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2026 m. biudžeto projektas Ekonomikos kom\"/>
    </mc:Choice>
  </mc:AlternateContent>
  <bookViews>
    <workbookView xWindow="28680" yWindow="-120" windowWidth="20730" windowHeight="11160"/>
  </bookViews>
  <sheets>
    <sheet name="pajamos (1)" sheetId="44" r:id="rId1"/>
    <sheet name=" imokos(2)" sheetId="12" r:id="rId2"/>
    <sheet name="savivaldybės funkcijos(3)" sheetId="36" r:id="rId3"/>
    <sheet name="v-f (4)" sheetId="37" r:id="rId4"/>
    <sheet name="ugd_reikmems(5)" sheetId="39" r:id="rId5"/>
    <sheet name="kt_ dotacijos (6)" sheetId="45" r:id="rId6"/>
    <sheet name="biud_ist_pajamos (7)" sheetId="33" r:id="rId7"/>
    <sheet name="likutis (8)" sheetId="29" r:id="rId8"/>
    <sheet name="programos(9)" sheetId="6" r:id="rId9"/>
  </sheets>
  <definedNames>
    <definedName name="_xlnm.Print_Area" localSheetId="4">'ugd_reikmems(5)'!$A$1:$F$27</definedName>
    <definedName name="_xlnm.Print_Titles" localSheetId="1">' imokos(2)'!$8:$8</definedName>
    <definedName name="_xlnm.Print_Titles" localSheetId="6">'biud_ist_pajamos (7)'!$8:$8</definedName>
    <definedName name="_xlnm.Print_Titles" localSheetId="5">'kt_ dotacijos (6)'!$8:$8</definedName>
    <definedName name="_xlnm.Print_Titles" localSheetId="7">'likutis (8)'!$8:$8</definedName>
    <definedName name="_xlnm.Print_Titles" localSheetId="0">'pajamos (1)'!$7:$7</definedName>
    <definedName name="_xlnm.Print_Titles" localSheetId="2">'savivaldybės funkcijos(3)'!$8:$8</definedName>
    <definedName name="_xlnm.Print_Titles" localSheetId="4">'ugd_reikmems(5)'!$8:$8</definedName>
    <definedName name="_xlnm.Print_Titles" localSheetId="3">'v-f (4)'!$8:$8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44" l="1"/>
  <c r="E46" i="36" l="1"/>
  <c r="C10" i="12" l="1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9" i="12"/>
  <c r="G40" i="12"/>
  <c r="E116" i="36" l="1"/>
  <c r="E120" i="36" l="1"/>
  <c r="E119" i="36"/>
  <c r="E113" i="36"/>
  <c r="E44" i="45" l="1"/>
  <c r="E43" i="45"/>
  <c r="E42" i="45"/>
  <c r="E41" i="45"/>
  <c r="E40" i="45"/>
  <c r="E39" i="45"/>
  <c r="E45" i="45" l="1"/>
  <c r="C78" i="44"/>
  <c r="E61" i="29"/>
  <c r="E60" i="29"/>
  <c r="E59" i="29"/>
  <c r="E58" i="29"/>
  <c r="E57" i="29"/>
  <c r="E56" i="29"/>
  <c r="E55" i="29"/>
  <c r="E54" i="29"/>
  <c r="E62" i="29" l="1"/>
  <c r="E114" i="36" l="1"/>
  <c r="D10" i="6" s="1"/>
  <c r="D40" i="12" l="1"/>
  <c r="E118" i="36" l="1"/>
  <c r="E117" i="36"/>
  <c r="D13" i="6" s="1"/>
  <c r="E115" i="36"/>
  <c r="E27" i="39" l="1"/>
  <c r="E35" i="37" l="1"/>
  <c r="E34" i="37"/>
  <c r="E33" i="37"/>
  <c r="D11" i="6" s="1"/>
  <c r="E36" i="37" l="1"/>
  <c r="E122" i="36"/>
  <c r="D18" i="6" s="1"/>
  <c r="E121" i="36" l="1"/>
  <c r="E123" i="36" l="1"/>
  <c r="E41" i="33"/>
  <c r="D9" i="6" s="1"/>
  <c r="E44" i="33" l="1"/>
  <c r="D15" i="6" s="1"/>
  <c r="E43" i="33"/>
  <c r="D14" i="6" s="1"/>
  <c r="E42" i="33"/>
  <c r="D12" i="6" s="1"/>
  <c r="E40" i="12" l="1"/>
  <c r="E45" i="33" l="1"/>
  <c r="D16" i="6" s="1"/>
  <c r="D17" i="6" s="1"/>
  <c r="D19" i="6" s="1"/>
  <c r="E46" i="33" l="1"/>
  <c r="C40" i="12"/>
  <c r="F40" i="12" l="1"/>
</calcChain>
</file>

<file path=xl/sharedStrings.xml><?xml version="1.0" encoding="utf-8"?>
<sst xmlns="http://schemas.openxmlformats.org/spreadsheetml/2006/main" count="827" uniqueCount="470">
  <si>
    <t>Eil.   Nr.</t>
  </si>
  <si>
    <t>Iš viso</t>
  </si>
  <si>
    <t>Savivaldybės administracija</t>
  </si>
  <si>
    <t>„Ryto“ pagrindinė mokykla</t>
  </si>
  <si>
    <t>„Saulės“  gimnazija</t>
  </si>
  <si>
    <t>Platelių meno mokykla</t>
  </si>
  <si>
    <t>Žemaičių dailės muziejus</t>
  </si>
  <si>
    <t>Plungės rajono savivaldybės kultūros centras</t>
  </si>
  <si>
    <t>Žemaičių Kalvarijos kultūros centras</t>
  </si>
  <si>
    <t>IŠ VISO:</t>
  </si>
  <si>
    <t xml:space="preserve">Programos pavadinimas </t>
  </si>
  <si>
    <t>Lopšelis-darželis „Nykštukas“</t>
  </si>
  <si>
    <t>Lopšelis-darželis „Pasaka“</t>
  </si>
  <si>
    <t>Lopšelis-darželis „Raudonkepuraitė“</t>
  </si>
  <si>
    <t>Lopšelis-darželis „Rūtelė“</t>
  </si>
  <si>
    <t>Lopšelis-darželis „Saulutė“</t>
  </si>
  <si>
    <t>Lopšelis-darželis „Vyturėlis“</t>
  </si>
  <si>
    <t>Programos kodas</t>
  </si>
  <si>
    <t>Teritorijų planavimo programa</t>
  </si>
  <si>
    <t>Kulių kultūros centras</t>
  </si>
  <si>
    <t>Įstaigos pavadinimas</t>
  </si>
  <si>
    <t>Socialinių paslaugų centras</t>
  </si>
  <si>
    <t>Eil.Nr.</t>
  </si>
  <si>
    <t>Pajamų pavadinimas</t>
  </si>
  <si>
    <t>Paveldimo turto mokestis</t>
  </si>
  <si>
    <t>IŠ VISO</t>
  </si>
  <si>
    <t>Mokesčiai už aplinkos teršimą</t>
  </si>
  <si>
    <t>socialinėms išmokoms ir kompensacijoms skaičiuoti ir mokėti</t>
  </si>
  <si>
    <t>Ekonominės ir projektinės veiklos programa</t>
  </si>
  <si>
    <t>Šateikių kultūros centras</t>
  </si>
  <si>
    <t>Plungės priešgaisrinės apsaugos tarnyba</t>
  </si>
  <si>
    <t xml:space="preserve">Žemaičių dailės muziejus </t>
  </si>
  <si>
    <t xml:space="preserve"> </t>
  </si>
  <si>
    <t xml:space="preserve">socialinei paramai mokiniams </t>
  </si>
  <si>
    <t>Žlibinų kultūros centras</t>
  </si>
  <si>
    <t>Įmokos už išlaikymą švietimo, socialinės apsaugos ir kitose įstaigose</t>
  </si>
  <si>
    <t>Kiti mokesčiai už valstybinius gamtos išteklius</t>
  </si>
  <si>
    <t xml:space="preserve">Asignavimų valdytojo pavadinimas </t>
  </si>
  <si>
    <t>Priemonės pavadinimas</t>
  </si>
  <si>
    <t>Socialiai saugios ir sveikos aplinkos kūrimo programa</t>
  </si>
  <si>
    <t>Savivaldybės veiklos valdymo programa</t>
  </si>
  <si>
    <t>Infrastruktūros objektų priežiūros ir ūkinių subjektų rėmimo programa</t>
  </si>
  <si>
    <t>Savivaldybės administracija (seniūnijos)</t>
  </si>
  <si>
    <t>priešgaisrinei saugai</t>
  </si>
  <si>
    <t>civilinei saugai</t>
  </si>
  <si>
    <t>gyvenamosios vietos deklaravimo duomenų ir gyvenamosios vietos neturinčių asmenų apskaitos duomenims tvarkyti</t>
  </si>
  <si>
    <t>žemės ūkio funkcijoms atlikti</t>
  </si>
  <si>
    <t>valstybės garantuojamai pirminei teisinei pagalbai teikti</t>
  </si>
  <si>
    <t>civilinės būklės aktams registruoti</t>
  </si>
  <si>
    <t>Eil. Nr.</t>
  </si>
  <si>
    <t>Senamiesčio mokykla</t>
  </si>
  <si>
    <t>visuomenės sveikatos priežiūros funkcijoms vykdyti</t>
  </si>
  <si>
    <t>Specialiojo ugdymo centras</t>
  </si>
  <si>
    <t xml:space="preserve">Specialiojo ugdymo centras </t>
  </si>
  <si>
    <t>Savivaldybės Kontrolės ir audito tarnyba</t>
  </si>
  <si>
    <t xml:space="preserve">Fizinių asmenų žemės mokestis </t>
  </si>
  <si>
    <t xml:space="preserve">Juridinių asmenų žemės mokestis </t>
  </si>
  <si>
    <t>Plungės krizių centras</t>
  </si>
  <si>
    <t xml:space="preserve">              IŠ VISO:</t>
  </si>
  <si>
    <t>tūkst. Eur</t>
  </si>
  <si>
    <t xml:space="preserve">IŠ VISO ASIGNAVIMŲ </t>
  </si>
  <si>
    <t>Gyventojų pajamų mokestis</t>
  </si>
  <si>
    <t>neveiksnių asmenų būklės peržiūrėjimui užtikrinti</t>
  </si>
  <si>
    <t>Dotacijos:</t>
  </si>
  <si>
    <t>iš jų: paskolų grąžinimas</t>
  </si>
  <si>
    <t>IŠ VISO ASIGNAVIMŲ (9eil.-10eil.)</t>
  </si>
  <si>
    <t>Pajamos už prekes ir paslaugas</t>
  </si>
  <si>
    <t>Savivaldybės patvirtintai užimtumo didinimo programai įgyvendinti</t>
  </si>
  <si>
    <t>būsto nuomos mokesčio daliai kompensuoti</t>
  </si>
  <si>
    <t>valstybei nuosavybės teise priklausančių melioracijos ir hidrotechnikos  statinių valdymui ir naudojimui patikėjimo teise užtikrinti</t>
  </si>
  <si>
    <t>valstybinės kalbos vartojimo ir taisyklingumo kontrolei</t>
  </si>
  <si>
    <t>Pajamos iš baudų, konfiskuoto turto ir kitų netesybų</t>
  </si>
  <si>
    <t>Nuomos mokestis už valstybinę žemę</t>
  </si>
  <si>
    <t>Valstybės  rinkliava</t>
  </si>
  <si>
    <t>Vietinė rinkliava</t>
  </si>
  <si>
    <t>Mokesčiai už medžiojamųjų gyvūnų išteklius</t>
  </si>
  <si>
    <t>Pajamos už ilgalaikio ir trumpalaikio materialiojo turto nuomą</t>
  </si>
  <si>
    <t>Biudžetinių įstaigų pajamos už prekes ir paslaugas</t>
  </si>
  <si>
    <t xml:space="preserve">         iš jos: rinkliava už atliekų tvarkymą</t>
  </si>
  <si>
    <t>Finansų ir biudžeto skyrius</t>
  </si>
  <si>
    <t>dalyvauti rengiant ir vykdant mobilizaciją, demobilizaciją, piimančiosiosios šalies paramą</t>
  </si>
  <si>
    <t>Akademiko Adolfo Jucio progimnazija</t>
  </si>
  <si>
    <t>ugdymo reikmėms finansuoti</t>
  </si>
  <si>
    <t>Palūkanos</t>
  </si>
  <si>
    <t>iš jų - paskolų grąžinimas</t>
  </si>
  <si>
    <t>Europos Sąjungos, kitos tarptautinės finansinės paramos  lėšos</t>
  </si>
  <si>
    <t>Savivaldybės vietinės reikšmės keliams (gatvėms) tiesti, rekonstruoti, taisyti (remontuoti), prižiūrėti ir saugaus eismo sąlygoms užtikrinti</t>
  </si>
  <si>
    <t>gyventojų registrui tvarkyti ir duomenims valstybės registrui teikti</t>
  </si>
  <si>
    <t xml:space="preserve">akredituotai vaikų dienos socialinei priežiūrai organizuoti, teikti ir administruoti </t>
  </si>
  <si>
    <t>savivaldybių viešosioms bibliotekoms dokumentams įsigyti</t>
  </si>
  <si>
    <t xml:space="preserve">neformaliajam vaikų švietimui </t>
  </si>
  <si>
    <t>Liepijų mokykla</t>
  </si>
  <si>
    <t>Ugdymo kokybės, sporto ir modernios aplinkos užtikrinimo programa</t>
  </si>
  <si>
    <t xml:space="preserve">Iš viso </t>
  </si>
  <si>
    <t>Specialiojo ugdymo  centras</t>
  </si>
  <si>
    <t>Kultūros ir turizmo programa</t>
  </si>
  <si>
    <t>koordinuotai teikiamų paslaugų vaikams nuo gimimo iki 18 metų (turintiems didelių ir labai didelių specialiųjų ugdymosi poreikių – iki 21 metų) ir vaiko atstovams kordinavimui finansuoti</t>
  </si>
  <si>
    <t>asmeninei pagalbai teikti ir administruoti</t>
  </si>
  <si>
    <t xml:space="preserve">Plungės rajono savivaldybės </t>
  </si>
  <si>
    <t xml:space="preserve">                                       </t>
  </si>
  <si>
    <t xml:space="preserve">                        </t>
  </si>
  <si>
    <t>9 priedas</t>
  </si>
  <si>
    <t xml:space="preserve">Savivaldybės administracija </t>
  </si>
  <si>
    <t>001</t>
  </si>
  <si>
    <t>002</t>
  </si>
  <si>
    <t>003</t>
  </si>
  <si>
    <t>004</t>
  </si>
  <si>
    <t>005</t>
  </si>
  <si>
    <t>006</t>
  </si>
  <si>
    <t>007</t>
  </si>
  <si>
    <t>008</t>
  </si>
  <si>
    <t>Sporto ir rekreacijos centras</t>
  </si>
  <si>
    <t>Iš viso 003 programai</t>
  </si>
  <si>
    <t>Iš viso 004 programai</t>
  </si>
  <si>
    <t>Iš viso 007 programai</t>
  </si>
  <si>
    <t>Iš viso 001 programai</t>
  </si>
  <si>
    <t>Iš viso 002 programai</t>
  </si>
  <si>
    <t>Iš viso 006 programai</t>
  </si>
  <si>
    <t>Iš viso 008 programai</t>
  </si>
  <si>
    <t>Iš viso 005 programai</t>
  </si>
  <si>
    <t xml:space="preserve">būstų nuomai iš fizinių ar juridinių  asmenų apmokėti </t>
  </si>
  <si>
    <t>Aplinkos apsaugos  programa</t>
  </si>
  <si>
    <t>Sporto ir rekreacijos centras (Baseinas)</t>
  </si>
  <si>
    <t>Krizių centras</t>
  </si>
  <si>
    <t>Visuomenės sveikatos biuras</t>
  </si>
  <si>
    <t>Turizmo informacijos centras</t>
  </si>
  <si>
    <t>Paslaugų ir švietimo pagalbos centras</t>
  </si>
  <si>
    <t>Savivaldybės viešoji biblioteka</t>
  </si>
  <si>
    <t xml:space="preserve">Nekilnojamojo turto mokestis </t>
  </si>
  <si>
    <t>Savivaldybei priskirtiems geodezijos ir kartografijos darbams (Savivaldybės erdvinių duomenų rinkiniams tvarkyti) organizuoti ir vykdyti</t>
  </si>
  <si>
    <t>kompleksinėms paslaugoms šeimai organizuoti</t>
  </si>
  <si>
    <t xml:space="preserve">Materialiojo ir nematerialiojo turto realizavimo pajamos </t>
  </si>
  <si>
    <t>1.1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</si>
  <si>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</si>
  <si>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</si>
  <si>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</si>
  <si>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</si>
  <si>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</si>
  <si>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</si>
  <si>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</si>
  <si>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</si>
  <si>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</si>
  <si>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</si>
  <si>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</si>
  <si>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</si>
  <si>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</si>
  <si>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</si>
  <si>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</si>
  <si>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</si>
  <si>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</si>
  <si>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</si>
  <si>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</si>
  <si>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</si>
  <si>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</si>
  <si>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</si>
  <si>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</si>
  <si>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</si>
  <si>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</si>
  <si>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</si>
  <si>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</si>
  <si>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</si>
  <si>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</si>
  <si>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</si>
  <si>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</si>
  <si>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</si>
  <si>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</si>
  <si>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</si>
  <si>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</si>
  <si>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</si>
  <si>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16.1</t>
  </si>
  <si>
    <t>7.37</t>
  </si>
  <si>
    <t>socialinių paslaugų įstaigose dirbančių socialinių paslaugų srities darbuotojų pareiginei algai padidinti</t>
  </si>
  <si>
    <t>7.38</t>
  </si>
  <si>
    <t>profesiniam orientavimui</t>
  </si>
  <si>
    <t>7.39</t>
  </si>
  <si>
    <t>2 priedas</t>
  </si>
  <si>
    <t>1 priedas</t>
  </si>
  <si>
    <t xml:space="preserve">Akademiko Adolfo Jucio progimnazijos veikla </t>
  </si>
  <si>
    <t xml:space="preserve">Liepijų mokyklos veikla </t>
  </si>
  <si>
    <t xml:space="preserve">„Ryto“ pagrindinės mokyklos veikla </t>
  </si>
  <si>
    <t xml:space="preserve">„Saulės“  gimnazijos veikla </t>
  </si>
  <si>
    <t xml:space="preserve">Senamiesčio mokyklos veikla </t>
  </si>
  <si>
    <t xml:space="preserve">Specialiojo ugdymo centro veikla </t>
  </si>
  <si>
    <t xml:space="preserve">Lopšelio-darželio „Nykštukas“ veikla </t>
  </si>
  <si>
    <t xml:space="preserve">Lopšelio-darželio „Pasaka“ veikla </t>
  </si>
  <si>
    <t xml:space="preserve">Lopšelio-darželio „Raudonkepuraitė“ veikla </t>
  </si>
  <si>
    <t xml:space="preserve">Lopšelio-darželio „Rūtelė“ veikla </t>
  </si>
  <si>
    <t xml:space="preserve">Lopšelio-darželio „Saulutė“ veikla </t>
  </si>
  <si>
    <t xml:space="preserve">Lopšelio-darželio „Vyturėlis“ veikla </t>
  </si>
  <si>
    <t xml:space="preserve">Platelių meno mokyklos veikla </t>
  </si>
  <si>
    <t xml:space="preserve">Sporto ir rekreacijos centro veikla </t>
  </si>
  <si>
    <t xml:space="preserve">Trečiojo amžiaus universiteto (TAU) veiklos organizavimas </t>
  </si>
  <si>
    <t>Investicijų ir kitų projektų vykdymas (naujo finansavimo  periodo) (skolintos lėšos)</t>
  </si>
  <si>
    <t xml:space="preserve">Krizių centro veikla </t>
  </si>
  <si>
    <t xml:space="preserve">Socialinių paslaugų centro veikla </t>
  </si>
  <si>
    <t xml:space="preserve">Visuomenės sveikatos biuro veikla </t>
  </si>
  <si>
    <t xml:space="preserve">Priklausomybių mažinimo programos įgyvendinimas </t>
  </si>
  <si>
    <t xml:space="preserve">Viešosios bibliotekos veikla </t>
  </si>
  <si>
    <t xml:space="preserve">Turizmo informacijos centro veikla </t>
  </si>
  <si>
    <t xml:space="preserve">Žemaičių dailės muziejaus veikla </t>
  </si>
  <si>
    <t xml:space="preserve">Parko priežiūra </t>
  </si>
  <si>
    <t xml:space="preserve">Kulių kultūros centro veikla </t>
  </si>
  <si>
    <t xml:space="preserve">Šateikių kultūros centro veikla </t>
  </si>
  <si>
    <t xml:space="preserve">Žemaičių Kalvarijos kultūros centro veikla </t>
  </si>
  <si>
    <t xml:space="preserve">Žlibinų kultūros centro veikla </t>
  </si>
  <si>
    <t xml:space="preserve">Paslaugų ir švietimo pagalbos centro veikla </t>
  </si>
  <si>
    <t xml:space="preserve">Priešgaisrinei saugai </t>
  </si>
  <si>
    <t xml:space="preserve">Savivaldybės Kontrolės ir audito tarnybos darbo užtikrinimas </t>
  </si>
  <si>
    <t xml:space="preserve">Jaunimo veiklos programos įgyvendinimas </t>
  </si>
  <si>
    <t xml:space="preserve">Mokslo rėmimo programos įgyvendinimas </t>
  </si>
  <si>
    <t>Vaikų vasaros poilsio organizavimo programos įgyvendinimas</t>
  </si>
  <si>
    <t>Ugdymo kokybės užtikrinimas</t>
  </si>
  <si>
    <t xml:space="preserve">Sporto projektų rėmimas </t>
  </si>
  <si>
    <t xml:space="preserve">"Plungės futbolas" programos įgyvendinimas </t>
  </si>
  <si>
    <t xml:space="preserve">Futbolo komandos FK "Babrungas" rėmimas </t>
  </si>
  <si>
    <t xml:space="preserve">Projektinės veiklos organizavimas </t>
  </si>
  <si>
    <t>Bendruomeninių organizacijų veiklos rėmimas</t>
  </si>
  <si>
    <t xml:space="preserve">Bendradarbystės centro "Spiečius" veiklos organizavimas </t>
  </si>
  <si>
    <t xml:space="preserve">Plungės dekanato aptarnaujamų parapijų rėmimas </t>
  </si>
  <si>
    <t xml:space="preserve">Smulkiojo ir vidutinio verslo subjektų rėmimas </t>
  </si>
  <si>
    <t xml:space="preserve">Architektūros ir teritorijų planavimo proceso organizavimas </t>
  </si>
  <si>
    <t xml:space="preserve">Savivaldybės infrastruktūros objektų pagerinimo ir plėtros projektinės dokumentacijos rengimas </t>
  </si>
  <si>
    <t xml:space="preserve">Bendruomenės centro programos įgyvendinimas </t>
  </si>
  <si>
    <t xml:space="preserve">Keleivių  ir moksleivių pavėžėjimo užtikrinimas </t>
  </si>
  <si>
    <t xml:space="preserve">Ligoninės programos įgyvendinimas </t>
  </si>
  <si>
    <t xml:space="preserve">„Plungės būstas" programos įgyvendinimas </t>
  </si>
  <si>
    <t xml:space="preserve">Policijos komisariato programos įgyvendinimas </t>
  </si>
  <si>
    <t xml:space="preserve">Komunalinių atliekų surinkimui ir tvarkymui </t>
  </si>
  <si>
    <t>Specialiosios aplinkos apsaugos rėmimo programos vykdymas</t>
  </si>
  <si>
    <t xml:space="preserve">Miesto šventės ir kitų reprezentacinių renginių organizavimas </t>
  </si>
  <si>
    <t xml:space="preserve">Kultūros vertybių apsaugos organizavimas </t>
  </si>
  <si>
    <t xml:space="preserve">Kultūros projektų rėmimas </t>
  </si>
  <si>
    <t xml:space="preserve">Pasiruošimas dainų šventei </t>
  </si>
  <si>
    <t xml:space="preserve">Lietuvos kultūros tarybos ir kitų kultūrinių projektų rėmimas </t>
  </si>
  <si>
    <t xml:space="preserve">Savivaldybės tarybos veikla </t>
  </si>
  <si>
    <t xml:space="preserve">Savivaldybės administracijos veikla </t>
  </si>
  <si>
    <t xml:space="preserve">Seniūnijų veikla </t>
  </si>
  <si>
    <t>Mero rezervas</t>
  </si>
  <si>
    <t xml:space="preserve">Kaimo rėmimui </t>
  </si>
  <si>
    <t xml:space="preserve">Savivaldybės turto valdymas </t>
  </si>
  <si>
    <t xml:space="preserve">Antikorupcinio sąmoningumo didinimas </t>
  </si>
  <si>
    <t xml:space="preserve">Savivaldybės infrastruktūros objektų planavimas, remontas ir priežiūra </t>
  </si>
  <si>
    <t xml:space="preserve">Savivaldybės infrastruktūros objektų plėtra </t>
  </si>
  <si>
    <t xml:space="preserve">Savivaldybės vietinės reikšmės keliams (gatvėms) tiesti, taisyti, prižiūrėti ir saugaus eismo sąlygoms užtikrinti </t>
  </si>
  <si>
    <t xml:space="preserve">Savivaldybės vietinės reikšmės kelių (gatvių) bei eismo saugumo priemonių plėtra, prisidedant prie darnaus judumo </t>
  </si>
  <si>
    <t xml:space="preserve">Infrastruktūros plėtra Savivaldybės ir fizinių ar juridinių asmenų jungtinės veiklos pagrindu </t>
  </si>
  <si>
    <t xml:space="preserve">Dalyvaujamojo biudžeto įgyvendinimas </t>
  </si>
  <si>
    <t xml:space="preserve">Paskolų grąžinimas  </t>
  </si>
  <si>
    <t xml:space="preserve">Palūkanų mokėjimas </t>
  </si>
  <si>
    <t xml:space="preserve">Savivaldybei priskirtiems geodezijos ir kartografijos darbams (Savivaldybės erdvinių duomenų rinkiniams tvarkyti) organizuoti ir vykdyti </t>
  </si>
  <si>
    <t xml:space="preserve">Socialinėms išmokoms ir kompensacijoms skaičiuoti ir mokėti </t>
  </si>
  <si>
    <t xml:space="preserve">Socialinei paramai mokiniams </t>
  </si>
  <si>
    <t xml:space="preserve">Būsto nuomos mokesčio daliai kompensuoti </t>
  </si>
  <si>
    <t xml:space="preserve">Neveiksnių asmenų būklės peržiūrėjimui užtikrinti </t>
  </si>
  <si>
    <t xml:space="preserve">Visuomenės sveikatos priežiūros funkcijoms vykdyti </t>
  </si>
  <si>
    <t xml:space="preserve">Civilinei saugai </t>
  </si>
  <si>
    <t xml:space="preserve">Gyvenamosios vietos deklaravimo duomenų ir gyvenamosios vietos neturinčių asmenų apskaitos duomenims tvarkyti </t>
  </si>
  <si>
    <t xml:space="preserve">Žemės ūkio funkcijoms atlikti </t>
  </si>
  <si>
    <t xml:space="preserve">Valstybinės kalbos vartojimo ir taisyklingumo kontrolei </t>
  </si>
  <si>
    <t xml:space="preserve">Dalyvauti rengiant ir vykdant mobilizaciją, demobilizaciją, piimančiosios šalies paramą </t>
  </si>
  <si>
    <t xml:space="preserve">Jaunimo teisių apsaugai </t>
  </si>
  <si>
    <t xml:space="preserve">Gyventojų registrui tvarkyti ir duomenims valstybės registrui teikti </t>
  </si>
  <si>
    <t xml:space="preserve">Valstybės garantuojamai pirminei teisinei pagalbai teikti </t>
  </si>
  <si>
    <t xml:space="preserve">Civilinės būklės aktams registruoti </t>
  </si>
  <si>
    <t xml:space="preserve">Savivaldybei priskirtiems archyviniams dokumentams tvarkyti </t>
  </si>
  <si>
    <t xml:space="preserve">Ugdymo kokybės užtikrinimas </t>
  </si>
  <si>
    <t xml:space="preserve">Paslaugų ir švietimo pagalbos centro veikla  </t>
  </si>
  <si>
    <t xml:space="preserve">Socialinės paramos organizavimas užsieniečių integracijai </t>
  </si>
  <si>
    <t xml:space="preserve">Savivaldybės ir socialinio būsto fondo plėtra </t>
  </si>
  <si>
    <t>Lopšelio-darželio „Pasaka“ veikla</t>
  </si>
  <si>
    <t>Lopšelio-darželio „Vyturėlis“ veikla</t>
  </si>
  <si>
    <t>Sporto ir rekreacijos centro veikla</t>
  </si>
  <si>
    <t>Socialinių paslaugų centro veikla</t>
  </si>
  <si>
    <t xml:space="preserve">Turizmo informacijos centro veiklos programa </t>
  </si>
  <si>
    <t xml:space="preserve">Specialiosios aplinkos apsaugos rėmimo programos vykdymas </t>
  </si>
  <si>
    <t xml:space="preserve">Žemėtvarkos proceso (darbų) organizavimas  </t>
  </si>
  <si>
    <t>Investicijų ir kitų projektų vykdymas (naujo finansavimo  periodo  (ES lėšos)</t>
  </si>
  <si>
    <t xml:space="preserve">Neformaliojo vaikų švietimo programos įgyvendinimas </t>
  </si>
  <si>
    <t>Žemaitijos kadetų gimnazija</t>
  </si>
  <si>
    <t>Žemaitijos kadetų gimnazijos veikla</t>
  </si>
  <si>
    <t>Investicijų  projektų, numatytų 2022-2030 m. Telšių regiono plėtros plane, vykdymas  (skolintos lėšos)</t>
  </si>
  <si>
    <t>Tęstinių investicijų ir kitų projektų vykdymas (pereinamojo laikotarpio) (skolintos lėšos)</t>
  </si>
  <si>
    <t>Investicijų  projektų, numatytų 2022-2030 m. Telšių regiono plėtros plane, vykdymas (ES lėšos)</t>
  </si>
  <si>
    <t>sprendimo Nr. T1-</t>
  </si>
  <si>
    <t>akredituotai socialinei reabilitacijai su negalia bendruomenėje organizuoti, teikti ir administruoti</t>
  </si>
  <si>
    <t>laikino atokvėpio paslaugai teikti ir administruoti</t>
  </si>
  <si>
    <t xml:space="preserve">socialinių paslaugų šakos kolektyvinėje sutartyje numatytiems įsipareigojimams įgyvendinti  </t>
  </si>
  <si>
    <t xml:space="preserve">socialinėms paslaugoms </t>
  </si>
  <si>
    <t>savivaldybių administracijoms, atliekančioms asmenų su negalia reikalų koordinavimo funkciją</t>
  </si>
  <si>
    <t>7.40</t>
  </si>
  <si>
    <t>7.41</t>
  </si>
  <si>
    <t>7.42</t>
  </si>
  <si>
    <t>Savivaldybės administracijos veikla (likutis iš įstaigos pajamų)</t>
  </si>
  <si>
    <t>asmenų, pradėjusių gauti ilgalaikę socialinę globą iki 2007 m. sausio 1 d. iš apskričių viršininkų perduotose įstaigose, bendrųjų ir specialiųjų socialinių paslaugų finansavimui</t>
  </si>
  <si>
    <t>7.43</t>
  </si>
  <si>
    <t>7.44</t>
  </si>
  <si>
    <t>7.45</t>
  </si>
  <si>
    <t>Savivaldybės infrastruktūros plėtra tikslinėmis lėšomis (likutis iš įstaigos pajamų)</t>
  </si>
  <si>
    <t xml:space="preserve">Krepšinio komandos Plungės "Olimpas" rėmimas </t>
  </si>
  <si>
    <t>Būsto pritaikymo asmenims su negalia organizavimas</t>
  </si>
  <si>
    <t>NVO projektų teikiant socialines paslaugas bendruomenėje finansavimas</t>
  </si>
  <si>
    <t>Laikino atokvėpio paslaugos organizavimas</t>
  </si>
  <si>
    <t>Finansinės paramos pirmąjį būstą įsigyjančioms jaunoms šeimoms teikimas</t>
  </si>
  <si>
    <t>Strateginių Plungės rajono renginių organizavimas</t>
  </si>
  <si>
    <t>Lyčių lygybės užtikrinimas</t>
  </si>
  <si>
    <t>Apsaugos nuo smurto artimoje aplinkoje prevencija</t>
  </si>
  <si>
    <t>IŠ VISO ASIGNAVIMŲ 001 programai</t>
  </si>
  <si>
    <t xml:space="preserve">Socialinių paslaugų organizavimas </t>
  </si>
  <si>
    <t xml:space="preserve">Savivaldybės patvirtintai užimtumo didinimo programai įgyvendinti </t>
  </si>
  <si>
    <t>Akredituotos vaikų dienos socialinės priežiūros organizavimas</t>
  </si>
  <si>
    <t>Socialinės reabilitacijos paslaugų asmenims su negalia bendruomenėje organizavimas</t>
  </si>
  <si>
    <t>Asmenų su negalia reikalų koordinavimo funkcijos atlikimas</t>
  </si>
  <si>
    <t>Asmeninės pagalbos teikimo organizavimas</t>
  </si>
  <si>
    <t xml:space="preserve">                                                                 Plungės rajono savivaldybės </t>
  </si>
  <si>
    <t xml:space="preserve">                                                                     Plungės rajono savivaldybės </t>
  </si>
  <si>
    <t xml:space="preserve">                                                                                                                          Plungės rajono savivaldybės </t>
  </si>
  <si>
    <t xml:space="preserve">                                                                                                                          4 priedas</t>
  </si>
  <si>
    <t xml:space="preserve">                                                                 5 priedas</t>
  </si>
  <si>
    <t xml:space="preserve">                                               Plungės rajono savivaldybės </t>
  </si>
  <si>
    <t xml:space="preserve">                                               sprendimo Nr. T1-</t>
  </si>
  <si>
    <t xml:space="preserve">                                               7 priedas</t>
  </si>
  <si>
    <t xml:space="preserve">                                                                          Plungės rajono savivaldybės </t>
  </si>
  <si>
    <t xml:space="preserve">                                                                          sprendimo Nr. T1-</t>
  </si>
  <si>
    <t xml:space="preserve">                                                                          8 priedas</t>
  </si>
  <si>
    <t xml:space="preserve">Plungės kultūros centro veikla </t>
  </si>
  <si>
    <t>Atviro jaunimo centro veiklos organizavimas</t>
  </si>
  <si>
    <t>Investicijų ir kitų projektų, skirtų 2014-2020 m. nacionalinei pažangos programai/ ES fondų investicijų programai, vykdymas (ES lėšos)</t>
  </si>
  <si>
    <t>Plungės kultūros centro veikla  (likutis iš įstaigos pajamų)</t>
  </si>
  <si>
    <t xml:space="preserve">Investicijų ir kitų projektų vykdymas (naujo finansavimo  periodo) </t>
  </si>
  <si>
    <t xml:space="preserve">Investicijų  projektų, numatytų 2022-2030 m. Telšių regiono plėtros plane, vykdymas </t>
  </si>
  <si>
    <t>Tęstinių investicijų ir kitų projektų vykdymas (pereinamojo laikotarpio)</t>
  </si>
  <si>
    <t xml:space="preserve">Investicijų ir kitų projektų vykdymas (naujo finansavimo  periodo </t>
  </si>
  <si>
    <t>Investicijų ir kitų projektų vykdymas (naujo finansavimo  periodo) (ES lėšos)</t>
  </si>
  <si>
    <t xml:space="preserve">                                                                                            Plungės rajono savivaldybės </t>
  </si>
  <si>
    <t xml:space="preserve">                                                                                            sprendimo Nr. T1-</t>
  </si>
  <si>
    <t xml:space="preserve">                                                                                            6 priedas</t>
  </si>
  <si>
    <t xml:space="preserve">                                                                 sprendimo Nr. T1-</t>
  </si>
  <si>
    <t xml:space="preserve">                                                                                                                          sprendimo Nr. T1</t>
  </si>
  <si>
    <t>Savivaldybei priskirtiems archyviniams dokumentams tvarkyti</t>
  </si>
  <si>
    <t>bendruomeninės veiklos Savivaldybėje stiprinimui</t>
  </si>
  <si>
    <t>M. Oginskio meno mokykla</t>
  </si>
  <si>
    <t xml:space="preserve">M. Oginskio meno mokyklos veikla </t>
  </si>
  <si>
    <t>vaikams, kuriems skirtas privalomas ugdymas pagal ikimokyklinio ugdymo programą</t>
  </si>
  <si>
    <t>Bendruomeninės veiklos Savivaldybėje stiprinimas</t>
  </si>
  <si>
    <t xml:space="preserve">Bendruomeninės veiklos Savivaldybėje stiprinimas </t>
  </si>
  <si>
    <t>M. Oginskio meno mokyklos veikla</t>
  </si>
  <si>
    <t xml:space="preserve">Savivaldybės infrastruktūros plėtra tikslinėmis lėšomis </t>
  </si>
  <si>
    <t>Savivaldybės teritorijoje esančių  miestų ir miestelių teritorijų ribose valstybinės žemės, perduotos Lietuvos Respublikos Vyriausybės nutarimu, patikėtinio funkcijai atlikti</t>
  </si>
  <si>
    <t>PLUNGĖS RAJONO SAVIVALDYBĖS 2026 METŲ BIUDŽETO PAJAMOS</t>
  </si>
  <si>
    <t>ASIGNAVIMŲ SAVARANKIŠKOSIOMS SAVIVALDYBĖS FUNKCIJOMS VYKDYTI 2026 METAIS PASKIRSTYMAS</t>
  </si>
  <si>
    <t xml:space="preserve">2026 METŲ VALSTYBĖS BIUDŽETO SPECIALIOSIOS TIKSLINĖS DOTACIJOS,  SKIRIAMOS VALSTYBINĖMS (VALSTYBĖS PERDUOTOMS SAVIVALDYBĖMS) FUNKCIJOMS ATLIKTI, PASKIRSTYMAS </t>
  </si>
  <si>
    <t xml:space="preserve">2026 METŲ VALSTYBĖS BIUDŽETO SPECIALIOSIOS TIKSLINĖS DOTACIJOS,  SKIRIAMOS UGDYMO REIKMĖMS FINANSUOTI, PASKIRSTYMAS </t>
  </si>
  <si>
    <t xml:space="preserve">2025 METAIS NEPANAUDOTŲ BIUDŽETO LĖŠŲ PASKIRSTYMAS                                                                                                                   </t>
  </si>
  <si>
    <t>PLUNGĖS RAJONO SAVIVALDYBĖS 2026 METŲ BIUDŽETO ASIGNAVIMŲ PASKIRSTYMAS PAGAL 2026-2028 METŲ STRATEGINIO VEIKLOS PLANO PROGRAMAS</t>
  </si>
  <si>
    <t>Išvykų į edukacines veiklas užtikrinimas</t>
  </si>
  <si>
    <t>Bendruomeninių ir nevyriausybinių organizacijų tarybų veiklos rėmimas</t>
  </si>
  <si>
    <t>Socialinės paramos, išmokų ir kompensacijų organizavimas</t>
  </si>
  <si>
    <t>Investicijų ir kitų projektų vykdymas (naujo finansavimo  periodo (skolintos lėšos)</t>
  </si>
  <si>
    <t>Socialinių paslaugų organizavimas</t>
  </si>
  <si>
    <t>„Ryto“ pagrindinės mokyklos veikla (likutis iš įstaigos pajamų)</t>
  </si>
  <si>
    <t>Sporto ir rekreacijos centro veikla  (likutis iš įstaigos pajamų)</t>
  </si>
  <si>
    <t>Investicijų ir kitų projektų vykdymas (naujo finansavimo  periodo)  (ES lėšos)</t>
  </si>
  <si>
    <t xml:space="preserve">Tęstinių investicijų ir kitų projektų vykdymas (pereinamojo laikotarpio) </t>
  </si>
  <si>
    <t xml:space="preserve">Plungės kultūros centro veikla  </t>
  </si>
  <si>
    <t>Žlibinų kultūros centro veikla (likutis iš įstaigos pajamų)</t>
  </si>
  <si>
    <t>Seniūnijų veikla</t>
  </si>
  <si>
    <t xml:space="preserve">tarybos 2026 m. vasario 12 d. </t>
  </si>
  <si>
    <t xml:space="preserve">           iš jo: gyventojų pajamų mokestis pagal Lietuvos Respublikos 2026–2028 metų biudžeto patvirtinimo įstatymą</t>
  </si>
  <si>
    <t>Infrastruktūros plėtros įmokos</t>
  </si>
  <si>
    <t>Kitos pajamos</t>
  </si>
  <si>
    <t>38.1</t>
  </si>
  <si>
    <t>38.2</t>
  </si>
  <si>
    <t>38.3</t>
  </si>
  <si>
    <t>38.4</t>
  </si>
  <si>
    <t>38.5</t>
  </si>
  <si>
    <t>38.6</t>
  </si>
  <si>
    <t>38.7</t>
  </si>
  <si>
    <t>38.8</t>
  </si>
  <si>
    <t>38.9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</si>
  <si>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</si>
  <si>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</si>
  <si>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</si>
  <si>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</si>
  <si>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</si>
  <si>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</si>
  <si>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</si>
  <si>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</si>
  <si>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</si>
  <si>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38.19</t>
  </si>
  <si>
    <t>38.20</t>
  </si>
  <si>
    <t>38.21</t>
  </si>
  <si>
    <t>38.22</t>
  </si>
  <si>
    <t>38.23</t>
  </si>
  <si>
    <t>38.24</t>
  </si>
  <si>
    <t>38.25</t>
  </si>
  <si>
    <t>38.26</t>
  </si>
  <si>
    <t>38.27</t>
  </si>
  <si>
    <t>38.28</t>
  </si>
  <si>
    <t>38.29</t>
  </si>
  <si>
    <t>38.30</t>
  </si>
  <si>
    <t>38.31</t>
  </si>
  <si>
    <t>38.32</t>
  </si>
  <si>
    <t>38.33</t>
  </si>
  <si>
    <t>38.34</t>
  </si>
  <si>
    <t>38.35</t>
  </si>
  <si>
    <t>38.36</t>
  </si>
  <si>
    <t>38.37</t>
  </si>
  <si>
    <t>38.38</t>
  </si>
  <si>
    <t>38.39</t>
  </si>
  <si>
    <t>38.40</t>
  </si>
  <si>
    <t>38.41</t>
  </si>
  <si>
    <t>38.42</t>
  </si>
  <si>
    <t>38.43</t>
  </si>
  <si>
    <t>38.44</t>
  </si>
  <si>
    <t>38.45</t>
  </si>
  <si>
    <t>38.46</t>
  </si>
  <si>
    <t>38.47</t>
  </si>
  <si>
    <t>38.48</t>
  </si>
  <si>
    <t>38.49</t>
  </si>
  <si>
    <t>38.50</t>
  </si>
  <si>
    <t>38.51</t>
  </si>
  <si>
    <t>38.52</t>
  </si>
  <si>
    <t>38.53</t>
  </si>
  <si>
    <t>38.54</t>
  </si>
  <si>
    <t>38.55</t>
  </si>
  <si>
    <t>38.56</t>
  </si>
  <si>
    <t>38.57</t>
  </si>
  <si>
    <t>38.58</t>
  </si>
  <si>
    <t>38.59</t>
  </si>
  <si>
    <t>38.60</t>
  </si>
  <si>
    <t>38.61</t>
  </si>
  <si>
    <t>38.62</t>
  </si>
  <si>
    <t>38.63</t>
  </si>
  <si>
    <t>38.64</t>
  </si>
  <si>
    <t>Bendruomenės centro programos įgyvendinimas</t>
  </si>
  <si>
    <r>
      <t xml:space="preserve">savivaldybių administracijoms siekiant padengti jų išlaidas, patirtas teikiant  socialines paslaugas, paramą bei mokant pašalpas ir kompensacijas užsieniečiams, pasitraukusiems iš Ukrainos dėl Rusijos Federacijos karinių veiksmų Ukrainoje </t>
    </r>
    <r>
      <rPr>
        <i/>
        <sz val="11"/>
        <color theme="1"/>
        <rFont val="Times New Roman"/>
        <family val="1"/>
        <charset val="186"/>
      </rPr>
      <t/>
    </r>
  </si>
  <si>
    <t>savivaldybių įstaigose dirbančių trenerių padidintam darbo užmokesčiui</t>
  </si>
  <si>
    <t xml:space="preserve">                                               tarybos 2026 m.vasario 12 d. </t>
  </si>
  <si>
    <t xml:space="preserve">                                                                                            tarybos 2026 m. vasario 12 d. </t>
  </si>
  <si>
    <t xml:space="preserve">                                                                          tarybos 2026 m. vasario 12 d. </t>
  </si>
  <si>
    <t xml:space="preserve">                                                                 tarybos 2026 m. vasario 12 d. </t>
  </si>
  <si>
    <t xml:space="preserve">                                                                                                                          tarybos 2026 m. vasario 12 d. </t>
  </si>
  <si>
    <t xml:space="preserve">                                                                        tarybos 2026 m. vasario 12 d. </t>
  </si>
  <si>
    <t>Savivaldybės įstaigoms reikalingų specialybių darbuotojų  pritraukimo finansinis skatinimas</t>
  </si>
  <si>
    <t xml:space="preserve">Valstybei nuosavybės teise priklausančių melioracijos ir hidrotechnikos statinių valdymui ir naudojimui patikėjimo teise užtikrinti </t>
  </si>
  <si>
    <t>jaunimo politikos įgyvendinimo funkcijai savivaldybėje užtikrinti</t>
  </si>
  <si>
    <t xml:space="preserve">Duomenims į suteiktos valstybės pagalbos ir nereikšmingos pagalbos registrą teikti </t>
  </si>
  <si>
    <t>duomenims į suteiktos valstybės pagalbos ir nereikšmingos pagalbos registrą teikti</t>
  </si>
  <si>
    <t>2025 metais nepanaudotas biudžetinių lėšų likutis</t>
  </si>
  <si>
    <t xml:space="preserve">pagal teisės aktus Savivaldybei perduotoms įstaigoms išlaikyti </t>
  </si>
  <si>
    <t>7.46</t>
  </si>
  <si>
    <t>pareigybėms steigti ir išlaikyti regioniniuose specialiojo ugdymo centruose</t>
  </si>
  <si>
    <t>Sporto krepšelio įgyvendinimas</t>
  </si>
  <si>
    <t>Investicijų  projektų, numatytų 2022-2030 m. Telšių regiono plėtros plane, vykdymas (skolintos lėšos)</t>
  </si>
  <si>
    <t>savivaldybių švietimo įstaigų pedagogų, išlaikomų iš savivaldybių biudžetų lėšų (išskyrus valstybės biudžeto dotacijas), padidintam darbo užmokesčiui nuo 2026 m. sausio 1 d. mokėti</t>
  </si>
  <si>
    <t xml:space="preserve">Koordinuotai teikiamų paslaugų vaikams nuo gimimo iki 18 metų (turintiems didelių ir labai didelių specialiųjų ugdymosi poreikių – iki 21 metų) ir vaiko atstovams koordinavimui finansuoti </t>
  </si>
  <si>
    <t>39</t>
  </si>
  <si>
    <t>40</t>
  </si>
  <si>
    <t>BIUDŽETINIŲ ĮSTAIGŲ PAJAMOS UŽ PREKES, TEIKIAMAS PASLAUGAS, TURTO NUOMĄ IR ĮMOKOS Į 2026 M. SAVIVALDYBĖS BIUDŽETĄ</t>
  </si>
  <si>
    <t>2026 METŲ BIUDŽETINIŲ ĮSTAIGŲ PAJAMŲ PASKIRSTYMAS</t>
  </si>
  <si>
    <t xml:space="preserve">                                                                        sprendimo Nr. T1-</t>
  </si>
  <si>
    <t xml:space="preserve">                                                                        3 priedas      </t>
  </si>
  <si>
    <t>2026 METŲ KITŲ DOTACIJŲ PASKIRSTYMAS</t>
  </si>
  <si>
    <t>7.47</t>
  </si>
  <si>
    <t>7.48</t>
  </si>
  <si>
    <t>išmokoms asmenims su negalia</t>
  </si>
  <si>
    <t xml:space="preserve">Būsto pritaikymo asmenims su negalia organizavimas </t>
  </si>
  <si>
    <t>Socialinėms išmokoms ir kompensacijoms skaičiuoti ir mokėti</t>
  </si>
  <si>
    <t>Sporto ir rekreacijos centras (Sporto arena)</t>
  </si>
  <si>
    <t>būsto pritaikymui neįgaliesiems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</si>
</sst>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_(* #,##0.00_);_(* \(#,##0.00\);_(* &quot;-&quot;??_);_(@_)"/>
    <numFmt numFmtId="165" formatCode="_-* #,##0.00\ &quot;Lt&quot;_-;\-* #,##0.00\ &quot;Lt&quot;_-;_-* &quot;-&quot;??\ &quot;Lt&quot;_-;_-@_-"/>
    <numFmt numFmtId="166" formatCode="_-* #,##0.00\ _L_t_-;\-* #,##0.00\ _L_t_-;_-* &quot;-&quot;??\ _L_t_-;_-@_-"/>
    <numFmt numFmtId="167" formatCode="0.0"/>
    <numFmt numFmtId="168" formatCode="0.000"/>
  </numFmts>
  <fonts count="2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9"/>
      <name val="Times New Roman"/>
      <family val="1"/>
      <charset val="186"/>
    </font>
    <font>
      <b/>
      <sz val="11"/>
      <color indexed="9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</font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Arial"/>
      <family val="2"/>
      <charset val="186"/>
    </font>
    <font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17" fillId="2" borderId="0" applyNumberFormat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4" fillId="0" borderId="0"/>
    <xf numFmtId="0" fontId="16" fillId="0" borderId="0"/>
    <xf numFmtId="0" fontId="15" fillId="0" borderId="0"/>
    <xf numFmtId="0" fontId="6" fillId="0" borderId="0"/>
    <xf numFmtId="43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4" fillId="0" borderId="0"/>
    <xf numFmtId="43" fontId="14" fillId="0" borderId="0" applyFont="0" applyFill="0" applyBorder="0" applyAlignment="0" applyProtection="0"/>
    <xf numFmtId="0" fontId="4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6" fillId="0" borderId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</cellStyleXfs>
  <cellXfs count="298">
    <xf numFmtId="0" fontId="0" fillId="0" borderId="0" xfId="0"/>
    <xf numFmtId="0" fontId="7" fillId="0" borderId="1" xfId="0" applyFont="1" applyFill="1" applyBorder="1"/>
    <xf numFmtId="0" fontId="7" fillId="0" borderId="0" xfId="0" applyFont="1" applyFill="1" applyBorder="1"/>
    <xf numFmtId="0" fontId="7" fillId="0" borderId="1" xfId="0" applyFont="1" applyFill="1" applyBorder="1" applyAlignment="1">
      <alignment horizontal="center"/>
    </xf>
    <xf numFmtId="167" fontId="7" fillId="0" borderId="0" xfId="0" applyNumberFormat="1" applyFont="1" applyFill="1" applyBorder="1"/>
    <xf numFmtId="0" fontId="7" fillId="0" borderId="0" xfId="0" applyFont="1" applyFill="1"/>
    <xf numFmtId="167" fontId="7" fillId="0" borderId="0" xfId="0" applyNumberFormat="1" applyFont="1" applyFill="1"/>
    <xf numFmtId="0" fontId="7" fillId="0" borderId="2" xfId="0" applyFont="1" applyFill="1" applyBorder="1" applyAlignment="1">
      <alignment horizontal="center"/>
    </xf>
    <xf numFmtId="0" fontId="7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vertical="center" wrapText="1"/>
    </xf>
    <xf numFmtId="168" fontId="7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8" fontId="7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167" fontId="7" fillId="0" borderId="0" xfId="0" applyNumberFormat="1" applyFont="1" applyFill="1" applyAlignment="1">
      <alignment vertical="center" wrapText="1"/>
    </xf>
    <xf numFmtId="168" fontId="7" fillId="0" borderId="0" xfId="0" applyNumberFormat="1" applyFont="1" applyFill="1" applyAlignment="1">
      <alignment vertical="center" wrapText="1"/>
    </xf>
    <xf numFmtId="168" fontId="7" fillId="0" borderId="1" xfId="7" applyNumberFormat="1" applyFont="1" applyFill="1" applyBorder="1" applyAlignment="1">
      <alignment horizontal="right"/>
    </xf>
    <xf numFmtId="168" fontId="7" fillId="0" borderId="1" xfId="2" applyNumberFormat="1" applyFont="1" applyFill="1" applyBorder="1" applyAlignment="1">
      <alignment horizontal="right"/>
    </xf>
    <xf numFmtId="168" fontId="8" fillId="0" borderId="1" xfId="0" applyNumberFormat="1" applyFont="1" applyFill="1" applyBorder="1" applyAlignment="1">
      <alignment horizontal="right" wrapText="1"/>
    </xf>
    <xf numFmtId="168" fontId="7" fillId="3" borderId="1" xfId="0" applyNumberFormat="1" applyFont="1" applyFill="1" applyBorder="1" applyAlignment="1">
      <alignment horizontal="right" wrapText="1"/>
    </xf>
    <xf numFmtId="168" fontId="7" fillId="3" borderId="1" xfId="7" applyNumberFormat="1" applyFont="1" applyFill="1" applyBorder="1" applyAlignment="1">
      <alignment horizontal="right"/>
    </xf>
    <xf numFmtId="0" fontId="7" fillId="0" borderId="1" xfId="20" applyFont="1" applyFill="1" applyBorder="1"/>
    <xf numFmtId="0" fontId="7" fillId="0" borderId="1" xfId="20" applyFont="1" applyFill="1" applyBorder="1" applyAlignment="1">
      <alignment horizontal="left" vertical="center" wrapText="1"/>
    </xf>
    <xf numFmtId="168" fontId="8" fillId="0" borderId="1" xfId="20" applyNumberFormat="1" applyFont="1" applyFill="1" applyBorder="1" applyAlignment="1">
      <alignment horizontal="right" wrapText="1"/>
    </xf>
    <xf numFmtId="0" fontId="7" fillId="0" borderId="0" xfId="20" applyFont="1" applyFill="1" applyBorder="1" applyAlignment="1">
      <alignment vertical="center" wrapText="1"/>
    </xf>
    <xf numFmtId="0" fontId="8" fillId="0" borderId="0" xfId="20" applyFont="1" applyFill="1" applyBorder="1" applyAlignment="1">
      <alignment horizontal="center" vertical="center" wrapText="1"/>
    </xf>
    <xf numFmtId="0" fontId="14" fillId="0" borderId="0" xfId="20" applyFont="1"/>
    <xf numFmtId="0" fontId="7" fillId="0" borderId="0" xfId="20" applyFont="1" applyFill="1" applyBorder="1" applyAlignment="1">
      <alignment horizontal="right" vertical="center" wrapText="1"/>
    </xf>
    <xf numFmtId="0" fontId="7" fillId="0" borderId="1" xfId="20" applyFont="1" applyFill="1" applyBorder="1" applyAlignment="1">
      <alignment vertical="center" wrapText="1"/>
    </xf>
    <xf numFmtId="0" fontId="7" fillId="0" borderId="1" xfId="20" applyFont="1" applyFill="1" applyBorder="1" applyAlignment="1">
      <alignment horizontal="center" vertical="center" wrapText="1"/>
    </xf>
    <xf numFmtId="0" fontId="7" fillId="0" borderId="4" xfId="20" applyFont="1" applyFill="1" applyBorder="1" applyAlignment="1">
      <alignment horizontal="center" vertical="center" wrapText="1"/>
    </xf>
    <xf numFmtId="167" fontId="7" fillId="0" borderId="1" xfId="20" applyNumberFormat="1" applyFont="1" applyFill="1" applyBorder="1" applyAlignment="1">
      <alignment vertical="center" wrapText="1"/>
    </xf>
    <xf numFmtId="167" fontId="7" fillId="0" borderId="0" xfId="20" applyNumberFormat="1" applyFont="1" applyFill="1" applyBorder="1" applyAlignment="1">
      <alignment vertical="center" wrapText="1"/>
    </xf>
    <xf numFmtId="0" fontId="8" fillId="0" borderId="0" xfId="20" applyFont="1" applyFill="1" applyBorder="1" applyAlignment="1">
      <alignment vertical="center" wrapText="1"/>
    </xf>
    <xf numFmtId="167" fontId="8" fillId="0" borderId="0" xfId="20" applyNumberFormat="1" applyFont="1" applyFill="1" applyBorder="1" applyAlignment="1">
      <alignment vertical="center" wrapText="1"/>
    </xf>
    <xf numFmtId="167" fontId="12" fillId="0" borderId="0" xfId="20" applyNumberFormat="1" applyFont="1" applyFill="1" applyBorder="1" applyAlignment="1">
      <alignment vertical="center" wrapText="1"/>
    </xf>
    <xf numFmtId="0" fontId="10" fillId="0" borderId="0" xfId="20" applyFont="1" applyFill="1" applyBorder="1" applyAlignment="1">
      <alignment vertical="center" wrapText="1"/>
    </xf>
    <xf numFmtId="0" fontId="9" fillId="0" borderId="0" xfId="20" applyFont="1" applyFill="1" applyBorder="1" applyAlignment="1">
      <alignment vertical="center" wrapText="1"/>
    </xf>
    <xf numFmtId="167" fontId="13" fillId="0" borderId="0" xfId="20" applyNumberFormat="1" applyFont="1" applyFill="1" applyBorder="1" applyAlignment="1">
      <alignment vertical="center" wrapText="1"/>
    </xf>
    <xf numFmtId="167" fontId="9" fillId="0" borderId="0" xfId="20" applyNumberFormat="1" applyFont="1" applyFill="1" applyBorder="1" applyAlignment="1">
      <alignment vertical="center" wrapText="1"/>
    </xf>
    <xf numFmtId="167" fontId="10" fillId="0" borderId="0" xfId="20" applyNumberFormat="1" applyFont="1" applyFill="1" applyBorder="1" applyAlignment="1">
      <alignment vertical="center" wrapText="1"/>
    </xf>
    <xf numFmtId="0" fontId="7" fillId="0" borderId="1" xfId="20" applyNumberFormat="1" applyFont="1" applyFill="1" applyBorder="1" applyAlignment="1">
      <alignment vertical="center" wrapText="1"/>
    </xf>
    <xf numFmtId="0" fontId="7" fillId="0" borderId="0" xfId="2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20" quotePrefix="1" applyFont="1" applyFill="1" applyBorder="1" applyAlignment="1">
      <alignment vertical="center" wrapText="1"/>
    </xf>
    <xf numFmtId="168" fontId="7" fillId="3" borderId="1" xfId="2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8" fontId="7" fillId="0" borderId="1" xfId="0" applyNumberFormat="1" applyFont="1" applyFill="1" applyBorder="1" applyAlignment="1">
      <alignment horizontal="right"/>
    </xf>
    <xf numFmtId="168" fontId="7" fillId="3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8" fontId="7" fillId="0" borderId="2" xfId="0" applyNumberFormat="1" applyFont="1" applyFill="1" applyBorder="1" applyAlignment="1">
      <alignment horizontal="right" wrapText="1"/>
    </xf>
    <xf numFmtId="168" fontId="7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168" fontId="7" fillId="0" borderId="1" xfId="0" applyNumberFormat="1" applyFont="1" applyFill="1" applyBorder="1" applyAlignment="1">
      <alignment horizontal="right" vertical="center"/>
    </xf>
    <xf numFmtId="168" fontId="18" fillId="0" borderId="1" xfId="0" applyNumberFormat="1" applyFont="1" applyFill="1" applyBorder="1" applyAlignment="1">
      <alignment horizontal="right" vertical="center"/>
    </xf>
    <xf numFmtId="168" fontId="20" fillId="3" borderId="1" xfId="20" applyNumberFormat="1" applyFont="1" applyFill="1" applyBorder="1" applyAlignment="1">
      <alignment horizontal="right"/>
    </xf>
    <xf numFmtId="0" fontId="20" fillId="3" borderId="1" xfId="20" applyFont="1" applyFill="1" applyBorder="1" applyAlignment="1">
      <alignment horizontal="left" vertical="center" wrapText="1"/>
    </xf>
    <xf numFmtId="0" fontId="20" fillId="3" borderId="1" xfId="20" applyFont="1" applyFill="1" applyBorder="1" applyAlignment="1">
      <alignment wrapText="1"/>
    </xf>
    <xf numFmtId="168" fontId="20" fillId="3" borderId="1" xfId="20" applyNumberFormat="1" applyFont="1" applyFill="1" applyBorder="1" applyAlignment="1">
      <alignment horizontal="right" wrapText="1"/>
    </xf>
    <xf numFmtId="0" fontId="20" fillId="0" borderId="1" xfId="20" applyFont="1" applyFill="1" applyBorder="1"/>
    <xf numFmtId="168" fontId="20" fillId="3" borderId="4" xfId="20" applyNumberFormat="1" applyFont="1" applyFill="1" applyBorder="1" applyAlignment="1">
      <alignment horizontal="right"/>
    </xf>
    <xf numFmtId="168" fontId="20" fillId="0" borderId="2" xfId="20" applyNumberFormat="1" applyFont="1" applyFill="1" applyBorder="1" applyAlignment="1">
      <alignment horizontal="right" wrapText="1"/>
    </xf>
    <xf numFmtId="168" fontId="20" fillId="0" borderId="1" xfId="20" applyNumberFormat="1" applyFont="1" applyFill="1" applyBorder="1" applyAlignment="1">
      <alignment horizontal="right" wrapText="1"/>
    </xf>
    <xf numFmtId="0" fontId="20" fillId="0" borderId="1" xfId="20" applyFont="1" applyFill="1" applyBorder="1" applyAlignment="1">
      <alignment horizontal="left" vertical="center" wrapText="1"/>
    </xf>
    <xf numFmtId="0" fontId="20" fillId="0" borderId="0" xfId="20" applyFont="1" applyFill="1" applyBorder="1" applyAlignment="1">
      <alignment horizontal="center" vertical="center" wrapText="1"/>
    </xf>
    <xf numFmtId="0" fontId="20" fillId="0" borderId="1" xfId="20" applyNumberFormat="1" applyFont="1" applyFill="1" applyBorder="1" applyAlignment="1">
      <alignment vertical="center" wrapText="1"/>
    </xf>
    <xf numFmtId="0" fontId="20" fillId="0" borderId="1" xfId="20" applyNumberFormat="1" applyFont="1" applyFill="1" applyBorder="1" applyAlignment="1">
      <alignment horizontal="left" vertical="center" wrapText="1"/>
    </xf>
    <xf numFmtId="0" fontId="20" fillId="0" borderId="1" xfId="20" applyFont="1" applyFill="1" applyBorder="1" applyAlignment="1">
      <alignment horizontal="left" vertical="center"/>
    </xf>
    <xf numFmtId="168" fontId="20" fillId="0" borderId="1" xfId="0" applyNumberFormat="1" applyFont="1" applyFill="1" applyBorder="1" applyAlignment="1">
      <alignment horizontal="right" wrapText="1"/>
    </xf>
    <xf numFmtId="0" fontId="20" fillId="0" borderId="0" xfId="20" applyNumberFormat="1" applyFont="1" applyFill="1" applyBorder="1" applyAlignment="1">
      <alignment vertical="center" wrapText="1"/>
    </xf>
    <xf numFmtId="0" fontId="21" fillId="0" borderId="0" xfId="20" applyNumberFormat="1" applyFont="1" applyFill="1" applyBorder="1" applyAlignment="1">
      <alignment horizontal="center" vertical="center" wrapText="1"/>
    </xf>
    <xf numFmtId="0" fontId="20" fillId="0" borderId="0" xfId="20" applyNumberFormat="1" applyFont="1" applyFill="1" applyBorder="1" applyAlignment="1">
      <alignment horizontal="right" vertical="center" wrapText="1"/>
    </xf>
    <xf numFmtId="0" fontId="20" fillId="0" borderId="1" xfId="20" applyNumberFormat="1" applyFont="1" applyFill="1" applyBorder="1" applyAlignment="1">
      <alignment horizontal="center" vertical="center" wrapText="1"/>
    </xf>
    <xf numFmtId="0" fontId="20" fillId="0" borderId="4" xfId="20" applyNumberFormat="1" applyFont="1" applyFill="1" applyBorder="1" applyAlignment="1">
      <alignment vertical="center" wrapText="1"/>
    </xf>
    <xf numFmtId="0" fontId="20" fillId="0" borderId="2" xfId="20" applyNumberFormat="1" applyFont="1" applyFill="1" applyBorder="1" applyAlignment="1">
      <alignment vertical="center" wrapText="1"/>
    </xf>
    <xf numFmtId="49" fontId="20" fillId="0" borderId="1" xfId="20" applyNumberFormat="1" applyFont="1" applyFill="1" applyBorder="1" applyAlignment="1">
      <alignment horizontal="center" vertical="center" wrapText="1"/>
    </xf>
    <xf numFmtId="0" fontId="21" fillId="0" borderId="1" xfId="20" applyNumberFormat="1" applyFont="1" applyFill="1" applyBorder="1" applyAlignment="1">
      <alignment vertical="center" wrapText="1"/>
    </xf>
    <xf numFmtId="168" fontId="21" fillId="0" borderId="1" xfId="20" applyNumberFormat="1" applyFont="1" applyFill="1" applyBorder="1" applyAlignment="1">
      <alignment horizontal="right" wrapText="1"/>
    </xf>
    <xf numFmtId="0" fontId="20" fillId="0" borderId="2" xfId="20" applyNumberFormat="1" applyFont="1" applyFill="1" applyBorder="1" applyAlignment="1">
      <alignment horizontal="center" vertical="center" wrapText="1"/>
    </xf>
    <xf numFmtId="168" fontId="20" fillId="0" borderId="0" xfId="20" applyNumberFormat="1" applyFont="1" applyFill="1" applyBorder="1" applyAlignment="1">
      <alignment vertical="center" wrapText="1"/>
    </xf>
    <xf numFmtId="168" fontId="7" fillId="0" borderId="1" xfId="10" applyNumberFormat="1" applyFont="1" applyFill="1" applyBorder="1" applyAlignment="1">
      <alignment horizontal="right" wrapText="1"/>
    </xf>
    <xf numFmtId="0" fontId="20" fillId="3" borderId="0" xfId="20" applyFont="1" applyFill="1" applyBorder="1" applyAlignment="1">
      <alignment horizontal="center" vertical="center" wrapText="1"/>
    </xf>
    <xf numFmtId="0" fontId="21" fillId="3" borderId="0" xfId="20" applyNumberFormat="1" applyFont="1" applyFill="1" applyBorder="1" applyAlignment="1">
      <alignment horizontal="center" vertical="center" wrapText="1"/>
    </xf>
    <xf numFmtId="0" fontId="20" fillId="3" borderId="1" xfId="20" applyNumberFormat="1" applyFont="1" applyFill="1" applyBorder="1" applyAlignment="1">
      <alignment horizontal="center" vertical="center" wrapText="1"/>
    </xf>
    <xf numFmtId="0" fontId="20" fillId="3" borderId="1" xfId="20" applyNumberFormat="1" applyFont="1" applyFill="1" applyBorder="1" applyAlignment="1">
      <alignment vertical="center" wrapText="1"/>
    </xf>
    <xf numFmtId="168" fontId="20" fillId="3" borderId="1" xfId="20" applyNumberFormat="1" applyFont="1" applyFill="1" applyBorder="1" applyAlignment="1">
      <alignment vertical="center" wrapText="1"/>
    </xf>
    <xf numFmtId="0" fontId="20" fillId="3" borderId="1" xfId="20" applyNumberFormat="1" applyFont="1" applyFill="1" applyBorder="1" applyAlignment="1">
      <alignment wrapText="1"/>
    </xf>
    <xf numFmtId="0" fontId="21" fillId="3" borderId="1" xfId="20" applyNumberFormat="1" applyFont="1" applyFill="1" applyBorder="1" applyAlignment="1">
      <alignment vertical="center" wrapText="1"/>
    </xf>
    <xf numFmtId="0" fontId="20" fillId="3" borderId="2" xfId="20" applyNumberFormat="1" applyFont="1" applyFill="1" applyBorder="1" applyAlignment="1">
      <alignment vertical="center" wrapText="1"/>
    </xf>
    <xf numFmtId="0" fontId="20" fillId="3" borderId="0" xfId="20" applyNumberFormat="1" applyFont="1" applyFill="1" applyBorder="1" applyAlignment="1">
      <alignment vertical="center" wrapText="1"/>
    </xf>
    <xf numFmtId="0" fontId="20" fillId="3" borderId="0" xfId="20" applyFont="1" applyFill="1" applyAlignment="1">
      <alignment vertical="center" wrapText="1"/>
    </xf>
    <xf numFmtId="0" fontId="20" fillId="3" borderId="0" xfId="20" applyFont="1" applyFill="1" applyAlignment="1">
      <alignment horizontal="left" vertical="center" wrapText="1"/>
    </xf>
    <xf numFmtId="0" fontId="20" fillId="3" borderId="0" xfId="20" applyFont="1" applyFill="1" applyAlignment="1">
      <alignment horizontal="right"/>
    </xf>
    <xf numFmtId="0" fontId="20" fillId="3" borderId="1" xfId="20" applyFont="1" applyFill="1" applyBorder="1" applyAlignment="1">
      <alignment horizontal="center"/>
    </xf>
    <xf numFmtId="168" fontId="20" fillId="3" borderId="1" xfId="20" applyNumberFormat="1" applyFont="1" applyFill="1" applyBorder="1" applyAlignment="1">
      <alignment wrapText="1"/>
    </xf>
    <xf numFmtId="168" fontId="20" fillId="3" borderId="2" xfId="20" applyNumberFormat="1" applyFont="1" applyFill="1" applyBorder="1" applyAlignment="1">
      <alignment horizontal="right" wrapText="1"/>
    </xf>
    <xf numFmtId="168" fontId="20" fillId="3" borderId="0" xfId="20" applyNumberFormat="1" applyFont="1" applyFill="1"/>
    <xf numFmtId="0" fontId="20" fillId="3" borderId="0" xfId="20" applyFont="1" applyFill="1"/>
    <xf numFmtId="168" fontId="21" fillId="3" borderId="0" xfId="20" applyNumberFormat="1" applyFont="1" applyFill="1"/>
    <xf numFmtId="0" fontId="20" fillId="3" borderId="1" xfId="1" applyFont="1" applyFill="1" applyBorder="1" applyAlignment="1">
      <alignment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/>
    </xf>
    <xf numFmtId="167" fontId="7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168" fontId="20" fillId="3" borderId="1" xfId="20" applyNumberFormat="1" applyFont="1" applyFill="1" applyBorder="1"/>
    <xf numFmtId="168" fontId="7" fillId="0" borderId="1" xfId="2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8" fontId="7" fillId="3" borderId="1" xfId="20" applyNumberFormat="1" applyFont="1" applyFill="1" applyBorder="1" applyAlignment="1">
      <alignment horizontal="right"/>
    </xf>
    <xf numFmtId="168" fontId="7" fillId="3" borderId="1" xfId="20" applyNumberFormat="1" applyFont="1" applyFill="1" applyBorder="1" applyAlignment="1">
      <alignment horizontal="right" wrapText="1"/>
    </xf>
    <xf numFmtId="168" fontId="8" fillId="3" borderId="1" xfId="20" applyNumberFormat="1" applyFont="1" applyFill="1" applyBorder="1" applyAlignment="1">
      <alignment horizontal="right" wrapText="1"/>
    </xf>
    <xf numFmtId="0" fontId="20" fillId="0" borderId="0" xfId="0" applyFont="1" applyFill="1" applyBorder="1" applyAlignment="1">
      <alignment vertical="center" wrapText="1"/>
    </xf>
    <xf numFmtId="49" fontId="20" fillId="0" borderId="1" xfId="20" applyNumberFormat="1" applyFont="1" applyFill="1" applyBorder="1" applyAlignment="1">
      <alignment horizontal="center" vertical="center" wrapText="1"/>
    </xf>
    <xf numFmtId="0" fontId="20" fillId="0" borderId="1" xfId="20" applyNumberFormat="1" applyFont="1" applyFill="1" applyBorder="1" applyAlignment="1">
      <alignment vertical="center" wrapText="1"/>
    </xf>
    <xf numFmtId="0" fontId="20" fillId="3" borderId="1" xfId="2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20" fillId="0" borderId="0" xfId="20" applyNumberFormat="1" applyFont="1" applyFill="1" applyBorder="1" applyAlignment="1">
      <alignment horizontal="center" vertical="center" wrapText="1"/>
    </xf>
    <xf numFmtId="49" fontId="20" fillId="0" borderId="1" xfId="20" applyNumberFormat="1" applyFont="1" applyFill="1" applyBorder="1" applyAlignment="1">
      <alignment horizontal="center" vertical="center" wrapText="1"/>
    </xf>
    <xf numFmtId="0" fontId="20" fillId="0" borderId="1" xfId="20" applyNumberFormat="1" applyFont="1" applyFill="1" applyBorder="1" applyAlignment="1">
      <alignment horizontal="left" vertical="center" wrapText="1"/>
    </xf>
    <xf numFmtId="0" fontId="20" fillId="0" borderId="4" xfId="20" applyNumberFormat="1" applyFont="1" applyFill="1" applyBorder="1" applyAlignment="1">
      <alignment horizontal="left" vertical="center" wrapText="1"/>
    </xf>
    <xf numFmtId="0" fontId="20" fillId="0" borderId="6" xfId="20" applyNumberFormat="1" applyFont="1" applyFill="1" applyBorder="1" applyAlignment="1">
      <alignment horizontal="left" vertical="center" wrapText="1"/>
    </xf>
    <xf numFmtId="0" fontId="20" fillId="0" borderId="2" xfId="20" applyNumberFormat="1" applyFont="1" applyFill="1" applyBorder="1" applyAlignment="1">
      <alignment horizontal="left" vertical="center" wrapText="1"/>
    </xf>
    <xf numFmtId="49" fontId="20" fillId="0" borderId="4" xfId="20" applyNumberFormat="1" applyFont="1" applyFill="1" applyBorder="1" applyAlignment="1">
      <alignment horizontal="center" vertical="center" wrapText="1"/>
    </xf>
    <xf numFmtId="49" fontId="20" fillId="0" borderId="6" xfId="20" applyNumberFormat="1" applyFont="1" applyFill="1" applyBorder="1" applyAlignment="1">
      <alignment horizontal="center" vertical="center" wrapText="1"/>
    </xf>
    <xf numFmtId="49" fontId="20" fillId="0" borderId="2" xfId="20" applyNumberFormat="1" applyFont="1" applyFill="1" applyBorder="1" applyAlignment="1">
      <alignment horizontal="center" vertical="center" wrapText="1"/>
    </xf>
    <xf numFmtId="0" fontId="20" fillId="0" borderId="7" xfId="20" applyNumberFormat="1" applyFont="1" applyFill="1" applyBorder="1" applyAlignment="1">
      <alignment horizontal="center" vertical="center" wrapText="1"/>
    </xf>
    <xf numFmtId="0" fontId="20" fillId="0" borderId="8" xfId="20" applyNumberFormat="1" applyFont="1" applyFill="1" applyBorder="1" applyAlignment="1">
      <alignment horizontal="center" vertical="center" wrapText="1"/>
    </xf>
    <xf numFmtId="0" fontId="20" fillId="0" borderId="3" xfId="20" applyNumberFormat="1" applyFont="1" applyFill="1" applyBorder="1" applyAlignment="1">
      <alignment horizontal="center" vertical="center" wrapText="1"/>
    </xf>
    <xf numFmtId="0" fontId="20" fillId="0" borderId="1" xfId="20" applyNumberFormat="1" applyFont="1" applyFill="1" applyBorder="1" applyAlignment="1">
      <alignment vertical="center" wrapText="1"/>
    </xf>
    <xf numFmtId="0" fontId="21" fillId="0" borderId="7" xfId="20" applyNumberFormat="1" applyFont="1" applyFill="1" applyBorder="1" applyAlignment="1">
      <alignment horizontal="center" vertical="center" wrapText="1"/>
    </xf>
    <xf numFmtId="0" fontId="21" fillId="0" borderId="8" xfId="20" applyNumberFormat="1" applyFont="1" applyFill="1" applyBorder="1" applyAlignment="1">
      <alignment horizontal="center" vertical="center" wrapText="1"/>
    </xf>
    <xf numFmtId="0" fontId="21" fillId="0" borderId="3" xfId="20" applyNumberFormat="1" applyFont="1" applyFill="1" applyBorder="1" applyAlignment="1">
      <alignment horizontal="center" vertical="center" wrapText="1"/>
    </xf>
    <xf numFmtId="0" fontId="20" fillId="0" borderId="10" xfId="20" applyNumberFormat="1" applyFont="1" applyFill="1" applyBorder="1" applyAlignment="1">
      <alignment horizontal="center" vertical="center" wrapText="1"/>
    </xf>
    <xf numFmtId="0" fontId="20" fillId="0" borderId="11" xfId="20" applyNumberFormat="1" applyFont="1" applyFill="1" applyBorder="1" applyAlignment="1">
      <alignment horizontal="center" vertical="center" wrapText="1"/>
    </xf>
    <xf numFmtId="0" fontId="20" fillId="0" borderId="12" xfId="20" applyNumberFormat="1" applyFont="1" applyFill="1" applyBorder="1" applyAlignment="1">
      <alignment horizontal="center" vertical="center" wrapText="1"/>
    </xf>
    <xf numFmtId="0" fontId="20" fillId="0" borderId="0" xfId="20" applyFont="1" applyFill="1" applyBorder="1" applyAlignment="1">
      <alignment horizontal="center" vertical="center" wrapText="1"/>
    </xf>
    <xf numFmtId="0" fontId="20" fillId="0" borderId="0" xfId="20" applyFont="1" applyFill="1" applyBorder="1" applyAlignment="1">
      <alignment vertical="center" wrapText="1"/>
    </xf>
    <xf numFmtId="0" fontId="20" fillId="0" borderId="0" xfId="20" applyFont="1" applyFill="1" applyBorder="1" applyAlignment="1">
      <alignment horizontal="left" vertical="center" wrapText="1"/>
    </xf>
    <xf numFmtId="0" fontId="21" fillId="0" borderId="0" xfId="2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center" vertical="center" wrapText="1"/>
    </xf>
    <xf numFmtId="0" fontId="7" fillId="0" borderId="0" xfId="20" applyFont="1" applyFill="1" applyBorder="1" applyAlignment="1">
      <alignment horizontal="left" vertical="center" wrapText="1"/>
    </xf>
    <xf numFmtId="0" fontId="8" fillId="0" borderId="0" xfId="20" applyFont="1" applyFill="1" applyBorder="1" applyAlignment="1">
      <alignment horizontal="center" vertical="center" wrapText="1"/>
    </xf>
    <xf numFmtId="49" fontId="7" fillId="0" borderId="6" xfId="20" applyNumberFormat="1" applyFont="1" applyFill="1" applyBorder="1" applyAlignment="1">
      <alignment horizontal="center" vertical="center" wrapText="1"/>
    </xf>
    <xf numFmtId="49" fontId="7" fillId="0" borderId="2" xfId="2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20" fillId="3" borderId="0" xfId="20" applyNumberFormat="1" applyFont="1" applyFill="1"/>
    <xf numFmtId="0" fontId="20" fillId="3" borderId="0" xfId="20" applyFont="1" applyFill="1" applyAlignment="1">
      <alignment horizontal="center" vertical="center" wrapText="1"/>
    </xf>
    <xf numFmtId="0" fontId="21" fillId="3" borderId="0" xfId="20" applyFont="1" applyFill="1" applyAlignment="1">
      <alignment horizontal="center"/>
    </xf>
    <xf numFmtId="0" fontId="21" fillId="3" borderId="0" xfId="20" applyFont="1" applyFill="1" applyAlignment="1">
      <alignment horizontal="center"/>
    </xf>
    <xf numFmtId="2" fontId="20" fillId="3" borderId="1" xfId="20" applyNumberFormat="1" applyFont="1" applyFill="1" applyBorder="1" applyAlignment="1">
      <alignment horizontal="center"/>
    </xf>
    <xf numFmtId="167" fontId="20" fillId="3" borderId="1" xfId="20" applyNumberFormat="1" applyFont="1" applyFill="1" applyBorder="1" applyAlignment="1">
      <alignment horizontal="left"/>
    </xf>
    <xf numFmtId="0" fontId="21" fillId="3" borderId="1" xfId="20" applyFont="1" applyFill="1" applyBorder="1" applyAlignment="1">
      <alignment wrapText="1"/>
    </xf>
    <xf numFmtId="168" fontId="21" fillId="3" borderId="1" xfId="20" applyNumberFormat="1" applyFont="1" applyFill="1" applyBorder="1" applyAlignment="1">
      <alignment horizontal="right"/>
    </xf>
    <xf numFmtId="0" fontId="20" fillId="3" borderId="1" xfId="20" applyNumberFormat="1" applyFont="1" applyFill="1" applyBorder="1" applyAlignment="1">
      <alignment horizontal="center"/>
    </xf>
    <xf numFmtId="167" fontId="20" fillId="3" borderId="1" xfId="20" applyNumberFormat="1" applyFont="1" applyFill="1" applyBorder="1" applyAlignment="1">
      <alignment horizontal="left" wrapText="1"/>
    </xf>
    <xf numFmtId="0" fontId="20" fillId="3" borderId="1" xfId="20" applyFont="1" applyFill="1" applyBorder="1" applyAlignment="1">
      <alignment horizontal="left" wrapText="1"/>
    </xf>
    <xf numFmtId="0" fontId="20" fillId="3" borderId="1" xfId="20" applyFont="1" applyFill="1" applyBorder="1" applyAlignment="1">
      <alignment horizontal="left"/>
    </xf>
    <xf numFmtId="0" fontId="7" fillId="3" borderId="1" xfId="20" applyFont="1" applyFill="1" applyBorder="1" applyAlignment="1">
      <alignment wrapText="1"/>
    </xf>
    <xf numFmtId="0" fontId="20" fillId="3" borderId="1" xfId="20" applyFont="1" applyFill="1" applyBorder="1"/>
    <xf numFmtId="0" fontId="20" fillId="3" borderId="4" xfId="20" applyFont="1" applyFill="1" applyBorder="1" applyAlignment="1">
      <alignment wrapText="1"/>
    </xf>
    <xf numFmtId="0" fontId="7" fillId="3" borderId="1" xfId="2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wrapText="1"/>
    </xf>
    <xf numFmtId="0" fontId="23" fillId="3" borderId="3" xfId="0" applyFont="1" applyFill="1" applyBorder="1" applyAlignment="1">
      <alignment wrapText="1"/>
    </xf>
    <xf numFmtId="0" fontId="21" fillId="3" borderId="7" xfId="20" applyFont="1" applyFill="1" applyBorder="1" applyAlignment="1">
      <alignment horizontal="center"/>
    </xf>
    <xf numFmtId="0" fontId="21" fillId="3" borderId="3" xfId="20" applyFont="1" applyFill="1" applyBorder="1" applyAlignment="1">
      <alignment horizontal="center"/>
    </xf>
    <xf numFmtId="0" fontId="20" fillId="3" borderId="7" xfId="20" applyFont="1" applyFill="1" applyBorder="1" applyAlignment="1">
      <alignment horizontal="center"/>
    </xf>
    <xf numFmtId="0" fontId="20" fillId="3" borderId="3" xfId="20" applyFont="1" applyFill="1" applyBorder="1" applyAlignment="1">
      <alignment horizontal="center"/>
    </xf>
    <xf numFmtId="0" fontId="20" fillId="3" borderId="0" xfId="20" applyFont="1" applyFill="1" applyAlignment="1">
      <alignment horizontal="right" indent="3"/>
    </xf>
    <xf numFmtId="0" fontId="21" fillId="3" borderId="0" xfId="20" applyFont="1" applyFill="1" applyAlignment="1">
      <alignment horizontal="right"/>
    </xf>
    <xf numFmtId="0" fontId="20" fillId="3" borderId="0" xfId="20" applyFont="1" applyFill="1" applyAlignment="1">
      <alignment wrapText="1"/>
    </xf>
    <xf numFmtId="0" fontId="20" fillId="3" borderId="0" xfId="20" applyFont="1" applyFill="1" applyAlignment="1">
      <alignment horizontal="left" vertical="center" wrapText="1"/>
    </xf>
    <xf numFmtId="0" fontId="20" fillId="3" borderId="0" xfId="20" applyFont="1" applyFill="1" applyAlignment="1">
      <alignment vertical="center" wrapText="1"/>
    </xf>
    <xf numFmtId="0" fontId="20" fillId="3" borderId="0" xfId="20" applyFont="1" applyFill="1" applyAlignment="1">
      <alignment horizontal="left" wrapText="1"/>
    </xf>
    <xf numFmtId="0" fontId="21" fillId="3" borderId="0" xfId="20" applyFont="1" applyFill="1" applyAlignment="1">
      <alignment horizontal="center" wrapText="1"/>
    </xf>
    <xf numFmtId="0" fontId="20" fillId="3" borderId="0" xfId="20" applyFont="1" applyFill="1" applyAlignment="1">
      <alignment horizontal="right" wrapText="1"/>
    </xf>
    <xf numFmtId="0" fontId="20" fillId="3" borderId="1" xfId="20" applyFont="1" applyFill="1" applyBorder="1" applyAlignment="1">
      <alignment horizontal="center" wrapText="1"/>
    </xf>
    <xf numFmtId="49" fontId="20" fillId="3" borderId="4" xfId="20" quotePrefix="1" applyNumberFormat="1" applyFont="1" applyFill="1" applyBorder="1" applyAlignment="1">
      <alignment horizontal="center" vertical="center" wrapText="1"/>
    </xf>
    <xf numFmtId="49" fontId="20" fillId="3" borderId="6" xfId="20" quotePrefix="1" applyNumberFormat="1" applyFont="1" applyFill="1" applyBorder="1" applyAlignment="1">
      <alignment horizontal="center" vertical="center" wrapText="1"/>
    </xf>
    <xf numFmtId="0" fontId="20" fillId="3" borderId="1" xfId="20" applyFont="1" applyFill="1" applyBorder="1" applyAlignment="1">
      <alignment horizontal="right" wrapText="1"/>
    </xf>
    <xf numFmtId="0" fontId="20" fillId="3" borderId="1" xfId="20" applyFont="1" applyFill="1" applyBorder="1" applyAlignment="1">
      <alignment vertical="center" wrapText="1"/>
    </xf>
    <xf numFmtId="0" fontId="20" fillId="3" borderId="4" xfId="20" applyFont="1" applyFill="1" applyBorder="1" applyAlignment="1">
      <alignment horizontal="left" vertical="center" wrapText="1"/>
    </xf>
    <xf numFmtId="0" fontId="20" fillId="3" borderId="2" xfId="20" applyFont="1" applyFill="1" applyBorder="1" applyAlignment="1">
      <alignment horizontal="left" vertical="center" wrapText="1"/>
    </xf>
    <xf numFmtId="0" fontId="20" fillId="3" borderId="6" xfId="20" applyFont="1" applyFill="1" applyBorder="1" applyAlignment="1">
      <alignment horizontal="left" wrapText="1"/>
    </xf>
    <xf numFmtId="0" fontId="20" fillId="3" borderId="4" xfId="20" applyFont="1" applyFill="1" applyBorder="1" applyAlignment="1">
      <alignment horizontal="left" wrapText="1"/>
    </xf>
    <xf numFmtId="0" fontId="20" fillId="3" borderId="2" xfId="20" applyFont="1" applyFill="1" applyBorder="1" applyAlignment="1">
      <alignment horizontal="left" wrapText="1"/>
    </xf>
    <xf numFmtId="0" fontId="20" fillId="3" borderId="4" xfId="20" applyFont="1" applyFill="1" applyBorder="1" applyAlignment="1">
      <alignment horizontal="left" vertical="center" wrapText="1"/>
    </xf>
    <xf numFmtId="0" fontId="20" fillId="3" borderId="6" xfId="20" applyFont="1" applyFill="1" applyBorder="1" applyAlignment="1">
      <alignment horizontal="left" vertical="center" wrapText="1"/>
    </xf>
    <xf numFmtId="49" fontId="20" fillId="3" borderId="2" xfId="20" quotePrefix="1" applyNumberFormat="1" applyFont="1" applyFill="1" applyBorder="1" applyAlignment="1">
      <alignment horizontal="center" vertical="center" wrapText="1"/>
    </xf>
    <xf numFmtId="0" fontId="20" fillId="3" borderId="2" xfId="20" applyFont="1" applyFill="1" applyBorder="1" applyAlignment="1">
      <alignment horizontal="left" vertical="center" wrapText="1"/>
    </xf>
    <xf numFmtId="49" fontId="20" fillId="3" borderId="4" xfId="20" applyNumberFormat="1" applyFont="1" applyFill="1" applyBorder="1" applyAlignment="1">
      <alignment horizontal="center" vertical="center" wrapText="1"/>
    </xf>
    <xf numFmtId="49" fontId="20" fillId="3" borderId="6" xfId="20" applyNumberFormat="1" applyFont="1" applyFill="1" applyBorder="1" applyAlignment="1">
      <alignment horizontal="center" vertical="center" wrapText="1"/>
    </xf>
    <xf numFmtId="0" fontId="7" fillId="3" borderId="1" xfId="2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wrapText="1"/>
    </xf>
    <xf numFmtId="0" fontId="20" fillId="3" borderId="4" xfId="20" applyFont="1" applyFill="1" applyBorder="1" applyAlignment="1">
      <alignment vertical="center" wrapText="1"/>
    </xf>
    <xf numFmtId="0" fontId="20" fillId="3" borderId="2" xfId="20" applyFont="1" applyFill="1" applyBorder="1" applyAlignment="1">
      <alignment vertical="center" wrapText="1"/>
    </xf>
    <xf numFmtId="49" fontId="20" fillId="3" borderId="2" xfId="20" applyNumberFormat="1" applyFont="1" applyFill="1" applyBorder="1" applyAlignment="1">
      <alignment horizontal="center" vertical="center" wrapText="1"/>
    </xf>
    <xf numFmtId="49" fontId="20" fillId="3" borderId="1" xfId="20" applyNumberFormat="1" applyFont="1" applyFill="1" applyBorder="1" applyAlignment="1">
      <alignment horizontal="center" vertical="center" wrapText="1"/>
    </xf>
    <xf numFmtId="0" fontId="20" fillId="3" borderId="1" xfId="20" applyFont="1" applyFill="1" applyBorder="1" applyAlignment="1">
      <alignment horizontal="center" wrapText="1"/>
    </xf>
    <xf numFmtId="168" fontId="7" fillId="3" borderId="1" xfId="20" applyNumberFormat="1" applyFont="1" applyFill="1" applyBorder="1" applyAlignment="1">
      <alignment wrapText="1"/>
    </xf>
    <xf numFmtId="0" fontId="21" fillId="3" borderId="1" xfId="20" applyFont="1" applyFill="1" applyBorder="1" applyAlignment="1">
      <alignment horizontal="center" wrapText="1"/>
    </xf>
    <xf numFmtId="168" fontId="8" fillId="3" borderId="1" xfId="20" applyNumberFormat="1" applyFont="1" applyFill="1" applyBorder="1" applyAlignment="1">
      <alignment wrapText="1"/>
    </xf>
    <xf numFmtId="168" fontId="20" fillId="3" borderId="0" xfId="20" applyNumberFormat="1" applyFont="1" applyFill="1" applyAlignment="1">
      <alignment wrapText="1"/>
    </xf>
    <xf numFmtId="0" fontId="20" fillId="3" borderId="0" xfId="0" applyFont="1" applyFill="1" applyAlignment="1">
      <alignment vertical="center" wrapText="1"/>
    </xf>
    <xf numFmtId="0" fontId="20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 wrapText="1"/>
    </xf>
    <xf numFmtId="0" fontId="21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168" fontId="20" fillId="3" borderId="1" xfId="0" applyNumberFormat="1" applyFont="1" applyFill="1" applyBorder="1" applyAlignment="1">
      <alignment horizontal="right" vertical="center" wrapText="1"/>
    </xf>
    <xf numFmtId="49" fontId="20" fillId="3" borderId="6" xfId="0" applyNumberFormat="1" applyFont="1" applyFill="1" applyBorder="1" applyAlignment="1">
      <alignment horizontal="center" vertical="center" wrapText="1"/>
    </xf>
    <xf numFmtId="0" fontId="20" fillId="3" borderId="1" xfId="20" applyFont="1" applyFill="1" applyBorder="1" applyAlignment="1">
      <alignment horizontal="left" vertical="center"/>
    </xf>
    <xf numFmtId="168" fontId="20" fillId="3" borderId="0" xfId="0" applyNumberFormat="1" applyFont="1" applyFill="1" applyAlignment="1">
      <alignment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168" fontId="20" fillId="3" borderId="1" xfId="0" applyNumberFormat="1" applyFont="1" applyFill="1" applyBorder="1" applyAlignment="1">
      <alignment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168" fontId="20" fillId="3" borderId="0" xfId="0" applyNumberFormat="1" applyFont="1" applyFill="1" applyBorder="1" applyAlignment="1">
      <alignment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168" fontId="20" fillId="3" borderId="1" xfId="0" applyNumberFormat="1" applyFont="1" applyFill="1" applyBorder="1" applyAlignment="1">
      <alignment horizontal="right" wrapText="1"/>
    </xf>
    <xf numFmtId="167" fontId="20" fillId="3" borderId="0" xfId="0" applyNumberFormat="1" applyFont="1" applyFill="1" applyAlignment="1">
      <alignment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2" fontId="20" fillId="3" borderId="0" xfId="0" applyNumberFormat="1" applyFont="1" applyFill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168" fontId="21" fillId="3" borderId="1" xfId="0" applyNumberFormat="1" applyFont="1" applyFill="1" applyBorder="1" applyAlignment="1">
      <alignment vertical="center" wrapText="1"/>
    </xf>
    <xf numFmtId="0" fontId="7" fillId="3" borderId="0" xfId="0" applyNumberFormat="1" applyFont="1" applyFill="1" applyAlignment="1">
      <alignment vertical="justify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8" fillId="3" borderId="0" xfId="0" applyNumberFormat="1" applyFont="1" applyFill="1" applyAlignment="1">
      <alignment horizontal="center" vertical="justify" wrapText="1"/>
    </xf>
    <xf numFmtId="0" fontId="7" fillId="3" borderId="0" xfId="0" applyNumberFormat="1" applyFont="1" applyFill="1" applyAlignment="1">
      <alignment horizontal="right" vertical="justify"/>
    </xf>
    <xf numFmtId="0" fontId="7" fillId="3" borderId="1" xfId="0" applyNumberFormat="1" applyFont="1" applyFill="1" applyBorder="1" applyAlignment="1">
      <alignment horizontal="center" vertical="justify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justify" wrapText="1"/>
    </xf>
    <xf numFmtId="0" fontId="8" fillId="3" borderId="3" xfId="0" applyNumberFormat="1" applyFont="1" applyFill="1" applyBorder="1" applyAlignment="1">
      <alignment horizontal="center" vertical="justify" wrapText="1"/>
    </xf>
    <xf numFmtId="168" fontId="8" fillId="3" borderId="1" xfId="0" applyNumberFormat="1" applyFont="1" applyFill="1" applyBorder="1" applyAlignment="1">
      <alignment horizontal="right"/>
    </xf>
    <xf numFmtId="0" fontId="7" fillId="3" borderId="3" xfId="0" applyNumberFormat="1" applyFont="1" applyFill="1" applyBorder="1" applyAlignment="1">
      <alignment horizontal="center" vertical="justify"/>
    </xf>
    <xf numFmtId="0" fontId="7" fillId="3" borderId="1" xfId="0" applyNumberFormat="1" applyFont="1" applyFill="1" applyBorder="1" applyAlignment="1">
      <alignment horizontal="center" vertical="justify"/>
    </xf>
    <xf numFmtId="0" fontId="8" fillId="3" borderId="3" xfId="0" applyNumberFormat="1" applyFont="1" applyFill="1" applyBorder="1" applyAlignment="1">
      <alignment horizontal="center" vertical="justify"/>
    </xf>
    <xf numFmtId="0" fontId="8" fillId="3" borderId="1" xfId="0" applyNumberFormat="1" applyFont="1" applyFill="1" applyBorder="1" applyAlignment="1">
      <alignment horizontal="center" vertical="justify"/>
    </xf>
    <xf numFmtId="168" fontId="7" fillId="3" borderId="0" xfId="0" applyNumberFormat="1" applyFont="1" applyFill="1" applyAlignment="1">
      <alignment vertical="justify"/>
    </xf>
    <xf numFmtId="168" fontId="7" fillId="3" borderId="0" xfId="20" applyNumberFormat="1" applyFont="1" applyFill="1"/>
    <xf numFmtId="168" fontId="7" fillId="3" borderId="0" xfId="0" applyNumberFormat="1" applyFont="1" applyFill="1" applyBorder="1" applyAlignment="1">
      <alignment wrapText="1"/>
    </xf>
  </cellXfs>
  <cellStyles count="32">
    <cellStyle name="Blogas" xfId="1" builtinId="27"/>
    <cellStyle name="Comma 2" xfId="2"/>
    <cellStyle name="Comma 2 2" xfId="11"/>
    <cellStyle name="Comma 2 2 2" xfId="15"/>
    <cellStyle name="Comma 2 2 2 2" xfId="26"/>
    <cellStyle name="Comma 2 2 3" xfId="18"/>
    <cellStyle name="Comma 2 2 3 2" xfId="29"/>
    <cellStyle name="Comma 2 2 4" xfId="23"/>
    <cellStyle name="Comma 3" xfId="3"/>
    <cellStyle name="Currency 2" xfId="4"/>
    <cellStyle name="Currency 2 2" xfId="5"/>
    <cellStyle name="Currency 2 3" xfId="12"/>
    <cellStyle name="Įprastas" xfId="0" builtinId="0"/>
    <cellStyle name="Įprastas 2" xfId="6"/>
    <cellStyle name="Įprastas 2 2" xfId="20"/>
    <cellStyle name="Įprastas 3" xfId="10"/>
    <cellStyle name="Įprastas 4" xfId="21"/>
    <cellStyle name="Įprastas 4 2" xfId="31"/>
    <cellStyle name="Normal 2" xfId="7"/>
    <cellStyle name="Normal 2 2" xfId="8"/>
    <cellStyle name="Normal 2 2 2" xfId="13"/>
    <cellStyle name="Normal 2 2 2 2" xfId="16"/>
    <cellStyle name="Normal 2 2 2 2 2" xfId="27"/>
    <cellStyle name="Normal 2 2 2 3" xfId="19"/>
    <cellStyle name="Normal 2 2 2 3 2" xfId="30"/>
    <cellStyle name="Normal 2 2 2 4" xfId="24"/>
    <cellStyle name="Normal 2 2 3" xfId="14"/>
    <cellStyle name="Normal 2 2 3 2" xfId="25"/>
    <cellStyle name="Normal 2 2 4" xfId="17"/>
    <cellStyle name="Normal 2 2 4 2" xfId="28"/>
    <cellStyle name="Normal 2 2 5" xfId="22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zoomScaleNormal="100" workbookViewId="0">
      <pane xSplit="1" ySplit="7" topLeftCell="B44" activePane="bottomRight" state="frozen"/>
      <selection pane="topRight" activeCell="B1" sqref="B1"/>
      <selection pane="bottomLeft" activeCell="A9" sqref="A9"/>
      <selection pane="bottomRight" activeCell="H57" sqref="H57"/>
    </sheetView>
  </sheetViews>
  <sheetFormatPr defaultColWidth="9.140625" defaultRowHeight="15" x14ac:dyDescent="0.25"/>
  <cols>
    <col min="1" max="1" width="7.140625" style="187" customWidth="1"/>
    <col min="2" max="2" width="97.42578125" style="111" customWidth="1"/>
    <col min="3" max="3" width="26" style="111" customWidth="1"/>
    <col min="4" max="7" width="9.42578125" style="111" bestFit="1" customWidth="1"/>
    <col min="8" max="16384" width="9.140625" style="111"/>
  </cols>
  <sheetData>
    <row r="1" spans="1:7" ht="15" customHeight="1" x14ac:dyDescent="0.25">
      <c r="B1" s="104"/>
      <c r="C1" s="104" t="s">
        <v>98</v>
      </c>
    </row>
    <row r="2" spans="1:7" ht="15" customHeight="1" x14ac:dyDescent="0.25">
      <c r="B2" s="104"/>
      <c r="C2" s="104" t="s">
        <v>366</v>
      </c>
    </row>
    <row r="3" spans="1:7" ht="15" customHeight="1" x14ac:dyDescent="0.25">
      <c r="B3" s="104"/>
      <c r="C3" s="104" t="s">
        <v>283</v>
      </c>
    </row>
    <row r="4" spans="1:7" ht="15" customHeight="1" x14ac:dyDescent="0.25">
      <c r="B4" s="188"/>
      <c r="C4" s="105" t="s">
        <v>176</v>
      </c>
    </row>
    <row r="5" spans="1:7" ht="16.5" customHeight="1" x14ac:dyDescent="0.25">
      <c r="A5" s="189" t="s">
        <v>348</v>
      </c>
      <c r="B5" s="189"/>
      <c r="C5" s="189"/>
    </row>
    <row r="6" spans="1:7" ht="12.75" customHeight="1" x14ac:dyDescent="0.25">
      <c r="B6" s="190"/>
      <c r="C6" s="106" t="s">
        <v>59</v>
      </c>
    </row>
    <row r="7" spans="1:7" ht="24.75" customHeight="1" x14ac:dyDescent="0.25">
      <c r="A7" s="191" t="s">
        <v>49</v>
      </c>
      <c r="B7" s="107" t="s">
        <v>23</v>
      </c>
      <c r="C7" s="107" t="s">
        <v>1</v>
      </c>
    </row>
    <row r="8" spans="1:7" ht="15.95" customHeight="1" x14ac:dyDescent="0.25">
      <c r="A8" s="107">
        <v>1</v>
      </c>
      <c r="B8" s="71" t="s">
        <v>61</v>
      </c>
      <c r="C8" s="72">
        <v>41669</v>
      </c>
    </row>
    <row r="9" spans="1:7" ht="16.5" customHeight="1" x14ac:dyDescent="0.25">
      <c r="A9" s="107" t="s">
        <v>132</v>
      </c>
      <c r="B9" s="71" t="s">
        <v>367</v>
      </c>
      <c r="C9" s="72">
        <v>41589</v>
      </c>
    </row>
    <row r="10" spans="1:7" ht="15.95" customHeight="1" x14ac:dyDescent="0.25">
      <c r="A10" s="107">
        <v>2</v>
      </c>
      <c r="B10" s="71" t="s">
        <v>55</v>
      </c>
      <c r="C10" s="69">
        <v>628</v>
      </c>
    </row>
    <row r="11" spans="1:7" ht="15.95" customHeight="1" x14ac:dyDescent="0.25">
      <c r="A11" s="107">
        <v>3</v>
      </c>
      <c r="B11" s="113" t="s">
        <v>56</v>
      </c>
      <c r="C11" s="69">
        <v>72</v>
      </c>
    </row>
    <row r="12" spans="1:7" ht="15.95" customHeight="1" x14ac:dyDescent="0.25">
      <c r="A12" s="107">
        <v>4</v>
      </c>
      <c r="B12" s="192" t="s">
        <v>24</v>
      </c>
      <c r="C12" s="69">
        <v>20</v>
      </c>
    </row>
    <row r="13" spans="1:7" ht="15.95" customHeight="1" x14ac:dyDescent="0.25">
      <c r="A13" s="107">
        <v>5</v>
      </c>
      <c r="B13" s="192" t="s">
        <v>128</v>
      </c>
      <c r="C13" s="69">
        <v>1000</v>
      </c>
    </row>
    <row r="14" spans="1:7" ht="15.95" customHeight="1" x14ac:dyDescent="0.25">
      <c r="A14" s="107">
        <v>6</v>
      </c>
      <c r="B14" s="71" t="s">
        <v>26</v>
      </c>
      <c r="C14" s="69">
        <v>149</v>
      </c>
    </row>
    <row r="15" spans="1:7" ht="15.95" customHeight="1" x14ac:dyDescent="0.25">
      <c r="A15" s="107">
        <v>7</v>
      </c>
      <c r="B15" s="193" t="s">
        <v>63</v>
      </c>
      <c r="C15" s="194">
        <f>SUM(C16:C63)</f>
        <v>38607.437000000005</v>
      </c>
      <c r="D15" s="110"/>
      <c r="F15" s="110"/>
      <c r="G15" s="110"/>
    </row>
    <row r="16" spans="1:7" ht="15.95" customHeight="1" x14ac:dyDescent="0.25">
      <c r="A16" s="195" t="s">
        <v>133</v>
      </c>
      <c r="B16" s="71" t="s">
        <v>27</v>
      </c>
      <c r="C16" s="69">
        <v>273.7</v>
      </c>
    </row>
    <row r="17" spans="1:4" ht="15.95" customHeight="1" x14ac:dyDescent="0.25">
      <c r="A17" s="195" t="s">
        <v>134</v>
      </c>
      <c r="B17" s="71" t="s">
        <v>33</v>
      </c>
      <c r="C17" s="69">
        <v>748.5</v>
      </c>
    </row>
    <row r="18" spans="1:4" ht="15.95" customHeight="1" x14ac:dyDescent="0.25">
      <c r="A18" s="195" t="s">
        <v>135</v>
      </c>
      <c r="B18" s="71" t="s">
        <v>287</v>
      </c>
      <c r="C18" s="69">
        <v>2168</v>
      </c>
    </row>
    <row r="19" spans="1:4" ht="15.95" customHeight="1" x14ac:dyDescent="0.25">
      <c r="A19" s="195" t="s">
        <v>136</v>
      </c>
      <c r="B19" s="71" t="s">
        <v>67</v>
      </c>
      <c r="C19" s="69">
        <v>94.6</v>
      </c>
    </row>
    <row r="20" spans="1:4" ht="15.95" customHeight="1" x14ac:dyDescent="0.25">
      <c r="A20" s="195" t="s">
        <v>137</v>
      </c>
      <c r="B20" s="113" t="s">
        <v>445</v>
      </c>
      <c r="C20" s="69">
        <v>22.6</v>
      </c>
    </row>
    <row r="21" spans="1:4" ht="15.95" customHeight="1" x14ac:dyDescent="0.25">
      <c r="A21" s="195" t="s">
        <v>138</v>
      </c>
      <c r="B21" s="192" t="s">
        <v>68</v>
      </c>
      <c r="C21" s="69">
        <v>38.4</v>
      </c>
    </row>
    <row r="22" spans="1:4" ht="15.95" customHeight="1" x14ac:dyDescent="0.25">
      <c r="A22" s="195" t="s">
        <v>139</v>
      </c>
      <c r="B22" s="196" t="s">
        <v>44</v>
      </c>
      <c r="C22" s="69">
        <v>44.9</v>
      </c>
    </row>
    <row r="23" spans="1:4" ht="15.95" customHeight="1" x14ac:dyDescent="0.25">
      <c r="A23" s="195" t="s">
        <v>140</v>
      </c>
      <c r="B23" s="192" t="s">
        <v>43</v>
      </c>
      <c r="C23" s="69">
        <v>1069.5</v>
      </c>
    </row>
    <row r="24" spans="1:4" ht="15.95" customHeight="1" x14ac:dyDescent="0.25">
      <c r="A24" s="195" t="s">
        <v>141</v>
      </c>
      <c r="B24" s="192" t="s">
        <v>45</v>
      </c>
      <c r="C24" s="69">
        <v>3.4</v>
      </c>
    </row>
    <row r="25" spans="1:4" ht="15.95" customHeight="1" x14ac:dyDescent="0.25">
      <c r="A25" s="195" t="s">
        <v>142</v>
      </c>
      <c r="B25" s="196" t="s">
        <v>46</v>
      </c>
      <c r="C25" s="69">
        <v>219.9</v>
      </c>
    </row>
    <row r="26" spans="1:4" ht="30" customHeight="1" x14ac:dyDescent="0.25">
      <c r="A26" s="195" t="s">
        <v>143</v>
      </c>
      <c r="B26" s="196" t="s">
        <v>69</v>
      </c>
      <c r="C26" s="69">
        <v>192.7</v>
      </c>
    </row>
    <row r="27" spans="1:4" ht="28.5" customHeight="1" x14ac:dyDescent="0.25">
      <c r="A27" s="195" t="s">
        <v>144</v>
      </c>
      <c r="B27" s="196" t="s">
        <v>96</v>
      </c>
      <c r="C27" s="69">
        <v>27</v>
      </c>
    </row>
    <row r="28" spans="1:4" ht="31.5" customHeight="1" x14ac:dyDescent="0.25">
      <c r="A28" s="195" t="s">
        <v>145</v>
      </c>
      <c r="B28" s="196" t="s">
        <v>129</v>
      </c>
      <c r="C28" s="69">
        <v>15.92</v>
      </c>
    </row>
    <row r="29" spans="1:4" ht="30.75" customHeight="1" x14ac:dyDescent="0.25">
      <c r="A29" s="195" t="s">
        <v>146</v>
      </c>
      <c r="B29" s="70" t="s">
        <v>347</v>
      </c>
      <c r="C29" s="128">
        <v>44.304000000000002</v>
      </c>
    </row>
    <row r="30" spans="1:4" ht="15.95" customHeight="1" x14ac:dyDescent="0.25">
      <c r="A30" s="195" t="s">
        <v>147</v>
      </c>
      <c r="B30" s="197" t="s">
        <v>447</v>
      </c>
      <c r="C30" s="69">
        <v>0.2</v>
      </c>
    </row>
    <row r="31" spans="1:4" ht="15.95" customHeight="1" x14ac:dyDescent="0.25">
      <c r="A31" s="195" t="s">
        <v>148</v>
      </c>
      <c r="B31" s="196" t="s">
        <v>70</v>
      </c>
      <c r="C31" s="69">
        <v>8</v>
      </c>
    </row>
    <row r="32" spans="1:4" ht="15.95" customHeight="1" x14ac:dyDescent="0.25">
      <c r="A32" s="195" t="s">
        <v>149</v>
      </c>
      <c r="B32" s="196" t="s">
        <v>338</v>
      </c>
      <c r="C32" s="69">
        <v>26.8</v>
      </c>
      <c r="D32" s="110"/>
    </row>
    <row r="33" spans="1:7" ht="15.95" customHeight="1" x14ac:dyDescent="0.25">
      <c r="A33" s="195" t="s">
        <v>150</v>
      </c>
      <c r="B33" s="196" t="s">
        <v>80</v>
      </c>
      <c r="C33" s="69">
        <v>63.1</v>
      </c>
    </row>
    <row r="34" spans="1:7" ht="15.95" customHeight="1" x14ac:dyDescent="0.25">
      <c r="A34" s="195" t="s">
        <v>151</v>
      </c>
      <c r="B34" s="197" t="s">
        <v>87</v>
      </c>
      <c r="C34" s="69">
        <v>0.6</v>
      </c>
    </row>
    <row r="35" spans="1:7" ht="15.95" customHeight="1" x14ac:dyDescent="0.25">
      <c r="A35" s="195" t="s">
        <v>152</v>
      </c>
      <c r="B35" s="196" t="s">
        <v>47</v>
      </c>
      <c r="C35" s="69">
        <v>8.64</v>
      </c>
    </row>
    <row r="36" spans="1:7" ht="15.95" customHeight="1" x14ac:dyDescent="0.25">
      <c r="A36" s="195" t="s">
        <v>153</v>
      </c>
      <c r="B36" s="198" t="s">
        <v>48</v>
      </c>
      <c r="C36" s="69">
        <v>29</v>
      </c>
    </row>
    <row r="37" spans="1:7" ht="15.95" customHeight="1" x14ac:dyDescent="0.25">
      <c r="A37" s="195" t="s">
        <v>154</v>
      </c>
      <c r="B37" s="198" t="s">
        <v>51</v>
      </c>
      <c r="C37" s="69">
        <v>378.54</v>
      </c>
    </row>
    <row r="38" spans="1:7" ht="15.95" customHeight="1" x14ac:dyDescent="0.25">
      <c r="A38" s="195" t="s">
        <v>155</v>
      </c>
      <c r="B38" s="198" t="s">
        <v>62</v>
      </c>
      <c r="C38" s="69">
        <v>3.2</v>
      </c>
      <c r="D38" s="110"/>
    </row>
    <row r="39" spans="1:7" ht="15.95" customHeight="1" x14ac:dyDescent="0.25">
      <c r="A39" s="195" t="s">
        <v>156</v>
      </c>
      <c r="B39" s="71" t="s">
        <v>82</v>
      </c>
      <c r="C39" s="69">
        <v>22195.599999999999</v>
      </c>
      <c r="G39" s="110"/>
    </row>
    <row r="40" spans="1:7" ht="15.95" customHeight="1" x14ac:dyDescent="0.25">
      <c r="A40" s="195" t="s">
        <v>157</v>
      </c>
      <c r="B40" s="199" t="s">
        <v>449</v>
      </c>
      <c r="C40" s="69">
        <v>1204.9000000000001</v>
      </c>
    </row>
    <row r="41" spans="1:7" ht="15.95" customHeight="1" x14ac:dyDescent="0.25">
      <c r="A41" s="195" t="s">
        <v>158</v>
      </c>
      <c r="B41" s="71" t="s">
        <v>173</v>
      </c>
      <c r="C41" s="69">
        <v>0</v>
      </c>
    </row>
    <row r="42" spans="1:7" ht="15.95" customHeight="1" x14ac:dyDescent="0.25">
      <c r="A42" s="195" t="s">
        <v>159</v>
      </c>
      <c r="B42" s="71" t="s">
        <v>90</v>
      </c>
      <c r="C42" s="69">
        <v>281.726</v>
      </c>
    </row>
    <row r="43" spans="1:7" ht="15.95" customHeight="1" x14ac:dyDescent="0.25">
      <c r="A43" s="195" t="s">
        <v>160</v>
      </c>
      <c r="B43" s="71" t="s">
        <v>342</v>
      </c>
      <c r="C43" s="69">
        <v>4.766</v>
      </c>
    </row>
    <row r="44" spans="1:7" ht="30.75" customHeight="1" x14ac:dyDescent="0.25">
      <c r="A44" s="195" t="s">
        <v>161</v>
      </c>
      <c r="B44" s="71" t="s">
        <v>454</v>
      </c>
      <c r="C44" s="128">
        <v>643</v>
      </c>
    </row>
    <row r="45" spans="1:7" ht="15.95" customHeight="1" x14ac:dyDescent="0.25">
      <c r="A45" s="195" t="s">
        <v>162</v>
      </c>
      <c r="B45" s="71" t="s">
        <v>89</v>
      </c>
      <c r="C45" s="69">
        <v>40.008000000000003</v>
      </c>
    </row>
    <row r="46" spans="1:7" ht="15.95" customHeight="1" x14ac:dyDescent="0.25">
      <c r="A46" s="195" t="s">
        <v>163</v>
      </c>
      <c r="B46" s="71" t="s">
        <v>85</v>
      </c>
      <c r="C46" s="69">
        <v>5379.8</v>
      </c>
    </row>
    <row r="47" spans="1:7" ht="28.5" customHeight="1" x14ac:dyDescent="0.25">
      <c r="A47" s="195" t="s">
        <v>164</v>
      </c>
      <c r="B47" s="197" t="s">
        <v>86</v>
      </c>
      <c r="C47" s="72">
        <v>2400</v>
      </c>
    </row>
    <row r="48" spans="1:7" ht="15.75" customHeight="1" x14ac:dyDescent="0.25">
      <c r="A48" s="195" t="s">
        <v>165</v>
      </c>
      <c r="B48" s="71" t="s">
        <v>88</v>
      </c>
      <c r="C48" s="69">
        <v>125.1</v>
      </c>
    </row>
    <row r="49" spans="1:3" ht="15.95" customHeight="1" x14ac:dyDescent="0.25">
      <c r="A49" s="195" t="s">
        <v>166</v>
      </c>
      <c r="B49" s="71" t="s">
        <v>171</v>
      </c>
      <c r="C49" s="69">
        <v>88.876999999999995</v>
      </c>
    </row>
    <row r="50" spans="1:3" ht="15.95" customHeight="1" x14ac:dyDescent="0.25">
      <c r="A50" s="195" t="s">
        <v>167</v>
      </c>
      <c r="B50" s="200" t="s">
        <v>286</v>
      </c>
      <c r="C50" s="69">
        <v>48.307000000000002</v>
      </c>
    </row>
    <row r="51" spans="1:3" ht="15.95" customHeight="1" x14ac:dyDescent="0.25">
      <c r="A51" s="195" t="s">
        <v>168</v>
      </c>
      <c r="B51" s="71" t="s">
        <v>97</v>
      </c>
      <c r="C51" s="69">
        <v>149.66</v>
      </c>
    </row>
    <row r="52" spans="1:3" ht="15.95" customHeight="1" x14ac:dyDescent="0.25">
      <c r="A52" s="195" t="s">
        <v>170</v>
      </c>
      <c r="B52" s="71" t="s">
        <v>284</v>
      </c>
      <c r="C52" s="108">
        <v>85.061999999999998</v>
      </c>
    </row>
    <row r="53" spans="1:3" ht="15.95" customHeight="1" x14ac:dyDescent="0.25">
      <c r="A53" s="195" t="s">
        <v>172</v>
      </c>
      <c r="B53" s="201" t="s">
        <v>130</v>
      </c>
      <c r="C53" s="74">
        <v>26.4</v>
      </c>
    </row>
    <row r="54" spans="1:3" ht="15.95" customHeight="1" x14ac:dyDescent="0.25">
      <c r="A54" s="195" t="s">
        <v>174</v>
      </c>
      <c r="B54" s="200" t="s">
        <v>285</v>
      </c>
      <c r="C54" s="124">
        <v>46.7</v>
      </c>
    </row>
    <row r="55" spans="1:3" ht="15.75" customHeight="1" x14ac:dyDescent="0.25">
      <c r="A55" s="195" t="s">
        <v>289</v>
      </c>
      <c r="B55" s="200" t="s">
        <v>288</v>
      </c>
      <c r="C55" s="108">
        <v>24.419</v>
      </c>
    </row>
    <row r="56" spans="1:3" ht="33" customHeight="1" x14ac:dyDescent="0.25">
      <c r="A56" s="195" t="s">
        <v>290</v>
      </c>
      <c r="B56" s="197" t="s">
        <v>293</v>
      </c>
      <c r="C56" s="108">
        <v>50.2</v>
      </c>
    </row>
    <row r="57" spans="1:3" ht="15.75" customHeight="1" x14ac:dyDescent="0.25">
      <c r="A57" s="195" t="s">
        <v>291</v>
      </c>
      <c r="B57" s="197" t="s">
        <v>120</v>
      </c>
      <c r="C57" s="109">
        <v>15.2</v>
      </c>
    </row>
    <row r="58" spans="1:3" ht="48" customHeight="1" x14ac:dyDescent="0.25">
      <c r="A58" s="195" t="s">
        <v>294</v>
      </c>
      <c r="B58" s="197" t="s">
        <v>435</v>
      </c>
      <c r="C58" s="72">
        <v>115</v>
      </c>
    </row>
    <row r="59" spans="1:3" ht="15.75" customHeight="1" x14ac:dyDescent="0.25">
      <c r="A59" s="195" t="s">
        <v>295</v>
      </c>
      <c r="B59" s="197" t="s">
        <v>339</v>
      </c>
      <c r="C59" s="72">
        <v>0</v>
      </c>
    </row>
    <row r="60" spans="1:3" ht="15.75" customHeight="1" x14ac:dyDescent="0.25">
      <c r="A60" s="195" t="s">
        <v>296</v>
      </c>
      <c r="B60" s="197" t="s">
        <v>436</v>
      </c>
      <c r="C60" s="72">
        <v>34</v>
      </c>
    </row>
    <row r="61" spans="1:3" ht="15.75" customHeight="1" x14ac:dyDescent="0.25">
      <c r="A61" s="202" t="s">
        <v>450</v>
      </c>
      <c r="B61" s="203" t="s">
        <v>451</v>
      </c>
      <c r="C61" s="129">
        <v>67.72</v>
      </c>
    </row>
    <row r="62" spans="1:3" ht="15.75" customHeight="1" x14ac:dyDescent="0.25">
      <c r="A62" s="195" t="s">
        <v>463</v>
      </c>
      <c r="B62" s="204" t="s">
        <v>469</v>
      </c>
      <c r="C62" s="129">
        <v>98.954999999999998</v>
      </c>
    </row>
    <row r="63" spans="1:3" ht="15.75" customHeight="1" x14ac:dyDescent="0.25">
      <c r="A63" s="202" t="s">
        <v>464</v>
      </c>
      <c r="B63" s="203" t="s">
        <v>465</v>
      </c>
      <c r="C63" s="129">
        <v>0.53300000000000003</v>
      </c>
    </row>
    <row r="64" spans="1:3" ht="15.95" customHeight="1" x14ac:dyDescent="0.25">
      <c r="A64" s="107">
        <v>8</v>
      </c>
      <c r="B64" s="197" t="s">
        <v>83</v>
      </c>
      <c r="C64" s="72">
        <v>35</v>
      </c>
    </row>
    <row r="65" spans="1:6" ht="15.95" customHeight="1" x14ac:dyDescent="0.25">
      <c r="A65" s="107">
        <v>9</v>
      </c>
      <c r="B65" s="197" t="s">
        <v>72</v>
      </c>
      <c r="C65" s="72">
        <v>280</v>
      </c>
    </row>
    <row r="66" spans="1:6" ht="15.95" customHeight="1" x14ac:dyDescent="0.25">
      <c r="A66" s="107">
        <v>10</v>
      </c>
      <c r="B66" s="197" t="s">
        <v>75</v>
      </c>
      <c r="C66" s="72">
        <v>40</v>
      </c>
    </row>
    <row r="67" spans="1:6" ht="15.95" customHeight="1" x14ac:dyDescent="0.25">
      <c r="A67" s="107">
        <v>11</v>
      </c>
      <c r="B67" s="71" t="s">
        <v>36</v>
      </c>
      <c r="C67" s="72">
        <v>60</v>
      </c>
    </row>
    <row r="68" spans="1:6" ht="15.95" customHeight="1" x14ac:dyDescent="0.25">
      <c r="A68" s="107">
        <v>12</v>
      </c>
      <c r="B68" s="71" t="s">
        <v>77</v>
      </c>
      <c r="C68" s="72">
        <v>1378.9</v>
      </c>
      <c r="D68" s="110"/>
    </row>
    <row r="69" spans="1:6" ht="15.95" customHeight="1" x14ac:dyDescent="0.25">
      <c r="A69" s="107">
        <v>13</v>
      </c>
      <c r="B69" s="71" t="s">
        <v>76</v>
      </c>
      <c r="C69" s="72">
        <v>382.3</v>
      </c>
    </row>
    <row r="70" spans="1:6" ht="15.95" customHeight="1" x14ac:dyDescent="0.25">
      <c r="A70" s="107">
        <v>14</v>
      </c>
      <c r="B70" s="71" t="s">
        <v>35</v>
      </c>
      <c r="C70" s="72">
        <v>927.6</v>
      </c>
    </row>
    <row r="71" spans="1:6" ht="15.95" customHeight="1" x14ac:dyDescent="0.25">
      <c r="A71" s="107">
        <v>15</v>
      </c>
      <c r="B71" s="200" t="s">
        <v>73</v>
      </c>
      <c r="C71" s="72">
        <v>60</v>
      </c>
    </row>
    <row r="72" spans="1:6" ht="15.95" customHeight="1" x14ac:dyDescent="0.25">
      <c r="A72" s="107">
        <v>16</v>
      </c>
      <c r="B72" s="200" t="s">
        <v>74</v>
      </c>
      <c r="C72" s="69">
        <v>1980</v>
      </c>
      <c r="E72" s="110"/>
    </row>
    <row r="73" spans="1:6" ht="15.95" customHeight="1" x14ac:dyDescent="0.25">
      <c r="A73" s="107" t="s">
        <v>169</v>
      </c>
      <c r="B73" s="200" t="s">
        <v>78</v>
      </c>
      <c r="C73" s="69">
        <v>1920</v>
      </c>
    </row>
    <row r="74" spans="1:6" ht="15.95" customHeight="1" x14ac:dyDescent="0.25">
      <c r="A74" s="107">
        <v>17</v>
      </c>
      <c r="B74" s="200" t="s">
        <v>368</v>
      </c>
      <c r="C74" s="69">
        <v>180</v>
      </c>
    </row>
    <row r="75" spans="1:6" ht="15.95" customHeight="1" x14ac:dyDescent="0.25">
      <c r="A75" s="107">
        <v>18</v>
      </c>
      <c r="B75" s="200" t="s">
        <v>71</v>
      </c>
      <c r="C75" s="69">
        <v>60</v>
      </c>
    </row>
    <row r="76" spans="1:6" ht="15.95" customHeight="1" x14ac:dyDescent="0.25">
      <c r="A76" s="107">
        <v>19</v>
      </c>
      <c r="B76" s="200" t="s">
        <v>369</v>
      </c>
      <c r="C76" s="69">
        <v>50</v>
      </c>
      <c r="E76" s="110"/>
    </row>
    <row r="77" spans="1:6" ht="15.95" customHeight="1" x14ac:dyDescent="0.25">
      <c r="A77" s="107">
        <v>20</v>
      </c>
      <c r="B77" s="200" t="s">
        <v>131</v>
      </c>
      <c r="C77" s="69">
        <v>95</v>
      </c>
    </row>
    <row r="78" spans="1:6" ht="15.95" customHeight="1" x14ac:dyDescent="0.25">
      <c r="A78" s="205" t="s">
        <v>25</v>
      </c>
      <c r="B78" s="206"/>
      <c r="C78" s="194">
        <f>SUM(C8,C64:C72,C74:C75,C76,C77,C10:C15)</f>
        <v>87674.237000000008</v>
      </c>
      <c r="D78" s="110"/>
      <c r="E78" s="110"/>
      <c r="F78" s="110"/>
    </row>
    <row r="79" spans="1:6" ht="15.95" customHeight="1" x14ac:dyDescent="0.25">
      <c r="A79" s="207" t="s">
        <v>448</v>
      </c>
      <c r="B79" s="208"/>
      <c r="C79" s="69">
        <v>2095.1970000000001</v>
      </c>
    </row>
    <row r="80" spans="1:6" x14ac:dyDescent="0.25">
      <c r="C80" s="110"/>
    </row>
    <row r="81" spans="2:5" x14ac:dyDescent="0.25">
      <c r="B81" s="209"/>
      <c r="C81" s="110"/>
      <c r="D81" s="110"/>
    </row>
    <row r="83" spans="2:5" x14ac:dyDescent="0.25">
      <c r="C83" s="110"/>
    </row>
    <row r="84" spans="2:5" x14ac:dyDescent="0.25">
      <c r="B84" s="106"/>
      <c r="C84" s="110"/>
    </row>
    <row r="87" spans="2:5" x14ac:dyDescent="0.25">
      <c r="C87" s="110"/>
    </row>
    <row r="89" spans="2:5" x14ac:dyDescent="0.25">
      <c r="B89" s="210"/>
      <c r="C89" s="112"/>
      <c r="E89" s="110"/>
    </row>
  </sheetData>
  <mergeCells count="3">
    <mergeCell ref="A5:C5"/>
    <mergeCell ref="A78:B78"/>
    <mergeCell ref="A79:B79"/>
  </mergeCells>
  <phoneticPr fontId="22" type="noConversion"/>
  <pageMargins left="0.78740157480314965" right="0.39370078740157483" top="0.59055118110236227" bottom="0.59055118110236227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3"/>
  <sheetViews>
    <sheetView zoomScaleNormal="100" workbookViewId="0">
      <selection activeCell="B30" sqref="B30"/>
    </sheetView>
  </sheetViews>
  <sheetFormatPr defaultColWidth="9.140625" defaultRowHeight="15" x14ac:dyDescent="0.25"/>
  <cols>
    <col min="1" max="1" width="4.140625" style="11" customWidth="1"/>
    <col min="2" max="2" width="48.42578125" style="5" customWidth="1"/>
    <col min="3" max="6" width="15.7109375" style="5" customWidth="1"/>
    <col min="7" max="7" width="14.140625" style="5" customWidth="1"/>
    <col min="8" max="8" width="12.85546875" style="5" customWidth="1"/>
    <col min="9" max="9" width="9.42578125" style="5" customWidth="1"/>
    <col min="10" max="10" width="26.7109375" style="5" customWidth="1"/>
    <col min="11" max="11" width="19.85546875" style="5" customWidth="1"/>
    <col min="12" max="16384" width="9.140625" style="5"/>
  </cols>
  <sheetData>
    <row r="1" spans="1:11" ht="15" customHeight="1" x14ac:dyDescent="0.25">
      <c r="D1" s="12" t="s">
        <v>100</v>
      </c>
      <c r="E1" s="126"/>
      <c r="F1" s="137" t="s">
        <v>98</v>
      </c>
      <c r="G1" s="137"/>
      <c r="H1" s="12"/>
      <c r="I1" s="12"/>
      <c r="J1" s="12"/>
      <c r="K1" s="8"/>
    </row>
    <row r="2" spans="1:11" ht="15" customHeight="1" x14ac:dyDescent="0.25">
      <c r="D2" s="12" t="s">
        <v>99</v>
      </c>
      <c r="E2" s="131"/>
      <c r="F2" s="138" t="s">
        <v>366</v>
      </c>
      <c r="G2" s="138"/>
      <c r="H2" s="12"/>
      <c r="I2" s="12"/>
      <c r="J2" s="12"/>
      <c r="K2" s="8"/>
    </row>
    <row r="3" spans="1:11" ht="15" customHeight="1" x14ac:dyDescent="0.25">
      <c r="A3" s="11" t="s">
        <v>32</v>
      </c>
      <c r="D3" s="12"/>
      <c r="E3" s="126"/>
      <c r="F3" s="137" t="s">
        <v>283</v>
      </c>
      <c r="G3" s="137"/>
      <c r="H3" s="12"/>
      <c r="I3" s="12"/>
      <c r="J3" s="12"/>
      <c r="K3" s="8"/>
    </row>
    <row r="4" spans="1:11" ht="15" customHeight="1" x14ac:dyDescent="0.25">
      <c r="D4" s="12"/>
      <c r="E4" s="126"/>
      <c r="F4" s="137" t="s">
        <v>175</v>
      </c>
      <c r="G4" s="137"/>
      <c r="H4" s="12"/>
      <c r="I4" s="12"/>
      <c r="J4" s="12"/>
      <c r="K4" s="8"/>
    </row>
    <row r="5" spans="1:11" ht="14.25" customHeight="1" x14ac:dyDescent="0.25">
      <c r="D5" s="12"/>
      <c r="E5" s="137"/>
      <c r="F5" s="137"/>
      <c r="G5" s="64"/>
      <c r="H5" s="12"/>
      <c r="I5" s="12"/>
      <c r="J5" s="12"/>
      <c r="K5" s="8"/>
    </row>
    <row r="6" spans="1:11" ht="31.5" customHeight="1" x14ac:dyDescent="0.25">
      <c r="A6" s="139" t="s">
        <v>458</v>
      </c>
      <c r="B6" s="139"/>
      <c r="C6" s="139"/>
      <c r="D6" s="139"/>
      <c r="E6" s="139"/>
      <c r="F6" s="139"/>
      <c r="G6" s="139"/>
    </row>
    <row r="7" spans="1:11" ht="15" customHeight="1" x14ac:dyDescent="0.25">
      <c r="F7" s="10" t="s">
        <v>59</v>
      </c>
      <c r="G7" s="66"/>
    </row>
    <row r="8" spans="1:11" ht="96" customHeight="1" x14ac:dyDescent="0.25">
      <c r="A8" s="17" t="s">
        <v>0</v>
      </c>
      <c r="B8" s="17" t="s">
        <v>20</v>
      </c>
      <c r="C8" s="17" t="s">
        <v>1</v>
      </c>
      <c r="D8" s="17" t="s">
        <v>66</v>
      </c>
      <c r="E8" s="17" t="s">
        <v>76</v>
      </c>
      <c r="F8" s="17" t="s">
        <v>35</v>
      </c>
      <c r="G8" s="65" t="s">
        <v>368</v>
      </c>
    </row>
    <row r="9" spans="1:11" ht="15.95" customHeight="1" x14ac:dyDescent="0.25">
      <c r="A9" s="7">
        <v>1</v>
      </c>
      <c r="B9" s="1" t="s">
        <v>81</v>
      </c>
      <c r="C9" s="15">
        <f>SUM(D9:G9)</f>
        <v>7</v>
      </c>
      <c r="D9" s="67"/>
      <c r="E9" s="67">
        <v>7</v>
      </c>
      <c r="F9" s="68"/>
      <c r="G9" s="68"/>
    </row>
    <row r="10" spans="1:11" ht="15.95" customHeight="1" x14ac:dyDescent="0.25">
      <c r="A10" s="3">
        <v>2</v>
      </c>
      <c r="B10" s="1" t="s">
        <v>91</v>
      </c>
      <c r="C10" s="63">
        <f t="shared" ref="C10:C39" si="0">SUM(D10:G10)</f>
        <v>115.1</v>
      </c>
      <c r="D10" s="67">
        <v>80</v>
      </c>
      <c r="E10" s="67">
        <v>5.0999999999999996</v>
      </c>
      <c r="F10" s="67">
        <v>30</v>
      </c>
      <c r="G10" s="67"/>
    </row>
    <row r="11" spans="1:11" ht="15.95" customHeight="1" x14ac:dyDescent="0.25">
      <c r="A11" s="7">
        <v>3</v>
      </c>
      <c r="B11" s="1" t="s">
        <v>3</v>
      </c>
      <c r="C11" s="63">
        <f t="shared" si="0"/>
        <v>139.1</v>
      </c>
      <c r="D11" s="67">
        <v>133.1</v>
      </c>
      <c r="E11" s="67">
        <v>6</v>
      </c>
      <c r="F11" s="68"/>
      <c r="G11" s="68"/>
    </row>
    <row r="12" spans="1:11" ht="15.95" customHeight="1" x14ac:dyDescent="0.25">
      <c r="A12" s="7">
        <v>4</v>
      </c>
      <c r="B12" s="1" t="s">
        <v>4</v>
      </c>
      <c r="C12" s="63">
        <f t="shared" si="0"/>
        <v>7.7</v>
      </c>
      <c r="D12" s="67">
        <v>1</v>
      </c>
      <c r="E12" s="67">
        <v>6.7</v>
      </c>
      <c r="F12" s="68"/>
      <c r="G12" s="68"/>
    </row>
    <row r="13" spans="1:11" ht="15.95" customHeight="1" x14ac:dyDescent="0.25">
      <c r="A13" s="3">
        <v>5</v>
      </c>
      <c r="B13" s="1" t="s">
        <v>50</v>
      </c>
      <c r="C13" s="63">
        <f t="shared" si="0"/>
        <v>151</v>
      </c>
      <c r="D13" s="67">
        <v>143</v>
      </c>
      <c r="E13" s="67">
        <v>8</v>
      </c>
      <c r="F13" s="68"/>
      <c r="G13" s="68"/>
    </row>
    <row r="14" spans="1:11" ht="15.95" customHeight="1" x14ac:dyDescent="0.25">
      <c r="A14" s="7">
        <v>6</v>
      </c>
      <c r="B14" s="1" t="s">
        <v>52</v>
      </c>
      <c r="C14" s="63">
        <f t="shared" si="0"/>
        <v>29</v>
      </c>
      <c r="D14" s="67">
        <v>16</v>
      </c>
      <c r="E14" s="67">
        <v>1</v>
      </c>
      <c r="F14" s="67">
        <v>12</v>
      </c>
      <c r="G14" s="67"/>
    </row>
    <row r="15" spans="1:11" ht="15.95" customHeight="1" x14ac:dyDescent="0.25">
      <c r="A15" s="7">
        <v>7</v>
      </c>
      <c r="B15" s="1" t="s">
        <v>278</v>
      </c>
      <c r="C15" s="63">
        <f t="shared" si="0"/>
        <v>231.4</v>
      </c>
      <c r="D15" s="67">
        <v>189.5</v>
      </c>
      <c r="E15" s="67">
        <v>2.2999999999999998</v>
      </c>
      <c r="F15" s="67">
        <v>39.6</v>
      </c>
      <c r="G15" s="67"/>
    </row>
    <row r="16" spans="1:11" ht="15.95" customHeight="1" x14ac:dyDescent="0.25">
      <c r="A16" s="3">
        <v>8</v>
      </c>
      <c r="B16" s="1" t="s">
        <v>11</v>
      </c>
      <c r="C16" s="63">
        <f t="shared" si="0"/>
        <v>76</v>
      </c>
      <c r="D16" s="67">
        <v>2.5</v>
      </c>
      <c r="E16" s="67">
        <v>1</v>
      </c>
      <c r="F16" s="67">
        <v>72.5</v>
      </c>
      <c r="G16" s="67"/>
    </row>
    <row r="17" spans="1:7" ht="15.95" customHeight="1" x14ac:dyDescent="0.25">
      <c r="A17" s="7">
        <v>9</v>
      </c>
      <c r="B17" s="1" t="s">
        <v>12</v>
      </c>
      <c r="C17" s="63">
        <f t="shared" si="0"/>
        <v>82.5</v>
      </c>
      <c r="D17" s="22">
        <v>1</v>
      </c>
      <c r="E17" s="22">
        <v>1.5</v>
      </c>
      <c r="F17" s="22">
        <v>80</v>
      </c>
      <c r="G17" s="22"/>
    </row>
    <row r="18" spans="1:7" ht="15.95" customHeight="1" x14ac:dyDescent="0.25">
      <c r="A18" s="7">
        <v>10</v>
      </c>
      <c r="B18" s="1" t="s">
        <v>13</v>
      </c>
      <c r="C18" s="63">
        <f t="shared" si="0"/>
        <v>124.2</v>
      </c>
      <c r="D18" s="22">
        <v>7</v>
      </c>
      <c r="E18" s="22">
        <v>1.2</v>
      </c>
      <c r="F18" s="22">
        <v>116</v>
      </c>
      <c r="G18" s="22"/>
    </row>
    <row r="19" spans="1:7" ht="15.95" customHeight="1" x14ac:dyDescent="0.25">
      <c r="A19" s="3">
        <v>11</v>
      </c>
      <c r="B19" s="1" t="s">
        <v>14</v>
      </c>
      <c r="C19" s="63">
        <f t="shared" si="0"/>
        <v>125</v>
      </c>
      <c r="D19" s="22">
        <v>6.6</v>
      </c>
      <c r="E19" s="22">
        <v>1.4</v>
      </c>
      <c r="F19" s="22">
        <v>117</v>
      </c>
      <c r="G19" s="22"/>
    </row>
    <row r="20" spans="1:7" ht="15.95" customHeight="1" x14ac:dyDescent="0.25">
      <c r="A20" s="7">
        <v>12</v>
      </c>
      <c r="B20" s="1" t="s">
        <v>15</v>
      </c>
      <c r="C20" s="63">
        <f t="shared" si="0"/>
        <v>91</v>
      </c>
      <c r="D20" s="22">
        <v>3.7</v>
      </c>
      <c r="E20" s="22">
        <v>1.3</v>
      </c>
      <c r="F20" s="22">
        <v>86</v>
      </c>
      <c r="G20" s="22"/>
    </row>
    <row r="21" spans="1:7" ht="15.95" customHeight="1" x14ac:dyDescent="0.25">
      <c r="A21" s="7">
        <v>13</v>
      </c>
      <c r="B21" s="1" t="s">
        <v>16</v>
      </c>
      <c r="C21" s="63">
        <f t="shared" si="0"/>
        <v>155.6</v>
      </c>
      <c r="D21" s="22">
        <v>7</v>
      </c>
      <c r="E21" s="22">
        <v>1.5</v>
      </c>
      <c r="F21" s="22">
        <v>147.1</v>
      </c>
      <c r="G21" s="22"/>
    </row>
    <row r="22" spans="1:7" ht="15.95" customHeight="1" x14ac:dyDescent="0.25">
      <c r="A22" s="3">
        <v>14</v>
      </c>
      <c r="B22" s="1" t="s">
        <v>340</v>
      </c>
      <c r="C22" s="63">
        <f t="shared" si="0"/>
        <v>114.7</v>
      </c>
      <c r="D22" s="22">
        <v>3</v>
      </c>
      <c r="E22" s="22">
        <v>2.7</v>
      </c>
      <c r="F22" s="22">
        <v>109</v>
      </c>
      <c r="G22" s="22"/>
    </row>
    <row r="23" spans="1:7" ht="15.95" customHeight="1" x14ac:dyDescent="0.25">
      <c r="A23" s="7">
        <v>15</v>
      </c>
      <c r="B23" s="1" t="s">
        <v>5</v>
      </c>
      <c r="C23" s="63">
        <f t="shared" si="0"/>
        <v>26</v>
      </c>
      <c r="D23" s="63">
        <v>0</v>
      </c>
      <c r="E23" s="63">
        <v>1</v>
      </c>
      <c r="F23" s="63">
        <v>25</v>
      </c>
      <c r="G23" s="63"/>
    </row>
    <row r="24" spans="1:7" ht="15.95" customHeight="1" x14ac:dyDescent="0.25">
      <c r="A24" s="7">
        <v>16</v>
      </c>
      <c r="B24" s="50" t="s">
        <v>111</v>
      </c>
      <c r="C24" s="63">
        <f t="shared" si="0"/>
        <v>100</v>
      </c>
      <c r="D24" s="22">
        <v>18</v>
      </c>
      <c r="E24" s="22">
        <v>2</v>
      </c>
      <c r="F24" s="22">
        <v>80</v>
      </c>
      <c r="G24" s="22"/>
    </row>
    <row r="25" spans="1:7" ht="15.95" customHeight="1" x14ac:dyDescent="0.25">
      <c r="A25" s="3">
        <v>17</v>
      </c>
      <c r="B25" s="50" t="s">
        <v>468</v>
      </c>
      <c r="C25" s="63">
        <f t="shared" si="0"/>
        <v>440</v>
      </c>
      <c r="D25" s="52">
        <v>435</v>
      </c>
      <c r="E25" s="52">
        <v>5</v>
      </c>
      <c r="F25" s="52">
        <v>0</v>
      </c>
      <c r="G25" s="52"/>
    </row>
    <row r="26" spans="1:7" ht="15.75" customHeight="1" x14ac:dyDescent="0.25">
      <c r="A26" s="7">
        <v>18</v>
      </c>
      <c r="B26" s="1" t="s">
        <v>123</v>
      </c>
      <c r="C26" s="63">
        <f t="shared" si="0"/>
        <v>5</v>
      </c>
      <c r="D26" s="23">
        <v>0</v>
      </c>
      <c r="E26" s="23">
        <v>0</v>
      </c>
      <c r="F26" s="23">
        <v>5</v>
      </c>
      <c r="G26" s="23"/>
    </row>
    <row r="27" spans="1:7" ht="15.95" customHeight="1" x14ac:dyDescent="0.25">
      <c r="A27" s="7">
        <v>19</v>
      </c>
      <c r="B27" s="1" t="s">
        <v>21</v>
      </c>
      <c r="C27" s="63">
        <f t="shared" si="0"/>
        <v>103.4</v>
      </c>
      <c r="D27" s="26">
        <v>95</v>
      </c>
      <c r="E27" s="26">
        <v>0</v>
      </c>
      <c r="F27" s="26">
        <v>8.4</v>
      </c>
      <c r="G27" s="26"/>
    </row>
    <row r="28" spans="1:7" ht="15.95" customHeight="1" x14ac:dyDescent="0.25">
      <c r="A28" s="3">
        <v>20</v>
      </c>
      <c r="B28" s="49" t="s">
        <v>124</v>
      </c>
      <c r="C28" s="63">
        <f t="shared" si="0"/>
        <v>10</v>
      </c>
      <c r="D28" s="26">
        <v>10</v>
      </c>
      <c r="E28" s="26">
        <v>0</v>
      </c>
      <c r="F28" s="26">
        <v>0</v>
      </c>
      <c r="G28" s="26"/>
    </row>
    <row r="29" spans="1:7" ht="15.75" customHeight="1" x14ac:dyDescent="0.25">
      <c r="A29" s="7">
        <v>21</v>
      </c>
      <c r="B29" s="1" t="s">
        <v>127</v>
      </c>
      <c r="C29" s="63">
        <f t="shared" si="0"/>
        <v>6</v>
      </c>
      <c r="D29" s="26">
        <v>3</v>
      </c>
      <c r="E29" s="26">
        <v>3</v>
      </c>
      <c r="F29" s="26">
        <v>0</v>
      </c>
      <c r="G29" s="26"/>
    </row>
    <row r="30" spans="1:7" ht="15.95" customHeight="1" x14ac:dyDescent="0.25">
      <c r="A30" s="7">
        <v>22</v>
      </c>
      <c r="B30" s="1" t="s">
        <v>125</v>
      </c>
      <c r="C30" s="63">
        <f t="shared" si="0"/>
        <v>12</v>
      </c>
      <c r="D30" s="25">
        <v>12</v>
      </c>
      <c r="E30" s="25">
        <v>0</v>
      </c>
      <c r="F30" s="25">
        <v>0</v>
      </c>
      <c r="G30" s="25"/>
    </row>
    <row r="31" spans="1:7" ht="15.95" customHeight="1" x14ac:dyDescent="0.25">
      <c r="A31" s="3">
        <v>23</v>
      </c>
      <c r="B31" s="1" t="s">
        <v>6</v>
      </c>
      <c r="C31" s="63">
        <f t="shared" si="0"/>
        <v>125</v>
      </c>
      <c r="D31" s="25">
        <v>110</v>
      </c>
      <c r="E31" s="25">
        <v>15</v>
      </c>
      <c r="F31" s="25">
        <v>0</v>
      </c>
      <c r="G31" s="25"/>
    </row>
    <row r="32" spans="1:7" ht="15.95" customHeight="1" x14ac:dyDescent="0.25">
      <c r="A32" s="7">
        <v>24</v>
      </c>
      <c r="B32" s="1" t="s">
        <v>7</v>
      </c>
      <c r="C32" s="63">
        <f t="shared" si="0"/>
        <v>106</v>
      </c>
      <c r="D32" s="25">
        <v>92</v>
      </c>
      <c r="E32" s="25">
        <v>14</v>
      </c>
      <c r="F32" s="25">
        <v>0</v>
      </c>
      <c r="G32" s="25"/>
    </row>
    <row r="33" spans="1:14" ht="15.95" customHeight="1" x14ac:dyDescent="0.25">
      <c r="A33" s="7">
        <v>25</v>
      </c>
      <c r="B33" s="1" t="s">
        <v>19</v>
      </c>
      <c r="C33" s="63">
        <f t="shared" si="0"/>
        <v>3</v>
      </c>
      <c r="D33" s="26">
        <v>2</v>
      </c>
      <c r="E33" s="26">
        <v>1</v>
      </c>
      <c r="F33" s="26">
        <v>0</v>
      </c>
      <c r="G33" s="26"/>
    </row>
    <row r="34" spans="1:14" ht="15.95" customHeight="1" x14ac:dyDescent="0.25">
      <c r="A34" s="3">
        <v>26</v>
      </c>
      <c r="B34" s="1" t="s">
        <v>29</v>
      </c>
      <c r="C34" s="63">
        <f t="shared" si="0"/>
        <v>2.2000000000000002</v>
      </c>
      <c r="D34" s="26">
        <v>0.2</v>
      </c>
      <c r="E34" s="26">
        <v>2</v>
      </c>
      <c r="F34" s="26">
        <v>0</v>
      </c>
      <c r="G34" s="26"/>
    </row>
    <row r="35" spans="1:14" ht="15.95" customHeight="1" x14ac:dyDescent="0.25">
      <c r="A35" s="7">
        <v>27</v>
      </c>
      <c r="B35" s="1" t="s">
        <v>8</v>
      </c>
      <c r="C35" s="63">
        <f t="shared" si="0"/>
        <v>6.3</v>
      </c>
      <c r="D35" s="26">
        <v>5</v>
      </c>
      <c r="E35" s="26">
        <v>1.3</v>
      </c>
      <c r="F35" s="26">
        <v>0</v>
      </c>
      <c r="G35" s="26"/>
      <c r="I35" s="9"/>
      <c r="J35" s="2"/>
      <c r="K35" s="4"/>
      <c r="L35" s="4"/>
      <c r="M35" s="2"/>
      <c r="N35" s="2"/>
    </row>
    <row r="36" spans="1:14" ht="15.95" customHeight="1" x14ac:dyDescent="0.25">
      <c r="A36" s="7">
        <v>28</v>
      </c>
      <c r="B36" s="1" t="s">
        <v>34</v>
      </c>
      <c r="C36" s="63">
        <f t="shared" si="0"/>
        <v>2.4</v>
      </c>
      <c r="D36" s="26">
        <v>0.6</v>
      </c>
      <c r="E36" s="26">
        <v>1.8</v>
      </c>
      <c r="F36" s="26">
        <v>0</v>
      </c>
      <c r="G36" s="26"/>
    </row>
    <row r="37" spans="1:14" ht="15.95" customHeight="1" x14ac:dyDescent="0.25">
      <c r="A37" s="3">
        <v>29</v>
      </c>
      <c r="B37" s="1" t="s">
        <v>126</v>
      </c>
      <c r="C37" s="63">
        <f t="shared" si="0"/>
        <v>2.2000000000000002</v>
      </c>
      <c r="D37" s="26">
        <v>2</v>
      </c>
      <c r="E37" s="26">
        <v>0.2</v>
      </c>
      <c r="F37" s="26">
        <v>0</v>
      </c>
      <c r="G37" s="26"/>
    </row>
    <row r="38" spans="1:14" ht="15.95" customHeight="1" x14ac:dyDescent="0.25">
      <c r="A38" s="7">
        <v>30</v>
      </c>
      <c r="B38" s="1" t="s">
        <v>102</v>
      </c>
      <c r="C38" s="63">
        <f t="shared" si="0"/>
        <v>466.7</v>
      </c>
      <c r="D38" s="26">
        <v>0.7</v>
      </c>
      <c r="E38" s="26">
        <v>286</v>
      </c>
      <c r="F38" s="26">
        <v>0</v>
      </c>
      <c r="G38" s="26">
        <v>180</v>
      </c>
    </row>
    <row r="39" spans="1:14" ht="15.95" customHeight="1" x14ac:dyDescent="0.25">
      <c r="A39" s="7">
        <v>31</v>
      </c>
      <c r="B39" s="1" t="s">
        <v>42</v>
      </c>
      <c r="C39" s="63">
        <f t="shared" si="0"/>
        <v>3.3</v>
      </c>
      <c r="D39" s="25">
        <v>0</v>
      </c>
      <c r="E39" s="26">
        <v>3.3</v>
      </c>
      <c r="F39" s="25">
        <v>0</v>
      </c>
      <c r="G39" s="25"/>
      <c r="H39" s="4"/>
    </row>
    <row r="40" spans="1:14" ht="15.95" customHeight="1" x14ac:dyDescent="0.25">
      <c r="A40" s="135" t="s">
        <v>9</v>
      </c>
      <c r="B40" s="136"/>
      <c r="C40" s="24">
        <f>SUM(C9:C39)</f>
        <v>2868.7999999999997</v>
      </c>
      <c r="D40" s="24">
        <f>SUM(D9:D39)</f>
        <v>1378.9</v>
      </c>
      <c r="E40" s="24">
        <f>SUM(E9:E39)</f>
        <v>382.3</v>
      </c>
      <c r="F40" s="24">
        <f>SUM(F9:F39)</f>
        <v>927.6</v>
      </c>
      <c r="G40" s="24">
        <f>SUM(G9:G39)</f>
        <v>180</v>
      </c>
    </row>
    <row r="41" spans="1:14" x14ac:dyDescent="0.25">
      <c r="D41" s="6"/>
      <c r="E41" s="6"/>
      <c r="F41" s="6"/>
      <c r="G41" s="6"/>
    </row>
    <row r="42" spans="1:14" x14ac:dyDescent="0.25">
      <c r="C42" s="6"/>
      <c r="D42" s="6"/>
      <c r="E42" s="6"/>
      <c r="F42" s="6"/>
      <c r="G42" s="6"/>
    </row>
    <row r="43" spans="1:14" x14ac:dyDescent="0.25">
      <c r="F43" s="6"/>
      <c r="G43" s="6"/>
    </row>
  </sheetData>
  <mergeCells count="7">
    <mergeCell ref="A40:B40"/>
    <mergeCell ref="E5:F5"/>
    <mergeCell ref="F1:G1"/>
    <mergeCell ref="F2:G2"/>
    <mergeCell ref="F3:G3"/>
    <mergeCell ref="F4:G4"/>
    <mergeCell ref="A6:G6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9"/>
  <sheetViews>
    <sheetView workbookViewId="0">
      <selection activeCell="H56" sqref="H56"/>
    </sheetView>
  </sheetViews>
  <sheetFormatPr defaultColWidth="9.140625" defaultRowHeight="15" x14ac:dyDescent="0.2"/>
  <cols>
    <col min="1" max="1" width="6.28515625" style="83" customWidth="1"/>
    <col min="2" max="2" width="7.5703125" style="83" customWidth="1"/>
    <col min="3" max="3" width="38.7109375" style="83" customWidth="1"/>
    <col min="4" max="4" width="53.28515625" style="103" customWidth="1"/>
    <col min="5" max="5" width="13.5703125" style="83" customWidth="1"/>
    <col min="6" max="16384" width="9.140625" style="83"/>
  </cols>
  <sheetData>
    <row r="1" spans="1:5" ht="13.5" customHeight="1" x14ac:dyDescent="0.2">
      <c r="D1" s="159" t="s">
        <v>314</v>
      </c>
      <c r="E1" s="159"/>
    </row>
    <row r="2" spans="1:5" ht="13.5" customHeight="1" x14ac:dyDescent="0.2">
      <c r="D2" s="159" t="s">
        <v>442</v>
      </c>
      <c r="E2" s="159"/>
    </row>
    <row r="3" spans="1:5" ht="13.5" customHeight="1" x14ac:dyDescent="0.2">
      <c r="D3" s="160" t="s">
        <v>460</v>
      </c>
      <c r="E3" s="160"/>
    </row>
    <row r="4" spans="1:5" ht="13.5" customHeight="1" x14ac:dyDescent="0.2">
      <c r="D4" s="161" t="s">
        <v>461</v>
      </c>
      <c r="E4" s="161"/>
    </row>
    <row r="5" spans="1:5" ht="17.25" customHeight="1" x14ac:dyDescent="0.2">
      <c r="D5" s="95"/>
      <c r="E5" s="78"/>
    </row>
    <row r="6" spans="1:5" ht="22.5" customHeight="1" x14ac:dyDescent="0.2">
      <c r="A6" s="162" t="s">
        <v>349</v>
      </c>
      <c r="B6" s="162"/>
      <c r="C6" s="162"/>
      <c r="D6" s="162"/>
      <c r="E6" s="162"/>
    </row>
    <row r="7" spans="1:5" ht="15" customHeight="1" x14ac:dyDescent="0.2">
      <c r="B7" s="84"/>
      <c r="C7" s="84"/>
      <c r="D7" s="96"/>
      <c r="E7" s="85" t="s">
        <v>59</v>
      </c>
    </row>
    <row r="8" spans="1:5" ht="43.5" customHeight="1" x14ac:dyDescent="0.2">
      <c r="A8" s="86" t="s">
        <v>49</v>
      </c>
      <c r="B8" s="86" t="s">
        <v>17</v>
      </c>
      <c r="C8" s="86" t="s">
        <v>37</v>
      </c>
      <c r="D8" s="97" t="s">
        <v>38</v>
      </c>
      <c r="E8" s="86" t="s">
        <v>93</v>
      </c>
    </row>
    <row r="9" spans="1:5" ht="15.75" customHeight="1" x14ac:dyDescent="0.25">
      <c r="A9" s="86">
        <v>1</v>
      </c>
      <c r="B9" s="146" t="s">
        <v>103</v>
      </c>
      <c r="C9" s="79" t="s">
        <v>81</v>
      </c>
      <c r="D9" s="98" t="s">
        <v>177</v>
      </c>
      <c r="E9" s="76">
        <v>626.20000000000005</v>
      </c>
    </row>
    <row r="10" spans="1:5" ht="15.75" customHeight="1" x14ac:dyDescent="0.25">
      <c r="A10" s="86">
        <v>2</v>
      </c>
      <c r="B10" s="147"/>
      <c r="C10" s="79" t="s">
        <v>91</v>
      </c>
      <c r="D10" s="98" t="s">
        <v>178</v>
      </c>
      <c r="E10" s="76">
        <v>891.8</v>
      </c>
    </row>
    <row r="11" spans="1:5" ht="15.75" customHeight="1" x14ac:dyDescent="0.25">
      <c r="A11" s="86">
        <v>3</v>
      </c>
      <c r="B11" s="147"/>
      <c r="C11" s="80" t="s">
        <v>3</v>
      </c>
      <c r="D11" s="98" t="s">
        <v>179</v>
      </c>
      <c r="E11" s="76">
        <v>436.8</v>
      </c>
    </row>
    <row r="12" spans="1:5" ht="15.75" customHeight="1" x14ac:dyDescent="0.25">
      <c r="A12" s="86">
        <v>4</v>
      </c>
      <c r="B12" s="147"/>
      <c r="C12" s="79" t="s">
        <v>4</v>
      </c>
      <c r="D12" s="98" t="s">
        <v>180</v>
      </c>
      <c r="E12" s="76">
        <v>529.9</v>
      </c>
    </row>
    <row r="13" spans="1:5" ht="15.75" customHeight="1" x14ac:dyDescent="0.25">
      <c r="A13" s="86">
        <v>5</v>
      </c>
      <c r="B13" s="147"/>
      <c r="C13" s="81" t="s">
        <v>50</v>
      </c>
      <c r="D13" s="98" t="s">
        <v>181</v>
      </c>
      <c r="E13" s="76">
        <v>403.8</v>
      </c>
    </row>
    <row r="14" spans="1:5" ht="15.75" customHeight="1" x14ac:dyDescent="0.25">
      <c r="A14" s="86">
        <v>6</v>
      </c>
      <c r="B14" s="147"/>
      <c r="C14" s="73" t="s">
        <v>53</v>
      </c>
      <c r="D14" s="98" t="s">
        <v>182</v>
      </c>
      <c r="E14" s="76">
        <v>94.9</v>
      </c>
    </row>
    <row r="15" spans="1:5" ht="15.75" customHeight="1" x14ac:dyDescent="0.25">
      <c r="A15" s="86">
        <v>7</v>
      </c>
      <c r="B15" s="147"/>
      <c r="C15" s="73" t="s">
        <v>278</v>
      </c>
      <c r="D15" s="71" t="s">
        <v>279</v>
      </c>
      <c r="E15" s="76">
        <v>1335</v>
      </c>
    </row>
    <row r="16" spans="1:5" ht="15.75" customHeight="1" x14ac:dyDescent="0.25">
      <c r="A16" s="86">
        <v>8</v>
      </c>
      <c r="B16" s="147"/>
      <c r="C16" s="79" t="s">
        <v>11</v>
      </c>
      <c r="D16" s="98" t="s">
        <v>183</v>
      </c>
      <c r="E16" s="76">
        <v>648.79999999999995</v>
      </c>
    </row>
    <row r="17" spans="1:5" ht="15.75" customHeight="1" x14ac:dyDescent="0.25">
      <c r="A17" s="86">
        <v>9</v>
      </c>
      <c r="B17" s="147"/>
      <c r="C17" s="79" t="s">
        <v>12</v>
      </c>
      <c r="D17" s="98" t="s">
        <v>184</v>
      </c>
      <c r="E17" s="129">
        <v>806</v>
      </c>
    </row>
    <row r="18" spans="1:5" ht="15.75" customHeight="1" x14ac:dyDescent="0.25">
      <c r="A18" s="86">
        <v>10</v>
      </c>
      <c r="B18" s="147"/>
      <c r="C18" s="79" t="s">
        <v>13</v>
      </c>
      <c r="D18" s="99" t="s">
        <v>185</v>
      </c>
      <c r="E18" s="129">
        <v>1008.1</v>
      </c>
    </row>
    <row r="19" spans="1:5" ht="15.75" customHeight="1" x14ac:dyDescent="0.25">
      <c r="A19" s="86">
        <v>11</v>
      </c>
      <c r="B19" s="147"/>
      <c r="C19" s="79" t="s">
        <v>14</v>
      </c>
      <c r="D19" s="98" t="s">
        <v>186</v>
      </c>
      <c r="E19" s="129">
        <v>838.5</v>
      </c>
    </row>
    <row r="20" spans="1:5" ht="15.75" customHeight="1" x14ac:dyDescent="0.25">
      <c r="A20" s="86">
        <v>12</v>
      </c>
      <c r="B20" s="147"/>
      <c r="C20" s="79" t="s">
        <v>15</v>
      </c>
      <c r="D20" s="98" t="s">
        <v>187</v>
      </c>
      <c r="E20" s="129">
        <v>797</v>
      </c>
    </row>
    <row r="21" spans="1:5" ht="15.75" customHeight="1" x14ac:dyDescent="0.25">
      <c r="A21" s="86">
        <v>13</v>
      </c>
      <c r="B21" s="147"/>
      <c r="C21" s="79" t="s">
        <v>16</v>
      </c>
      <c r="D21" s="98" t="s">
        <v>188</v>
      </c>
      <c r="E21" s="129">
        <v>1221.4000000000001</v>
      </c>
    </row>
    <row r="22" spans="1:5" ht="15.75" customHeight="1" x14ac:dyDescent="0.25">
      <c r="A22" s="86">
        <v>14</v>
      </c>
      <c r="B22" s="147"/>
      <c r="C22" s="79" t="s">
        <v>340</v>
      </c>
      <c r="D22" s="98" t="s">
        <v>341</v>
      </c>
      <c r="E22" s="129">
        <v>1323.8</v>
      </c>
    </row>
    <row r="23" spans="1:5" ht="15.75" customHeight="1" x14ac:dyDescent="0.25">
      <c r="A23" s="86">
        <v>15</v>
      </c>
      <c r="B23" s="147"/>
      <c r="C23" s="79" t="s">
        <v>5</v>
      </c>
      <c r="D23" s="98" t="s">
        <v>189</v>
      </c>
      <c r="E23" s="129">
        <v>630.9</v>
      </c>
    </row>
    <row r="24" spans="1:5" ht="15.75" customHeight="1" x14ac:dyDescent="0.25">
      <c r="A24" s="86">
        <v>16</v>
      </c>
      <c r="B24" s="147"/>
      <c r="C24" s="77" t="s">
        <v>111</v>
      </c>
      <c r="D24" s="70" t="s">
        <v>190</v>
      </c>
      <c r="E24" s="76">
        <v>1001.2</v>
      </c>
    </row>
    <row r="25" spans="1:5" ht="16.5" customHeight="1" x14ac:dyDescent="0.25">
      <c r="A25" s="86">
        <v>17</v>
      </c>
      <c r="B25" s="147"/>
      <c r="C25" s="77" t="s">
        <v>468</v>
      </c>
      <c r="D25" s="70" t="s">
        <v>190</v>
      </c>
      <c r="E25" s="76">
        <v>398.8</v>
      </c>
    </row>
    <row r="26" spans="1:5" ht="15.75" customHeight="1" x14ac:dyDescent="0.25">
      <c r="A26" s="86">
        <v>18</v>
      </c>
      <c r="B26" s="148"/>
      <c r="C26" s="79" t="s">
        <v>126</v>
      </c>
      <c r="D26" s="98" t="s">
        <v>191</v>
      </c>
      <c r="E26" s="76">
        <v>18</v>
      </c>
    </row>
    <row r="27" spans="1:5" ht="32.450000000000003" customHeight="1" x14ac:dyDescent="0.25">
      <c r="A27" s="86">
        <v>19</v>
      </c>
      <c r="B27" s="146" t="s">
        <v>104</v>
      </c>
      <c r="C27" s="133" t="s">
        <v>31</v>
      </c>
      <c r="D27" s="100" t="s">
        <v>192</v>
      </c>
      <c r="E27" s="76">
        <v>1162.5</v>
      </c>
    </row>
    <row r="28" spans="1:5" ht="26.25" customHeight="1" x14ac:dyDescent="0.25">
      <c r="A28" s="86">
        <v>20</v>
      </c>
      <c r="B28" s="148"/>
      <c r="C28" s="133" t="s">
        <v>94</v>
      </c>
      <c r="D28" s="134" t="s">
        <v>328</v>
      </c>
      <c r="E28" s="76">
        <v>25</v>
      </c>
    </row>
    <row r="29" spans="1:5" ht="32.25" customHeight="1" x14ac:dyDescent="0.25">
      <c r="A29" s="86">
        <v>21</v>
      </c>
      <c r="B29" s="132" t="s">
        <v>104</v>
      </c>
      <c r="C29" s="79" t="s">
        <v>124</v>
      </c>
      <c r="D29" s="98" t="s">
        <v>280</v>
      </c>
      <c r="E29" s="76">
        <v>30</v>
      </c>
    </row>
    <row r="30" spans="1:5" ht="16.5" customHeight="1" x14ac:dyDescent="0.25">
      <c r="A30" s="86">
        <v>22</v>
      </c>
      <c r="B30" s="141" t="s">
        <v>106</v>
      </c>
      <c r="C30" s="88" t="s">
        <v>193</v>
      </c>
      <c r="D30" s="98" t="s">
        <v>193</v>
      </c>
      <c r="E30" s="76">
        <v>404.6</v>
      </c>
    </row>
    <row r="31" spans="1:5" ht="16.5" customHeight="1" x14ac:dyDescent="0.25">
      <c r="A31" s="86">
        <v>23</v>
      </c>
      <c r="B31" s="141"/>
      <c r="C31" s="79" t="s">
        <v>21</v>
      </c>
      <c r="D31" s="98" t="s">
        <v>194</v>
      </c>
      <c r="E31" s="76">
        <v>2165.9</v>
      </c>
    </row>
    <row r="32" spans="1:5" ht="16.5" customHeight="1" x14ac:dyDescent="0.25">
      <c r="A32" s="86">
        <v>24</v>
      </c>
      <c r="B32" s="141"/>
      <c r="C32" s="87" t="s">
        <v>53</v>
      </c>
      <c r="D32" s="98" t="s">
        <v>182</v>
      </c>
      <c r="E32" s="76">
        <v>12.2</v>
      </c>
    </row>
    <row r="33" spans="1:5" ht="16.5" customHeight="1" x14ac:dyDescent="0.25">
      <c r="A33" s="86">
        <v>25</v>
      </c>
      <c r="B33" s="141"/>
      <c r="C33" s="143" t="s">
        <v>124</v>
      </c>
      <c r="D33" s="98" t="s">
        <v>195</v>
      </c>
      <c r="E33" s="76">
        <v>169</v>
      </c>
    </row>
    <row r="34" spans="1:5" ht="16.5" customHeight="1" x14ac:dyDescent="0.25">
      <c r="A34" s="86">
        <v>26</v>
      </c>
      <c r="B34" s="141"/>
      <c r="C34" s="145"/>
      <c r="D34" s="98" t="s">
        <v>196</v>
      </c>
      <c r="E34" s="76">
        <v>40.6</v>
      </c>
    </row>
    <row r="35" spans="1:5" ht="16.5" customHeight="1" x14ac:dyDescent="0.25">
      <c r="A35" s="86">
        <v>27</v>
      </c>
      <c r="B35" s="146" t="s">
        <v>108</v>
      </c>
      <c r="C35" s="79" t="s">
        <v>127</v>
      </c>
      <c r="D35" s="98" t="s">
        <v>197</v>
      </c>
      <c r="E35" s="76">
        <v>1035.2</v>
      </c>
    </row>
    <row r="36" spans="1:5" ht="16.5" customHeight="1" x14ac:dyDescent="0.25">
      <c r="A36" s="86">
        <v>28</v>
      </c>
      <c r="B36" s="147"/>
      <c r="C36" s="79" t="s">
        <v>125</v>
      </c>
      <c r="D36" s="98" t="s">
        <v>198</v>
      </c>
      <c r="E36" s="76">
        <v>182.1</v>
      </c>
    </row>
    <row r="37" spans="1:5" ht="16.5" customHeight="1" x14ac:dyDescent="0.25">
      <c r="A37" s="86">
        <v>29</v>
      </c>
      <c r="B37" s="147"/>
      <c r="C37" s="142" t="s">
        <v>31</v>
      </c>
      <c r="D37" s="98" t="s">
        <v>199</v>
      </c>
      <c r="E37" s="76">
        <v>737.1</v>
      </c>
    </row>
    <row r="38" spans="1:5" ht="16.5" customHeight="1" x14ac:dyDescent="0.25">
      <c r="A38" s="86">
        <v>30</v>
      </c>
      <c r="B38" s="147"/>
      <c r="C38" s="142"/>
      <c r="D38" s="98" t="s">
        <v>200</v>
      </c>
      <c r="E38" s="76">
        <v>45</v>
      </c>
    </row>
    <row r="39" spans="1:5" ht="16.5" customHeight="1" x14ac:dyDescent="0.25">
      <c r="A39" s="86">
        <v>31</v>
      </c>
      <c r="B39" s="147"/>
      <c r="C39" s="79" t="s">
        <v>7</v>
      </c>
      <c r="D39" s="98" t="s">
        <v>324</v>
      </c>
      <c r="E39" s="76">
        <v>1000.3</v>
      </c>
    </row>
    <row r="40" spans="1:5" ht="16.5" customHeight="1" x14ac:dyDescent="0.25">
      <c r="A40" s="86">
        <v>32</v>
      </c>
      <c r="B40" s="147"/>
      <c r="C40" s="79" t="s">
        <v>19</v>
      </c>
      <c r="D40" s="98" t="s">
        <v>201</v>
      </c>
      <c r="E40" s="76">
        <v>231.9</v>
      </c>
    </row>
    <row r="41" spans="1:5" ht="16.5" customHeight="1" x14ac:dyDescent="0.25">
      <c r="A41" s="86">
        <v>33</v>
      </c>
      <c r="B41" s="147"/>
      <c r="C41" s="79" t="s">
        <v>29</v>
      </c>
      <c r="D41" s="98" t="s">
        <v>202</v>
      </c>
      <c r="E41" s="76">
        <v>173.2</v>
      </c>
    </row>
    <row r="42" spans="1:5" ht="16.5" customHeight="1" x14ac:dyDescent="0.25">
      <c r="A42" s="86">
        <v>34</v>
      </c>
      <c r="B42" s="147"/>
      <c r="C42" s="79" t="s">
        <v>8</v>
      </c>
      <c r="D42" s="98" t="s">
        <v>203</v>
      </c>
      <c r="E42" s="76">
        <v>258.3</v>
      </c>
    </row>
    <row r="43" spans="1:5" ht="16.5" customHeight="1" x14ac:dyDescent="0.25">
      <c r="A43" s="86">
        <v>35</v>
      </c>
      <c r="B43" s="148"/>
      <c r="C43" s="79" t="s">
        <v>34</v>
      </c>
      <c r="D43" s="98" t="s">
        <v>204</v>
      </c>
      <c r="E43" s="129">
        <v>254.4</v>
      </c>
    </row>
    <row r="44" spans="1:5" ht="16.5" customHeight="1" x14ac:dyDescent="0.25">
      <c r="A44" s="86">
        <v>36</v>
      </c>
      <c r="B44" s="141" t="s">
        <v>109</v>
      </c>
      <c r="C44" s="79" t="s">
        <v>126</v>
      </c>
      <c r="D44" s="98" t="s">
        <v>205</v>
      </c>
      <c r="E44" s="129">
        <v>1349.4</v>
      </c>
    </row>
    <row r="45" spans="1:5" ht="16.5" customHeight="1" x14ac:dyDescent="0.25">
      <c r="A45" s="86">
        <v>37</v>
      </c>
      <c r="B45" s="141"/>
      <c r="C45" s="79" t="s">
        <v>54</v>
      </c>
      <c r="D45" s="98" t="s">
        <v>207</v>
      </c>
      <c r="E45" s="129">
        <v>170.1</v>
      </c>
    </row>
    <row r="46" spans="1:5" ht="20.100000000000001" customHeight="1" x14ac:dyDescent="0.2">
      <c r="A46" s="86">
        <v>38</v>
      </c>
      <c r="B46" s="89"/>
      <c r="C46" s="90" t="s">
        <v>2</v>
      </c>
      <c r="D46" s="101"/>
      <c r="E46" s="130">
        <f>SUM(E47:E110)</f>
        <v>25562.699999999997</v>
      </c>
    </row>
    <row r="47" spans="1:5" ht="15.75" customHeight="1" x14ac:dyDescent="0.25">
      <c r="A47" s="86" t="s">
        <v>370</v>
      </c>
      <c r="B47" s="146" t="s">
        <v>103</v>
      </c>
      <c r="C47" s="143" t="s">
        <v>2</v>
      </c>
      <c r="D47" s="98" t="s">
        <v>208</v>
      </c>
      <c r="E47" s="129">
        <v>88</v>
      </c>
    </row>
    <row r="48" spans="1:5" ht="15.75" customHeight="1" x14ac:dyDescent="0.25">
      <c r="A48" s="92" t="s">
        <v>371</v>
      </c>
      <c r="B48" s="147"/>
      <c r="C48" s="144"/>
      <c r="D48" s="98" t="s">
        <v>209</v>
      </c>
      <c r="E48" s="129">
        <v>63</v>
      </c>
    </row>
    <row r="49" spans="1:7" ht="15.75" customHeight="1" x14ac:dyDescent="0.25">
      <c r="A49" s="92" t="s">
        <v>372</v>
      </c>
      <c r="B49" s="147"/>
      <c r="C49" s="144"/>
      <c r="D49" s="98" t="s">
        <v>210</v>
      </c>
      <c r="E49" s="129">
        <v>35</v>
      </c>
    </row>
    <row r="50" spans="1:7" ht="15.75" customHeight="1" x14ac:dyDescent="0.25">
      <c r="A50" s="86" t="s">
        <v>373</v>
      </c>
      <c r="B50" s="147"/>
      <c r="C50" s="144"/>
      <c r="D50" s="98" t="s">
        <v>211</v>
      </c>
      <c r="E50" s="129">
        <v>132.5</v>
      </c>
    </row>
    <row r="51" spans="1:7" ht="15.75" customHeight="1" x14ac:dyDescent="0.25">
      <c r="A51" s="92" t="s">
        <v>374</v>
      </c>
      <c r="B51" s="147"/>
      <c r="C51" s="144"/>
      <c r="D51" s="98" t="s">
        <v>212</v>
      </c>
      <c r="E51" s="129">
        <v>105</v>
      </c>
    </row>
    <row r="52" spans="1:7" ht="15.75" customHeight="1" x14ac:dyDescent="0.25">
      <c r="A52" s="92" t="s">
        <v>375</v>
      </c>
      <c r="B52" s="147"/>
      <c r="C52" s="144"/>
      <c r="D52" s="98" t="s">
        <v>354</v>
      </c>
      <c r="E52" s="76">
        <v>17</v>
      </c>
    </row>
    <row r="53" spans="1:7" ht="15.75" customHeight="1" x14ac:dyDescent="0.25">
      <c r="A53" s="86" t="s">
        <v>376</v>
      </c>
      <c r="B53" s="147"/>
      <c r="C53" s="144"/>
      <c r="D53" s="98" t="s">
        <v>452</v>
      </c>
      <c r="E53" s="76">
        <v>25</v>
      </c>
      <c r="F53" s="140"/>
      <c r="G53" s="140"/>
    </row>
    <row r="54" spans="1:7" ht="15.75" customHeight="1" x14ac:dyDescent="0.25">
      <c r="A54" s="92" t="s">
        <v>377</v>
      </c>
      <c r="B54" s="147"/>
      <c r="C54" s="144"/>
      <c r="D54" s="98" t="s">
        <v>213</v>
      </c>
      <c r="E54" s="76">
        <v>502.9</v>
      </c>
    </row>
    <row r="55" spans="1:7" ht="15.75" customHeight="1" x14ac:dyDescent="0.25">
      <c r="A55" s="92" t="s">
        <v>378</v>
      </c>
      <c r="B55" s="148"/>
      <c r="C55" s="145"/>
      <c r="D55" s="98" t="s">
        <v>298</v>
      </c>
      <c r="E55" s="76">
        <v>110</v>
      </c>
    </row>
    <row r="56" spans="1:7" ht="15.75" customHeight="1" x14ac:dyDescent="0.25">
      <c r="A56" s="92" t="s">
        <v>379</v>
      </c>
      <c r="B56" s="147" t="s">
        <v>103</v>
      </c>
      <c r="C56" s="144" t="s">
        <v>2</v>
      </c>
      <c r="D56" s="102" t="s">
        <v>214</v>
      </c>
      <c r="E56" s="75">
        <v>125</v>
      </c>
    </row>
    <row r="57" spans="1:7" ht="15.75" customHeight="1" x14ac:dyDescent="0.25">
      <c r="A57" s="92" t="s">
        <v>380</v>
      </c>
      <c r="B57" s="148"/>
      <c r="C57" s="145"/>
      <c r="D57" s="98" t="s">
        <v>325</v>
      </c>
      <c r="E57" s="76">
        <v>128.30000000000001</v>
      </c>
    </row>
    <row r="58" spans="1:7" ht="15.75" customHeight="1" x14ac:dyDescent="0.25">
      <c r="A58" s="92" t="s">
        <v>381</v>
      </c>
      <c r="B58" s="141" t="s">
        <v>104</v>
      </c>
      <c r="C58" s="142" t="s">
        <v>2</v>
      </c>
      <c r="D58" s="98" t="s">
        <v>215</v>
      </c>
      <c r="E58" s="76">
        <v>41.2</v>
      </c>
    </row>
    <row r="59" spans="1:7" ht="15.75" customHeight="1" x14ac:dyDescent="0.25">
      <c r="A59" s="86" t="s">
        <v>382</v>
      </c>
      <c r="B59" s="141"/>
      <c r="C59" s="142"/>
      <c r="D59" s="98" t="s">
        <v>216</v>
      </c>
      <c r="E59" s="76">
        <v>45</v>
      </c>
    </row>
    <row r="60" spans="1:7" ht="15.6" customHeight="1" x14ac:dyDescent="0.25">
      <c r="A60" s="92" t="s">
        <v>383</v>
      </c>
      <c r="B60" s="141"/>
      <c r="C60" s="142"/>
      <c r="D60" s="98" t="s">
        <v>343</v>
      </c>
      <c r="E60" s="76">
        <v>60.8</v>
      </c>
    </row>
    <row r="61" spans="1:7" ht="28.15" customHeight="1" x14ac:dyDescent="0.25">
      <c r="A61" s="92" t="s">
        <v>384</v>
      </c>
      <c r="B61" s="141"/>
      <c r="C61" s="142"/>
      <c r="D61" s="98" t="s">
        <v>355</v>
      </c>
      <c r="E61" s="76">
        <v>2</v>
      </c>
    </row>
    <row r="62" spans="1:7" ht="31.5" customHeight="1" x14ac:dyDescent="0.25">
      <c r="A62" s="86" t="s">
        <v>385</v>
      </c>
      <c r="B62" s="141"/>
      <c r="C62" s="142"/>
      <c r="D62" s="98" t="s">
        <v>281</v>
      </c>
      <c r="E62" s="76">
        <v>966.8</v>
      </c>
    </row>
    <row r="63" spans="1:7" ht="31.5" customHeight="1" x14ac:dyDescent="0.25">
      <c r="A63" s="92" t="s">
        <v>386</v>
      </c>
      <c r="B63" s="141"/>
      <c r="C63" s="142"/>
      <c r="D63" s="98" t="s">
        <v>453</v>
      </c>
      <c r="E63" s="125">
        <v>983.1</v>
      </c>
    </row>
    <row r="64" spans="1:7" ht="31.5" customHeight="1" x14ac:dyDescent="0.25">
      <c r="A64" s="92" t="s">
        <v>387</v>
      </c>
      <c r="B64" s="141"/>
      <c r="C64" s="142"/>
      <c r="D64" s="98" t="s">
        <v>329</v>
      </c>
      <c r="E64" s="76">
        <v>86.7</v>
      </c>
    </row>
    <row r="65" spans="1:5" ht="31.5" customHeight="1" x14ac:dyDescent="0.25">
      <c r="A65" s="86" t="s">
        <v>388</v>
      </c>
      <c r="B65" s="141"/>
      <c r="C65" s="142"/>
      <c r="D65" s="98" t="s">
        <v>330</v>
      </c>
      <c r="E65" s="76">
        <v>33.299999999999997</v>
      </c>
    </row>
    <row r="66" spans="1:5" ht="31.5" customHeight="1" x14ac:dyDescent="0.25">
      <c r="A66" s="92" t="s">
        <v>389</v>
      </c>
      <c r="B66" s="141"/>
      <c r="C66" s="142"/>
      <c r="D66" s="98" t="s">
        <v>331</v>
      </c>
      <c r="E66" s="76">
        <v>313</v>
      </c>
    </row>
    <row r="67" spans="1:5" ht="31.5" customHeight="1" x14ac:dyDescent="0.25">
      <c r="A67" s="92" t="s">
        <v>390</v>
      </c>
      <c r="B67" s="141"/>
      <c r="C67" s="142"/>
      <c r="D67" s="98" t="s">
        <v>357</v>
      </c>
      <c r="E67" s="76">
        <v>744.8</v>
      </c>
    </row>
    <row r="68" spans="1:5" ht="15.75" customHeight="1" x14ac:dyDescent="0.25">
      <c r="A68" s="86" t="s">
        <v>391</v>
      </c>
      <c r="B68" s="141"/>
      <c r="C68" s="142"/>
      <c r="D68" s="98" t="s">
        <v>217</v>
      </c>
      <c r="E68" s="76">
        <v>33</v>
      </c>
    </row>
    <row r="69" spans="1:5" ht="15.75" customHeight="1" x14ac:dyDescent="0.25">
      <c r="A69" s="92" t="s">
        <v>392</v>
      </c>
      <c r="B69" s="141"/>
      <c r="C69" s="142"/>
      <c r="D69" s="98" t="s">
        <v>218</v>
      </c>
      <c r="E69" s="76">
        <v>35</v>
      </c>
    </row>
    <row r="70" spans="1:5" ht="15.75" customHeight="1" x14ac:dyDescent="0.25">
      <c r="A70" s="92" t="s">
        <v>393</v>
      </c>
      <c r="B70" s="141"/>
      <c r="C70" s="142"/>
      <c r="D70" s="98" t="s">
        <v>219</v>
      </c>
      <c r="E70" s="76">
        <v>22.2</v>
      </c>
    </row>
    <row r="71" spans="1:5" ht="15.75" customHeight="1" x14ac:dyDescent="0.25">
      <c r="A71" s="86" t="s">
        <v>394</v>
      </c>
      <c r="B71" s="146" t="s">
        <v>105</v>
      </c>
      <c r="C71" s="143" t="s">
        <v>2</v>
      </c>
      <c r="D71" s="98" t="s">
        <v>275</v>
      </c>
      <c r="E71" s="76">
        <v>55</v>
      </c>
    </row>
    <row r="72" spans="1:5" ht="17.25" customHeight="1" x14ac:dyDescent="0.25">
      <c r="A72" s="92" t="s">
        <v>395</v>
      </c>
      <c r="B72" s="147"/>
      <c r="C72" s="144"/>
      <c r="D72" s="98" t="s">
        <v>220</v>
      </c>
      <c r="E72" s="76">
        <v>35.9</v>
      </c>
    </row>
    <row r="73" spans="1:5" ht="31.5" customHeight="1" x14ac:dyDescent="0.25">
      <c r="A73" s="92" t="s">
        <v>396</v>
      </c>
      <c r="B73" s="148"/>
      <c r="C73" s="145"/>
      <c r="D73" s="98" t="s">
        <v>221</v>
      </c>
      <c r="E73" s="76">
        <v>183</v>
      </c>
    </row>
    <row r="74" spans="1:5" ht="16.5" customHeight="1" x14ac:dyDescent="0.25">
      <c r="A74" s="86" t="s">
        <v>397</v>
      </c>
      <c r="B74" s="146" t="s">
        <v>106</v>
      </c>
      <c r="C74" s="143" t="s">
        <v>2</v>
      </c>
      <c r="D74" s="98" t="s">
        <v>356</v>
      </c>
      <c r="E74" s="72">
        <v>3508.2</v>
      </c>
    </row>
    <row r="75" spans="1:5" ht="16.5" customHeight="1" x14ac:dyDescent="0.25">
      <c r="A75" s="92" t="s">
        <v>398</v>
      </c>
      <c r="B75" s="147"/>
      <c r="C75" s="144"/>
      <c r="D75" s="102" t="s">
        <v>358</v>
      </c>
      <c r="E75" s="75">
        <v>240</v>
      </c>
    </row>
    <row r="76" spans="1:5" ht="16.5" customHeight="1" x14ac:dyDescent="0.25">
      <c r="A76" s="92" t="s">
        <v>399</v>
      </c>
      <c r="B76" s="148"/>
      <c r="C76" s="145"/>
      <c r="D76" s="98" t="s">
        <v>299</v>
      </c>
      <c r="E76" s="76">
        <v>60</v>
      </c>
    </row>
    <row r="77" spans="1:5" ht="30.6" customHeight="1" x14ac:dyDescent="0.25">
      <c r="A77" s="92" t="s">
        <v>400</v>
      </c>
      <c r="B77" s="147" t="s">
        <v>106</v>
      </c>
      <c r="C77" s="144" t="s">
        <v>2</v>
      </c>
      <c r="D77" s="102" t="s">
        <v>300</v>
      </c>
      <c r="E77" s="75">
        <v>38.700000000000003</v>
      </c>
    </row>
    <row r="78" spans="1:5" ht="28.15" customHeight="1" x14ac:dyDescent="0.25">
      <c r="A78" s="92" t="s">
        <v>401</v>
      </c>
      <c r="B78" s="147"/>
      <c r="C78" s="144"/>
      <c r="D78" s="98" t="s">
        <v>310</v>
      </c>
      <c r="E78" s="76">
        <v>59.1</v>
      </c>
    </row>
    <row r="79" spans="1:5" ht="16.5" customHeight="1" x14ac:dyDescent="0.25">
      <c r="A79" s="92" t="s">
        <v>402</v>
      </c>
      <c r="B79" s="147"/>
      <c r="C79" s="144"/>
      <c r="D79" s="98" t="s">
        <v>222</v>
      </c>
      <c r="E79" s="76">
        <v>167.5</v>
      </c>
    </row>
    <row r="80" spans="1:5" ht="16.5" customHeight="1" x14ac:dyDescent="0.25">
      <c r="A80" s="86" t="s">
        <v>403</v>
      </c>
      <c r="B80" s="147"/>
      <c r="C80" s="144"/>
      <c r="D80" s="98" t="s">
        <v>223</v>
      </c>
      <c r="E80" s="129">
        <v>1888.7650000000001</v>
      </c>
    </row>
    <row r="81" spans="1:5" ht="20.25" customHeight="1" x14ac:dyDescent="0.25">
      <c r="A81" s="92" t="s">
        <v>404</v>
      </c>
      <c r="B81" s="147"/>
      <c r="C81" s="144"/>
      <c r="D81" s="98" t="s">
        <v>309</v>
      </c>
      <c r="E81" s="76">
        <v>202</v>
      </c>
    </row>
    <row r="82" spans="1:5" ht="29.45" customHeight="1" x14ac:dyDescent="0.25">
      <c r="A82" s="92" t="s">
        <v>405</v>
      </c>
      <c r="B82" s="147"/>
      <c r="C82" s="144"/>
      <c r="D82" s="98" t="s">
        <v>443</v>
      </c>
      <c r="E82" s="76">
        <v>70</v>
      </c>
    </row>
    <row r="83" spans="1:5" ht="16.5" customHeight="1" x14ac:dyDescent="0.25">
      <c r="A83" s="86" t="s">
        <v>406</v>
      </c>
      <c r="B83" s="147"/>
      <c r="C83" s="144"/>
      <c r="D83" s="98" t="s">
        <v>301</v>
      </c>
      <c r="E83" s="76">
        <v>10</v>
      </c>
    </row>
    <row r="84" spans="1:5" ht="16.5" customHeight="1" x14ac:dyDescent="0.25">
      <c r="A84" s="92" t="s">
        <v>407</v>
      </c>
      <c r="B84" s="147"/>
      <c r="C84" s="144"/>
      <c r="D84" s="98" t="s">
        <v>224</v>
      </c>
      <c r="E84" s="76">
        <v>187.3</v>
      </c>
    </row>
    <row r="85" spans="1:5" ht="16.5" customHeight="1" x14ac:dyDescent="0.25">
      <c r="A85" s="92" t="s">
        <v>408</v>
      </c>
      <c r="B85" s="147"/>
      <c r="C85" s="144"/>
      <c r="D85" s="98" t="s">
        <v>225</v>
      </c>
      <c r="E85" s="76">
        <v>80</v>
      </c>
    </row>
    <row r="86" spans="1:5" ht="25.5" customHeight="1" x14ac:dyDescent="0.25">
      <c r="A86" s="86" t="s">
        <v>409</v>
      </c>
      <c r="B86" s="147"/>
      <c r="C86" s="144"/>
      <c r="D86" s="98" t="s">
        <v>302</v>
      </c>
      <c r="E86" s="76">
        <v>50</v>
      </c>
    </row>
    <row r="87" spans="1:5" ht="16.5" customHeight="1" x14ac:dyDescent="0.25">
      <c r="A87" s="92" t="s">
        <v>410</v>
      </c>
      <c r="B87" s="148"/>
      <c r="C87" s="145"/>
      <c r="D87" s="98" t="s">
        <v>226</v>
      </c>
      <c r="E87" s="76">
        <v>34</v>
      </c>
    </row>
    <row r="88" spans="1:5" ht="16.5" customHeight="1" x14ac:dyDescent="0.25">
      <c r="A88" s="92" t="s">
        <v>411</v>
      </c>
      <c r="B88" s="141" t="s">
        <v>107</v>
      </c>
      <c r="C88" s="152" t="s">
        <v>2</v>
      </c>
      <c r="D88" s="98" t="s">
        <v>227</v>
      </c>
      <c r="E88" s="76">
        <v>1920</v>
      </c>
    </row>
    <row r="89" spans="1:5" ht="16.5" customHeight="1" x14ac:dyDescent="0.25">
      <c r="A89" s="86" t="s">
        <v>412</v>
      </c>
      <c r="B89" s="141"/>
      <c r="C89" s="152"/>
      <c r="D89" s="98" t="s">
        <v>228</v>
      </c>
      <c r="E89" s="76">
        <v>249</v>
      </c>
    </row>
    <row r="90" spans="1:5" ht="16.5" customHeight="1" x14ac:dyDescent="0.25">
      <c r="A90" s="92" t="s">
        <v>413</v>
      </c>
      <c r="B90" s="141" t="s">
        <v>108</v>
      </c>
      <c r="C90" s="142" t="s">
        <v>2</v>
      </c>
      <c r="D90" s="98" t="s">
        <v>229</v>
      </c>
      <c r="E90" s="76">
        <v>120</v>
      </c>
    </row>
    <row r="91" spans="1:5" ht="16.5" customHeight="1" x14ac:dyDescent="0.25">
      <c r="A91" s="92" t="s">
        <v>414</v>
      </c>
      <c r="B91" s="141"/>
      <c r="C91" s="142"/>
      <c r="D91" s="98" t="s">
        <v>303</v>
      </c>
      <c r="E91" s="76">
        <v>90</v>
      </c>
    </row>
    <row r="92" spans="1:5" ht="16.5" customHeight="1" x14ac:dyDescent="0.25">
      <c r="A92" s="86" t="s">
        <v>415</v>
      </c>
      <c r="B92" s="141"/>
      <c r="C92" s="142"/>
      <c r="D92" s="98" t="s">
        <v>230</v>
      </c>
      <c r="E92" s="76">
        <v>60</v>
      </c>
    </row>
    <row r="93" spans="1:5" ht="16.5" customHeight="1" x14ac:dyDescent="0.25">
      <c r="A93" s="92" t="s">
        <v>416</v>
      </c>
      <c r="B93" s="141"/>
      <c r="C93" s="142"/>
      <c r="D93" s="98" t="s">
        <v>231</v>
      </c>
      <c r="E93" s="76">
        <v>45</v>
      </c>
    </row>
    <row r="94" spans="1:5" ht="16.5" customHeight="1" x14ac:dyDescent="0.25">
      <c r="A94" s="92" t="s">
        <v>417</v>
      </c>
      <c r="B94" s="141"/>
      <c r="C94" s="142"/>
      <c r="D94" s="98" t="s">
        <v>232</v>
      </c>
      <c r="E94" s="76">
        <v>10</v>
      </c>
    </row>
    <row r="95" spans="1:5" ht="16.5" customHeight="1" x14ac:dyDescent="0.25">
      <c r="A95" s="86" t="s">
        <v>418</v>
      </c>
      <c r="B95" s="141"/>
      <c r="C95" s="142"/>
      <c r="D95" s="98" t="s">
        <v>233</v>
      </c>
      <c r="E95" s="76">
        <v>55</v>
      </c>
    </row>
    <row r="96" spans="1:5" ht="16.5" customHeight="1" x14ac:dyDescent="0.25">
      <c r="A96" s="86" t="s">
        <v>419</v>
      </c>
      <c r="B96" s="146" t="s">
        <v>109</v>
      </c>
      <c r="C96" s="143" t="s">
        <v>2</v>
      </c>
      <c r="D96" s="98" t="s">
        <v>234</v>
      </c>
      <c r="E96" s="76">
        <v>726.6</v>
      </c>
    </row>
    <row r="97" spans="1:9" ht="16.5" customHeight="1" x14ac:dyDescent="0.25">
      <c r="A97" s="92" t="s">
        <v>420</v>
      </c>
      <c r="B97" s="147"/>
      <c r="C97" s="144"/>
      <c r="D97" s="98" t="s">
        <v>235</v>
      </c>
      <c r="E97" s="129">
        <v>7058.7349999999997</v>
      </c>
    </row>
    <row r="98" spans="1:9" ht="16.5" customHeight="1" x14ac:dyDescent="0.25">
      <c r="A98" s="86" t="s">
        <v>421</v>
      </c>
      <c r="B98" s="147"/>
      <c r="C98" s="144"/>
      <c r="D98" s="98" t="s">
        <v>236</v>
      </c>
      <c r="E98" s="76">
        <v>1771.3</v>
      </c>
    </row>
    <row r="99" spans="1:9" ht="16.5" customHeight="1" x14ac:dyDescent="0.25">
      <c r="A99" s="92" t="s">
        <v>422</v>
      </c>
      <c r="B99" s="147"/>
      <c r="C99" s="144"/>
      <c r="D99" s="102" t="s">
        <v>237</v>
      </c>
      <c r="E99" s="75">
        <v>130</v>
      </c>
    </row>
    <row r="100" spans="1:9" ht="16.5" customHeight="1" x14ac:dyDescent="0.25">
      <c r="A100" s="92" t="s">
        <v>423</v>
      </c>
      <c r="B100" s="148"/>
      <c r="C100" s="145"/>
      <c r="D100" s="98" t="s">
        <v>238</v>
      </c>
      <c r="E100" s="76">
        <v>36</v>
      </c>
      <c r="I100" s="93"/>
    </row>
    <row r="101" spans="1:9" ht="16.5" customHeight="1" x14ac:dyDescent="0.25">
      <c r="A101" s="92" t="s">
        <v>424</v>
      </c>
      <c r="B101" s="147" t="s">
        <v>109</v>
      </c>
      <c r="C101" s="144" t="s">
        <v>2</v>
      </c>
      <c r="D101" s="102" t="s">
        <v>304</v>
      </c>
      <c r="E101" s="75">
        <v>1</v>
      </c>
    </row>
    <row r="102" spans="1:9" ht="16.5" customHeight="1" x14ac:dyDescent="0.25">
      <c r="A102" s="92" t="s">
        <v>425</v>
      </c>
      <c r="B102" s="147"/>
      <c r="C102" s="144"/>
      <c r="D102" s="98" t="s">
        <v>239</v>
      </c>
      <c r="E102" s="76">
        <v>10</v>
      </c>
    </row>
    <row r="103" spans="1:9" ht="16.5" customHeight="1" x14ac:dyDescent="0.25">
      <c r="A103" s="92" t="s">
        <v>426</v>
      </c>
      <c r="B103" s="147"/>
      <c r="C103" s="144"/>
      <c r="D103" s="98" t="s">
        <v>305</v>
      </c>
      <c r="E103" s="76">
        <v>1</v>
      </c>
    </row>
    <row r="104" spans="1:9" ht="16.5" customHeight="1" x14ac:dyDescent="0.25">
      <c r="A104" s="86" t="s">
        <v>427</v>
      </c>
      <c r="B104" s="148"/>
      <c r="C104" s="145"/>
      <c r="D104" s="98" t="s">
        <v>240</v>
      </c>
      <c r="E104" s="76">
        <v>1</v>
      </c>
    </row>
    <row r="105" spans="1:9" ht="27.6" customHeight="1" x14ac:dyDescent="0.25">
      <c r="A105" s="92" t="s">
        <v>428</v>
      </c>
      <c r="B105" s="147" t="s">
        <v>110</v>
      </c>
      <c r="C105" s="143" t="s">
        <v>2</v>
      </c>
      <c r="D105" s="98" t="s">
        <v>241</v>
      </c>
      <c r="E105" s="76">
        <v>670</v>
      </c>
    </row>
    <row r="106" spans="1:9" ht="20.25" customHeight="1" x14ac:dyDescent="0.25">
      <c r="A106" s="92" t="s">
        <v>429</v>
      </c>
      <c r="B106" s="147"/>
      <c r="C106" s="144"/>
      <c r="D106" s="98" t="s">
        <v>242</v>
      </c>
      <c r="E106" s="76">
        <v>460</v>
      </c>
    </row>
    <row r="107" spans="1:9" ht="29.25" customHeight="1" x14ac:dyDescent="0.25">
      <c r="A107" s="86" t="s">
        <v>430</v>
      </c>
      <c r="B107" s="147"/>
      <c r="C107" s="144"/>
      <c r="D107" s="98" t="s">
        <v>243</v>
      </c>
      <c r="E107" s="76">
        <v>220</v>
      </c>
    </row>
    <row r="108" spans="1:9" ht="28.5" customHeight="1" x14ac:dyDescent="0.25">
      <c r="A108" s="92" t="s">
        <v>431</v>
      </c>
      <c r="B108" s="147"/>
      <c r="C108" s="144"/>
      <c r="D108" s="98" t="s">
        <v>244</v>
      </c>
      <c r="E108" s="76">
        <v>50</v>
      </c>
    </row>
    <row r="109" spans="1:9" ht="28.15" customHeight="1" x14ac:dyDescent="0.25">
      <c r="A109" s="92" t="s">
        <v>432</v>
      </c>
      <c r="B109" s="147"/>
      <c r="C109" s="144"/>
      <c r="D109" s="98" t="s">
        <v>245</v>
      </c>
      <c r="E109" s="76">
        <v>200</v>
      </c>
    </row>
    <row r="110" spans="1:9" ht="16.5" customHeight="1" x14ac:dyDescent="0.25">
      <c r="A110" s="86" t="s">
        <v>433</v>
      </c>
      <c r="B110" s="148"/>
      <c r="C110" s="145"/>
      <c r="D110" s="98" t="s">
        <v>246</v>
      </c>
      <c r="E110" s="76">
        <v>110</v>
      </c>
    </row>
    <row r="111" spans="1:9" ht="16.5" customHeight="1" x14ac:dyDescent="0.25">
      <c r="A111" s="89" t="s">
        <v>456</v>
      </c>
      <c r="B111" s="141" t="s">
        <v>109</v>
      </c>
      <c r="C111" s="152" t="s">
        <v>79</v>
      </c>
      <c r="D111" s="98" t="s">
        <v>247</v>
      </c>
      <c r="E111" s="76">
        <v>1684.8</v>
      </c>
    </row>
    <row r="112" spans="1:9" ht="16.5" customHeight="1" x14ac:dyDescent="0.25">
      <c r="A112" s="89" t="s">
        <v>457</v>
      </c>
      <c r="B112" s="141"/>
      <c r="C112" s="152"/>
      <c r="D112" s="98" t="s">
        <v>248</v>
      </c>
      <c r="E112" s="76">
        <v>380</v>
      </c>
    </row>
    <row r="113" spans="1:5" ht="16.5" customHeight="1" x14ac:dyDescent="0.25">
      <c r="A113" s="149" t="s">
        <v>115</v>
      </c>
      <c r="B113" s="150"/>
      <c r="C113" s="150"/>
      <c r="D113" s="151"/>
      <c r="E113" s="76">
        <f>SUM(E9:E26)+SUM(E47:E57)</f>
        <v>14342.599999999999</v>
      </c>
    </row>
    <row r="114" spans="1:5" ht="16.5" customHeight="1" x14ac:dyDescent="0.25">
      <c r="A114" s="149" t="s">
        <v>116</v>
      </c>
      <c r="B114" s="150"/>
      <c r="C114" s="150"/>
      <c r="D114" s="151"/>
      <c r="E114" s="76">
        <f>SUM(E27:E29)+SUM(E58:E70)</f>
        <v>4584.3999999999996</v>
      </c>
    </row>
    <row r="115" spans="1:5" ht="16.5" customHeight="1" x14ac:dyDescent="0.25">
      <c r="A115" s="149" t="s">
        <v>112</v>
      </c>
      <c r="B115" s="150"/>
      <c r="C115" s="150"/>
      <c r="D115" s="151"/>
      <c r="E115" s="76">
        <f>SUM(E71:E73)</f>
        <v>273.89999999999998</v>
      </c>
    </row>
    <row r="116" spans="1:5" ht="16.5" customHeight="1" x14ac:dyDescent="0.25">
      <c r="A116" s="149" t="s">
        <v>113</v>
      </c>
      <c r="B116" s="150"/>
      <c r="C116" s="150"/>
      <c r="D116" s="151"/>
      <c r="E116" s="76">
        <f>SUM(E30:E34)+SUM(E74:E87)</f>
        <v>9387.8649999999998</v>
      </c>
    </row>
    <row r="117" spans="1:5" ht="16.5" customHeight="1" x14ac:dyDescent="0.25">
      <c r="A117" s="149" t="s">
        <v>119</v>
      </c>
      <c r="B117" s="150"/>
      <c r="C117" s="150"/>
      <c r="D117" s="151"/>
      <c r="E117" s="76">
        <f>SUM(E88:E89)</f>
        <v>2169</v>
      </c>
    </row>
    <row r="118" spans="1:5" ht="16.5" customHeight="1" x14ac:dyDescent="0.25">
      <c r="A118" s="149" t="s">
        <v>117</v>
      </c>
      <c r="B118" s="150"/>
      <c r="C118" s="150"/>
      <c r="D118" s="151"/>
      <c r="E118" s="76">
        <f>SUM(E35:E43)+SUM(E90:E95)</f>
        <v>4297.5</v>
      </c>
    </row>
    <row r="119" spans="1:5" ht="16.5" customHeight="1" x14ac:dyDescent="0.25">
      <c r="A119" s="149" t="s">
        <v>114</v>
      </c>
      <c r="B119" s="150"/>
      <c r="C119" s="150"/>
      <c r="D119" s="151"/>
      <c r="E119" s="76">
        <f>E44+E45+SUM(E96:E104)+E111+E112</f>
        <v>13319.934999999999</v>
      </c>
    </row>
    <row r="120" spans="1:5" ht="16.5" customHeight="1" x14ac:dyDescent="0.25">
      <c r="A120" s="149" t="s">
        <v>118</v>
      </c>
      <c r="B120" s="150"/>
      <c r="C120" s="150"/>
      <c r="D120" s="151"/>
      <c r="E120" s="76">
        <f>SUM(E105:E110)</f>
        <v>1710</v>
      </c>
    </row>
    <row r="121" spans="1:5" ht="16.5" customHeight="1" x14ac:dyDescent="0.2">
      <c r="A121" s="153" t="s">
        <v>9</v>
      </c>
      <c r="B121" s="154"/>
      <c r="C121" s="154"/>
      <c r="D121" s="155"/>
      <c r="E121" s="91">
        <f>SUM(E113:E120)</f>
        <v>50085.2</v>
      </c>
    </row>
    <row r="122" spans="1:5" ht="16.5" customHeight="1" x14ac:dyDescent="0.25">
      <c r="A122" s="156" t="s">
        <v>64</v>
      </c>
      <c r="B122" s="157"/>
      <c r="C122" s="157"/>
      <c r="D122" s="158"/>
      <c r="E122" s="76">
        <f>E111</f>
        <v>1684.8</v>
      </c>
    </row>
    <row r="123" spans="1:5" ht="18" customHeight="1" x14ac:dyDescent="0.2">
      <c r="A123" s="153" t="s">
        <v>60</v>
      </c>
      <c r="B123" s="154"/>
      <c r="C123" s="154"/>
      <c r="D123" s="155"/>
      <c r="E123" s="91">
        <f>E121-E122</f>
        <v>48400.399999999994</v>
      </c>
    </row>
    <row r="124" spans="1:5" x14ac:dyDescent="0.2">
      <c r="D124" s="83"/>
    </row>
    <row r="125" spans="1:5" x14ac:dyDescent="0.2">
      <c r="D125" s="83"/>
    </row>
    <row r="126" spans="1:5" x14ac:dyDescent="0.2">
      <c r="D126" s="83"/>
    </row>
    <row r="127" spans="1:5" x14ac:dyDescent="0.2">
      <c r="D127" s="83"/>
    </row>
    <row r="128" spans="1:5" x14ac:dyDescent="0.2">
      <c r="D128" s="83"/>
    </row>
    <row r="129" spans="4:4" x14ac:dyDescent="0.2">
      <c r="D129" s="83"/>
    </row>
    <row r="130" spans="4:4" x14ac:dyDescent="0.2">
      <c r="D130" s="83"/>
    </row>
    <row r="131" spans="4:4" x14ac:dyDescent="0.2">
      <c r="D131" s="83"/>
    </row>
    <row r="132" spans="4:4" x14ac:dyDescent="0.2">
      <c r="D132" s="83"/>
    </row>
    <row r="133" spans="4:4" x14ac:dyDescent="0.2">
      <c r="D133" s="83"/>
    </row>
    <row r="134" spans="4:4" x14ac:dyDescent="0.2">
      <c r="D134" s="83"/>
    </row>
    <row r="135" spans="4:4" x14ac:dyDescent="0.2">
      <c r="D135" s="83"/>
    </row>
    <row r="136" spans="4:4" x14ac:dyDescent="0.2">
      <c r="D136" s="83"/>
    </row>
    <row r="137" spans="4:4" x14ac:dyDescent="0.2">
      <c r="D137" s="83"/>
    </row>
    <row r="138" spans="4:4" x14ac:dyDescent="0.2">
      <c r="D138" s="83"/>
    </row>
    <row r="139" spans="4:4" x14ac:dyDescent="0.2">
      <c r="D139" s="83"/>
    </row>
    <row r="140" spans="4:4" x14ac:dyDescent="0.2">
      <c r="D140" s="83"/>
    </row>
    <row r="141" spans="4:4" x14ac:dyDescent="0.2">
      <c r="D141" s="83"/>
    </row>
    <row r="142" spans="4:4" x14ac:dyDescent="0.2">
      <c r="D142" s="83"/>
    </row>
    <row r="143" spans="4:4" x14ac:dyDescent="0.2">
      <c r="D143" s="83"/>
    </row>
    <row r="144" spans="4:4" x14ac:dyDescent="0.2">
      <c r="D144" s="83"/>
    </row>
    <row r="145" spans="4:4" x14ac:dyDescent="0.2">
      <c r="D145" s="83"/>
    </row>
    <row r="146" spans="4:4" x14ac:dyDescent="0.2">
      <c r="D146" s="83"/>
    </row>
    <row r="147" spans="4:4" x14ac:dyDescent="0.2">
      <c r="D147" s="83"/>
    </row>
    <row r="148" spans="4:4" x14ac:dyDescent="0.2">
      <c r="D148" s="83"/>
    </row>
    <row r="149" spans="4:4" x14ac:dyDescent="0.2">
      <c r="D149" s="83"/>
    </row>
    <row r="150" spans="4:4" x14ac:dyDescent="0.2">
      <c r="D150" s="83"/>
    </row>
    <row r="151" spans="4:4" x14ac:dyDescent="0.2">
      <c r="D151" s="83"/>
    </row>
    <row r="152" spans="4:4" x14ac:dyDescent="0.2">
      <c r="D152" s="83"/>
    </row>
    <row r="153" spans="4:4" x14ac:dyDescent="0.2">
      <c r="D153" s="83"/>
    </row>
    <row r="154" spans="4:4" x14ac:dyDescent="0.2">
      <c r="D154" s="83"/>
    </row>
    <row r="155" spans="4:4" x14ac:dyDescent="0.2">
      <c r="D155" s="83"/>
    </row>
    <row r="156" spans="4:4" x14ac:dyDescent="0.2">
      <c r="D156" s="83"/>
    </row>
    <row r="157" spans="4:4" x14ac:dyDescent="0.2">
      <c r="D157" s="83"/>
    </row>
    <row r="158" spans="4:4" x14ac:dyDescent="0.2">
      <c r="D158" s="83"/>
    </row>
    <row r="159" spans="4:4" x14ac:dyDescent="0.2">
      <c r="D159" s="83"/>
    </row>
    <row r="160" spans="4:4" x14ac:dyDescent="0.2">
      <c r="D160" s="83"/>
    </row>
    <row r="161" spans="4:4" x14ac:dyDescent="0.2">
      <c r="D161" s="83"/>
    </row>
    <row r="162" spans="4:4" x14ac:dyDescent="0.2">
      <c r="D162" s="83"/>
    </row>
    <row r="163" spans="4:4" x14ac:dyDescent="0.2">
      <c r="D163" s="83"/>
    </row>
    <row r="164" spans="4:4" x14ac:dyDescent="0.2">
      <c r="D164" s="83"/>
    </row>
    <row r="165" spans="4:4" x14ac:dyDescent="0.2">
      <c r="D165" s="83"/>
    </row>
    <row r="166" spans="4:4" x14ac:dyDescent="0.2">
      <c r="D166" s="83"/>
    </row>
    <row r="167" spans="4:4" x14ac:dyDescent="0.2">
      <c r="D167" s="83"/>
    </row>
    <row r="168" spans="4:4" x14ac:dyDescent="0.2">
      <c r="D168" s="83"/>
    </row>
    <row r="169" spans="4:4" x14ac:dyDescent="0.2">
      <c r="D169" s="83"/>
    </row>
    <row r="170" spans="4:4" x14ac:dyDescent="0.2">
      <c r="D170" s="83"/>
    </row>
    <row r="171" spans="4:4" x14ac:dyDescent="0.2">
      <c r="D171" s="83"/>
    </row>
    <row r="172" spans="4:4" x14ac:dyDescent="0.2">
      <c r="D172" s="83"/>
    </row>
    <row r="173" spans="4:4" x14ac:dyDescent="0.2">
      <c r="D173" s="83"/>
    </row>
    <row r="174" spans="4:4" x14ac:dyDescent="0.2">
      <c r="D174" s="83"/>
    </row>
    <row r="175" spans="4:4" x14ac:dyDescent="0.2">
      <c r="D175" s="83"/>
    </row>
    <row r="176" spans="4:4" x14ac:dyDescent="0.2">
      <c r="D176" s="83"/>
    </row>
    <row r="177" spans="4:4" x14ac:dyDescent="0.2">
      <c r="D177" s="83"/>
    </row>
    <row r="178" spans="4:4" x14ac:dyDescent="0.2">
      <c r="D178" s="83"/>
    </row>
    <row r="179" spans="4:4" x14ac:dyDescent="0.2">
      <c r="D179" s="83"/>
    </row>
    <row r="180" spans="4:4" x14ac:dyDescent="0.2">
      <c r="D180" s="83"/>
    </row>
    <row r="181" spans="4:4" x14ac:dyDescent="0.2">
      <c r="D181" s="83"/>
    </row>
    <row r="182" spans="4:4" x14ac:dyDescent="0.2">
      <c r="D182" s="83"/>
    </row>
    <row r="183" spans="4:4" x14ac:dyDescent="0.2">
      <c r="D183" s="83"/>
    </row>
    <row r="184" spans="4:4" x14ac:dyDescent="0.2">
      <c r="D184" s="83"/>
    </row>
    <row r="185" spans="4:4" x14ac:dyDescent="0.2">
      <c r="D185" s="83"/>
    </row>
    <row r="186" spans="4:4" x14ac:dyDescent="0.2">
      <c r="D186" s="83"/>
    </row>
    <row r="187" spans="4:4" x14ac:dyDescent="0.2">
      <c r="D187" s="83"/>
    </row>
    <row r="188" spans="4:4" x14ac:dyDescent="0.2">
      <c r="D188" s="83"/>
    </row>
    <row r="189" spans="4:4" x14ac:dyDescent="0.2">
      <c r="D189" s="83"/>
    </row>
    <row r="190" spans="4:4" x14ac:dyDescent="0.2">
      <c r="D190" s="83"/>
    </row>
    <row r="191" spans="4:4" x14ac:dyDescent="0.2">
      <c r="D191" s="83"/>
    </row>
    <row r="192" spans="4:4" x14ac:dyDescent="0.2">
      <c r="D192" s="83"/>
    </row>
    <row r="193" spans="4:4" x14ac:dyDescent="0.2">
      <c r="D193" s="83"/>
    </row>
    <row r="194" spans="4:4" x14ac:dyDescent="0.2">
      <c r="D194" s="83"/>
    </row>
    <row r="195" spans="4:4" x14ac:dyDescent="0.2">
      <c r="D195" s="83"/>
    </row>
    <row r="196" spans="4:4" x14ac:dyDescent="0.2">
      <c r="D196" s="83"/>
    </row>
    <row r="197" spans="4:4" x14ac:dyDescent="0.2">
      <c r="D197" s="83"/>
    </row>
    <row r="198" spans="4:4" x14ac:dyDescent="0.2">
      <c r="D198" s="83"/>
    </row>
    <row r="199" spans="4:4" x14ac:dyDescent="0.2">
      <c r="D199" s="83"/>
    </row>
    <row r="200" spans="4:4" x14ac:dyDescent="0.2">
      <c r="D200" s="83"/>
    </row>
    <row r="201" spans="4:4" x14ac:dyDescent="0.2">
      <c r="D201" s="83"/>
    </row>
    <row r="202" spans="4:4" x14ac:dyDescent="0.2">
      <c r="D202" s="83"/>
    </row>
    <row r="203" spans="4:4" x14ac:dyDescent="0.2">
      <c r="D203" s="83"/>
    </row>
    <row r="204" spans="4:4" x14ac:dyDescent="0.2">
      <c r="D204" s="83"/>
    </row>
    <row r="205" spans="4:4" x14ac:dyDescent="0.2">
      <c r="D205" s="83"/>
    </row>
    <row r="206" spans="4:4" x14ac:dyDescent="0.2">
      <c r="D206" s="83"/>
    </row>
    <row r="207" spans="4:4" x14ac:dyDescent="0.2">
      <c r="D207" s="83"/>
    </row>
    <row r="208" spans="4:4" x14ac:dyDescent="0.2">
      <c r="D208" s="83"/>
    </row>
    <row r="209" spans="4:4" x14ac:dyDescent="0.2">
      <c r="D209" s="83"/>
    </row>
    <row r="210" spans="4:4" x14ac:dyDescent="0.2">
      <c r="D210" s="83"/>
    </row>
    <row r="211" spans="4:4" x14ac:dyDescent="0.2">
      <c r="D211" s="83"/>
    </row>
    <row r="212" spans="4:4" x14ac:dyDescent="0.2">
      <c r="D212" s="83"/>
    </row>
    <row r="213" spans="4:4" x14ac:dyDescent="0.2">
      <c r="D213" s="83"/>
    </row>
    <row r="214" spans="4:4" x14ac:dyDescent="0.2">
      <c r="D214" s="83"/>
    </row>
    <row r="215" spans="4:4" x14ac:dyDescent="0.2">
      <c r="D215" s="83"/>
    </row>
    <row r="216" spans="4:4" x14ac:dyDescent="0.2">
      <c r="D216" s="83"/>
    </row>
    <row r="217" spans="4:4" x14ac:dyDescent="0.2">
      <c r="D217" s="83"/>
    </row>
    <row r="218" spans="4:4" x14ac:dyDescent="0.2">
      <c r="D218" s="83"/>
    </row>
    <row r="219" spans="4:4" x14ac:dyDescent="0.2">
      <c r="D219" s="83"/>
    </row>
    <row r="220" spans="4:4" x14ac:dyDescent="0.2">
      <c r="D220" s="83"/>
    </row>
    <row r="221" spans="4:4" x14ac:dyDescent="0.2">
      <c r="D221" s="83"/>
    </row>
    <row r="222" spans="4:4" x14ac:dyDescent="0.2">
      <c r="D222" s="83"/>
    </row>
    <row r="223" spans="4:4" x14ac:dyDescent="0.2">
      <c r="D223" s="83"/>
    </row>
    <row r="224" spans="4:4" x14ac:dyDescent="0.2">
      <c r="D224" s="83"/>
    </row>
    <row r="225" spans="4:4" x14ac:dyDescent="0.2">
      <c r="D225" s="83"/>
    </row>
    <row r="226" spans="4:4" x14ac:dyDescent="0.2">
      <c r="D226" s="83"/>
    </row>
    <row r="227" spans="4:4" x14ac:dyDescent="0.2">
      <c r="D227" s="83"/>
    </row>
    <row r="228" spans="4:4" x14ac:dyDescent="0.2">
      <c r="D228" s="83"/>
    </row>
    <row r="229" spans="4:4" x14ac:dyDescent="0.2">
      <c r="D229" s="83"/>
    </row>
    <row r="230" spans="4:4" x14ac:dyDescent="0.2">
      <c r="D230" s="83"/>
    </row>
    <row r="231" spans="4:4" x14ac:dyDescent="0.2">
      <c r="D231" s="83"/>
    </row>
    <row r="232" spans="4:4" x14ac:dyDescent="0.2">
      <c r="D232" s="83"/>
    </row>
    <row r="233" spans="4:4" x14ac:dyDescent="0.2">
      <c r="D233" s="83"/>
    </row>
    <row r="234" spans="4:4" x14ac:dyDescent="0.2">
      <c r="D234" s="83"/>
    </row>
    <row r="235" spans="4:4" x14ac:dyDescent="0.2">
      <c r="D235" s="83"/>
    </row>
    <row r="236" spans="4:4" x14ac:dyDescent="0.2">
      <c r="D236" s="83"/>
    </row>
    <row r="237" spans="4:4" x14ac:dyDescent="0.2">
      <c r="D237" s="83"/>
    </row>
    <row r="238" spans="4:4" x14ac:dyDescent="0.2">
      <c r="D238" s="83"/>
    </row>
    <row r="239" spans="4:4" x14ac:dyDescent="0.2">
      <c r="D239" s="83"/>
    </row>
    <row r="240" spans="4:4" x14ac:dyDescent="0.2">
      <c r="D240" s="83"/>
    </row>
    <row r="241" spans="4:4" x14ac:dyDescent="0.2">
      <c r="D241" s="83"/>
    </row>
    <row r="242" spans="4:4" x14ac:dyDescent="0.2">
      <c r="D242" s="83"/>
    </row>
    <row r="243" spans="4:4" x14ac:dyDescent="0.2">
      <c r="D243" s="83"/>
    </row>
    <row r="244" spans="4:4" x14ac:dyDescent="0.2">
      <c r="D244" s="83"/>
    </row>
    <row r="245" spans="4:4" x14ac:dyDescent="0.2">
      <c r="D245" s="83"/>
    </row>
    <row r="246" spans="4:4" x14ac:dyDescent="0.2">
      <c r="D246" s="83"/>
    </row>
    <row r="247" spans="4:4" x14ac:dyDescent="0.2">
      <c r="D247" s="83"/>
    </row>
    <row r="248" spans="4:4" x14ac:dyDescent="0.2">
      <c r="D248" s="83"/>
    </row>
    <row r="249" spans="4:4" x14ac:dyDescent="0.2">
      <c r="D249" s="83"/>
    </row>
    <row r="250" spans="4:4" x14ac:dyDescent="0.2">
      <c r="D250" s="83"/>
    </row>
    <row r="251" spans="4:4" x14ac:dyDescent="0.2">
      <c r="D251" s="83"/>
    </row>
    <row r="252" spans="4:4" x14ac:dyDescent="0.2">
      <c r="D252" s="83"/>
    </row>
    <row r="253" spans="4:4" x14ac:dyDescent="0.2">
      <c r="D253" s="83"/>
    </row>
    <row r="254" spans="4:4" x14ac:dyDescent="0.2">
      <c r="D254" s="83"/>
    </row>
    <row r="255" spans="4:4" x14ac:dyDescent="0.2">
      <c r="D255" s="83"/>
    </row>
    <row r="256" spans="4:4" x14ac:dyDescent="0.2">
      <c r="D256" s="83"/>
    </row>
    <row r="257" spans="4:4" x14ac:dyDescent="0.2">
      <c r="D257" s="83"/>
    </row>
    <row r="258" spans="4:4" x14ac:dyDescent="0.2">
      <c r="D258" s="83"/>
    </row>
    <row r="259" spans="4:4" x14ac:dyDescent="0.2">
      <c r="D259" s="83"/>
    </row>
    <row r="260" spans="4:4" x14ac:dyDescent="0.2">
      <c r="D260" s="83"/>
    </row>
    <row r="261" spans="4:4" x14ac:dyDescent="0.2">
      <c r="D261" s="83"/>
    </row>
    <row r="262" spans="4:4" x14ac:dyDescent="0.2">
      <c r="D262" s="83"/>
    </row>
    <row r="263" spans="4:4" x14ac:dyDescent="0.2">
      <c r="D263" s="83"/>
    </row>
    <row r="264" spans="4:4" x14ac:dyDescent="0.2">
      <c r="D264" s="83"/>
    </row>
    <row r="265" spans="4:4" x14ac:dyDescent="0.2">
      <c r="D265" s="83"/>
    </row>
    <row r="266" spans="4:4" x14ac:dyDescent="0.2">
      <c r="D266" s="83"/>
    </row>
    <row r="267" spans="4:4" x14ac:dyDescent="0.2">
      <c r="D267" s="83"/>
    </row>
    <row r="268" spans="4:4" x14ac:dyDescent="0.2">
      <c r="D268" s="83"/>
    </row>
    <row r="269" spans="4:4" x14ac:dyDescent="0.2">
      <c r="D269" s="83"/>
    </row>
    <row r="270" spans="4:4" x14ac:dyDescent="0.2">
      <c r="D270" s="83"/>
    </row>
    <row r="271" spans="4:4" x14ac:dyDescent="0.2">
      <c r="D271" s="83"/>
    </row>
    <row r="272" spans="4:4" x14ac:dyDescent="0.2">
      <c r="D272" s="83"/>
    </row>
    <row r="273" spans="4:4" x14ac:dyDescent="0.2">
      <c r="D273" s="83"/>
    </row>
    <row r="274" spans="4:4" x14ac:dyDescent="0.2">
      <c r="D274" s="83"/>
    </row>
    <row r="275" spans="4:4" x14ac:dyDescent="0.2">
      <c r="D275" s="83"/>
    </row>
    <row r="276" spans="4:4" x14ac:dyDescent="0.2">
      <c r="D276" s="83"/>
    </row>
    <row r="277" spans="4:4" x14ac:dyDescent="0.2">
      <c r="D277" s="83"/>
    </row>
    <row r="278" spans="4:4" x14ac:dyDescent="0.2">
      <c r="D278" s="83"/>
    </row>
    <row r="279" spans="4:4" x14ac:dyDescent="0.2">
      <c r="D279" s="83"/>
    </row>
    <row r="280" spans="4:4" x14ac:dyDescent="0.2">
      <c r="D280" s="83"/>
    </row>
    <row r="281" spans="4:4" x14ac:dyDescent="0.2">
      <c r="D281" s="83"/>
    </row>
    <row r="282" spans="4:4" x14ac:dyDescent="0.2">
      <c r="D282" s="83"/>
    </row>
    <row r="283" spans="4:4" x14ac:dyDescent="0.2">
      <c r="D283" s="83"/>
    </row>
    <row r="284" spans="4:4" x14ac:dyDescent="0.2">
      <c r="D284" s="83"/>
    </row>
    <row r="285" spans="4:4" x14ac:dyDescent="0.2">
      <c r="D285" s="83"/>
    </row>
    <row r="286" spans="4:4" x14ac:dyDescent="0.2">
      <c r="D286" s="83"/>
    </row>
    <row r="287" spans="4:4" x14ac:dyDescent="0.2">
      <c r="D287" s="83"/>
    </row>
    <row r="288" spans="4:4" x14ac:dyDescent="0.2">
      <c r="D288" s="83"/>
    </row>
    <row r="289" spans="4:4" x14ac:dyDescent="0.2">
      <c r="D289" s="83"/>
    </row>
    <row r="290" spans="4:4" x14ac:dyDescent="0.2">
      <c r="D290" s="83"/>
    </row>
    <row r="291" spans="4:4" x14ac:dyDescent="0.2">
      <c r="D291" s="83"/>
    </row>
    <row r="292" spans="4:4" x14ac:dyDescent="0.2">
      <c r="D292" s="83"/>
    </row>
    <row r="293" spans="4:4" x14ac:dyDescent="0.2">
      <c r="D293" s="83"/>
    </row>
    <row r="294" spans="4:4" x14ac:dyDescent="0.2">
      <c r="D294" s="83"/>
    </row>
    <row r="295" spans="4:4" x14ac:dyDescent="0.2">
      <c r="D295" s="83"/>
    </row>
    <row r="296" spans="4:4" x14ac:dyDescent="0.2">
      <c r="D296" s="83"/>
    </row>
    <row r="297" spans="4:4" x14ac:dyDescent="0.2">
      <c r="D297" s="83"/>
    </row>
    <row r="298" spans="4:4" x14ac:dyDescent="0.2">
      <c r="D298" s="83"/>
    </row>
    <row r="299" spans="4:4" x14ac:dyDescent="0.2">
      <c r="D299" s="83"/>
    </row>
    <row r="300" spans="4:4" x14ac:dyDescent="0.2">
      <c r="D300" s="83"/>
    </row>
    <row r="301" spans="4:4" x14ac:dyDescent="0.2">
      <c r="D301" s="83"/>
    </row>
    <row r="302" spans="4:4" x14ac:dyDescent="0.2">
      <c r="D302" s="83"/>
    </row>
    <row r="303" spans="4:4" x14ac:dyDescent="0.2">
      <c r="D303" s="83"/>
    </row>
    <row r="304" spans="4:4" x14ac:dyDescent="0.2">
      <c r="D304" s="83"/>
    </row>
    <row r="305" spans="4:4" x14ac:dyDescent="0.2">
      <c r="D305" s="83"/>
    </row>
    <row r="306" spans="4:4" x14ac:dyDescent="0.2">
      <c r="D306" s="83"/>
    </row>
    <row r="307" spans="4:4" x14ac:dyDescent="0.2">
      <c r="D307" s="83"/>
    </row>
    <row r="308" spans="4:4" x14ac:dyDescent="0.2">
      <c r="D308" s="83"/>
    </row>
    <row r="309" spans="4:4" x14ac:dyDescent="0.2">
      <c r="D309" s="83"/>
    </row>
    <row r="310" spans="4:4" x14ac:dyDescent="0.2">
      <c r="D310" s="83"/>
    </row>
    <row r="311" spans="4:4" x14ac:dyDescent="0.2">
      <c r="D311" s="83"/>
    </row>
    <row r="312" spans="4:4" x14ac:dyDescent="0.2">
      <c r="D312" s="83"/>
    </row>
    <row r="313" spans="4:4" x14ac:dyDescent="0.2">
      <c r="D313" s="83"/>
    </row>
    <row r="314" spans="4:4" x14ac:dyDescent="0.2">
      <c r="D314" s="83"/>
    </row>
    <row r="315" spans="4:4" x14ac:dyDescent="0.2">
      <c r="D315" s="83"/>
    </row>
    <row r="316" spans="4:4" x14ac:dyDescent="0.2">
      <c r="D316" s="83"/>
    </row>
    <row r="317" spans="4:4" x14ac:dyDescent="0.2">
      <c r="D317" s="83"/>
    </row>
    <row r="318" spans="4:4" x14ac:dyDescent="0.2">
      <c r="D318" s="83"/>
    </row>
    <row r="319" spans="4:4" x14ac:dyDescent="0.2">
      <c r="D319" s="83"/>
    </row>
    <row r="320" spans="4:4" x14ac:dyDescent="0.2">
      <c r="D320" s="83"/>
    </row>
    <row r="321" spans="4:4" x14ac:dyDescent="0.2">
      <c r="D321" s="83"/>
    </row>
    <row r="322" spans="4:4" x14ac:dyDescent="0.2">
      <c r="D322" s="83"/>
    </row>
    <row r="323" spans="4:4" x14ac:dyDescent="0.2">
      <c r="D323" s="83"/>
    </row>
    <row r="324" spans="4:4" x14ac:dyDescent="0.2">
      <c r="D324" s="83"/>
    </row>
    <row r="325" spans="4:4" x14ac:dyDescent="0.2">
      <c r="D325" s="83"/>
    </row>
    <row r="326" spans="4:4" x14ac:dyDescent="0.2">
      <c r="D326" s="83"/>
    </row>
    <row r="327" spans="4:4" x14ac:dyDescent="0.2">
      <c r="D327" s="83"/>
    </row>
    <row r="328" spans="4:4" x14ac:dyDescent="0.2">
      <c r="D328" s="83"/>
    </row>
    <row r="329" spans="4:4" x14ac:dyDescent="0.2">
      <c r="D329" s="83"/>
    </row>
    <row r="330" spans="4:4" x14ac:dyDescent="0.2">
      <c r="D330" s="83"/>
    </row>
    <row r="331" spans="4:4" x14ac:dyDescent="0.2">
      <c r="D331" s="83"/>
    </row>
    <row r="332" spans="4:4" x14ac:dyDescent="0.2">
      <c r="D332" s="83"/>
    </row>
    <row r="333" spans="4:4" x14ac:dyDescent="0.2">
      <c r="D333" s="83"/>
    </row>
    <row r="334" spans="4:4" x14ac:dyDescent="0.2">
      <c r="D334" s="83"/>
    </row>
    <row r="335" spans="4:4" x14ac:dyDescent="0.2">
      <c r="D335" s="83"/>
    </row>
    <row r="336" spans="4:4" x14ac:dyDescent="0.2">
      <c r="D336" s="83"/>
    </row>
    <row r="337" spans="4:4" x14ac:dyDescent="0.2">
      <c r="D337" s="83"/>
    </row>
    <row r="338" spans="4:4" x14ac:dyDescent="0.2">
      <c r="D338" s="83"/>
    </row>
    <row r="339" spans="4:4" x14ac:dyDescent="0.2">
      <c r="D339" s="83"/>
    </row>
    <row r="340" spans="4:4" x14ac:dyDescent="0.2">
      <c r="D340" s="83"/>
    </row>
    <row r="341" spans="4:4" x14ac:dyDescent="0.2">
      <c r="D341" s="83"/>
    </row>
    <row r="342" spans="4:4" x14ac:dyDescent="0.2">
      <c r="D342" s="83"/>
    </row>
    <row r="343" spans="4:4" x14ac:dyDescent="0.2">
      <c r="D343" s="83"/>
    </row>
    <row r="344" spans="4:4" x14ac:dyDescent="0.2">
      <c r="D344" s="83"/>
    </row>
    <row r="345" spans="4:4" x14ac:dyDescent="0.2">
      <c r="D345" s="83"/>
    </row>
    <row r="346" spans="4:4" x14ac:dyDescent="0.2">
      <c r="D346" s="83"/>
    </row>
    <row r="347" spans="4:4" x14ac:dyDescent="0.2">
      <c r="D347" s="83"/>
    </row>
    <row r="348" spans="4:4" x14ac:dyDescent="0.2">
      <c r="D348" s="83"/>
    </row>
    <row r="349" spans="4:4" x14ac:dyDescent="0.2">
      <c r="D349" s="83"/>
    </row>
    <row r="350" spans="4:4" x14ac:dyDescent="0.2">
      <c r="D350" s="83"/>
    </row>
    <row r="351" spans="4:4" x14ac:dyDescent="0.2">
      <c r="D351" s="83"/>
    </row>
    <row r="352" spans="4:4" x14ac:dyDescent="0.2">
      <c r="D352" s="83"/>
    </row>
    <row r="353" spans="4:4" x14ac:dyDescent="0.2">
      <c r="D353" s="83"/>
    </row>
    <row r="354" spans="4:4" x14ac:dyDescent="0.2">
      <c r="D354" s="83"/>
    </row>
    <row r="355" spans="4:4" x14ac:dyDescent="0.2">
      <c r="D355" s="83"/>
    </row>
    <row r="356" spans="4:4" x14ac:dyDescent="0.2">
      <c r="D356" s="83"/>
    </row>
    <row r="357" spans="4:4" x14ac:dyDescent="0.2">
      <c r="D357" s="83"/>
    </row>
    <row r="358" spans="4:4" x14ac:dyDescent="0.2">
      <c r="D358" s="83"/>
    </row>
    <row r="359" spans="4:4" x14ac:dyDescent="0.2">
      <c r="D359" s="83"/>
    </row>
    <row r="360" spans="4:4" x14ac:dyDescent="0.2">
      <c r="D360" s="83"/>
    </row>
    <row r="361" spans="4:4" x14ac:dyDescent="0.2">
      <c r="D361" s="83"/>
    </row>
    <row r="362" spans="4:4" x14ac:dyDescent="0.2">
      <c r="D362" s="83"/>
    </row>
    <row r="363" spans="4:4" x14ac:dyDescent="0.2">
      <c r="D363" s="83"/>
    </row>
    <row r="364" spans="4:4" x14ac:dyDescent="0.2">
      <c r="D364" s="83"/>
    </row>
    <row r="365" spans="4:4" x14ac:dyDescent="0.2">
      <c r="D365" s="83"/>
    </row>
    <row r="366" spans="4:4" x14ac:dyDescent="0.2">
      <c r="D366" s="83"/>
    </row>
    <row r="367" spans="4:4" x14ac:dyDescent="0.2">
      <c r="D367" s="83"/>
    </row>
    <row r="368" spans="4:4" x14ac:dyDescent="0.2">
      <c r="D368" s="83"/>
    </row>
    <row r="369" spans="4:4" x14ac:dyDescent="0.2">
      <c r="D369" s="83"/>
    </row>
    <row r="370" spans="4:4" x14ac:dyDescent="0.2">
      <c r="D370" s="83"/>
    </row>
    <row r="371" spans="4:4" x14ac:dyDescent="0.2">
      <c r="D371" s="83"/>
    </row>
    <row r="372" spans="4:4" x14ac:dyDescent="0.2">
      <c r="D372" s="83"/>
    </row>
    <row r="373" spans="4:4" x14ac:dyDescent="0.2">
      <c r="D373" s="83"/>
    </row>
    <row r="374" spans="4:4" x14ac:dyDescent="0.2">
      <c r="D374" s="83"/>
    </row>
    <row r="375" spans="4:4" x14ac:dyDescent="0.2">
      <c r="D375" s="83"/>
    </row>
    <row r="376" spans="4:4" x14ac:dyDescent="0.2">
      <c r="D376" s="83"/>
    </row>
    <row r="377" spans="4:4" x14ac:dyDescent="0.2">
      <c r="D377" s="83"/>
    </row>
    <row r="378" spans="4:4" x14ac:dyDescent="0.2">
      <c r="D378" s="83"/>
    </row>
    <row r="379" spans="4:4" x14ac:dyDescent="0.2">
      <c r="D379" s="83"/>
    </row>
    <row r="380" spans="4:4" x14ac:dyDescent="0.2">
      <c r="D380" s="83"/>
    </row>
    <row r="381" spans="4:4" x14ac:dyDescent="0.2">
      <c r="D381" s="83"/>
    </row>
    <row r="382" spans="4:4" x14ac:dyDescent="0.2">
      <c r="D382" s="83"/>
    </row>
    <row r="383" spans="4:4" x14ac:dyDescent="0.2">
      <c r="D383" s="83"/>
    </row>
    <row r="384" spans="4:4" x14ac:dyDescent="0.2">
      <c r="D384" s="83"/>
    </row>
    <row r="385" spans="4:4" x14ac:dyDescent="0.2">
      <c r="D385" s="83"/>
    </row>
    <row r="386" spans="4:4" x14ac:dyDescent="0.2">
      <c r="D386" s="83"/>
    </row>
    <row r="387" spans="4:4" x14ac:dyDescent="0.2">
      <c r="D387" s="83"/>
    </row>
    <row r="388" spans="4:4" x14ac:dyDescent="0.2">
      <c r="D388" s="83"/>
    </row>
    <row r="389" spans="4:4" x14ac:dyDescent="0.2">
      <c r="D389" s="83"/>
    </row>
    <row r="390" spans="4:4" x14ac:dyDescent="0.2">
      <c r="D390" s="83"/>
    </row>
    <row r="391" spans="4:4" x14ac:dyDescent="0.2">
      <c r="D391" s="83"/>
    </row>
    <row r="392" spans="4:4" x14ac:dyDescent="0.2">
      <c r="D392" s="83"/>
    </row>
    <row r="393" spans="4:4" x14ac:dyDescent="0.2">
      <c r="D393" s="83"/>
    </row>
    <row r="394" spans="4:4" x14ac:dyDescent="0.2">
      <c r="D394" s="83"/>
    </row>
    <row r="395" spans="4:4" x14ac:dyDescent="0.2">
      <c r="D395" s="83"/>
    </row>
    <row r="396" spans="4:4" x14ac:dyDescent="0.2">
      <c r="D396" s="83"/>
    </row>
    <row r="397" spans="4:4" x14ac:dyDescent="0.2">
      <c r="D397" s="83"/>
    </row>
    <row r="398" spans="4:4" x14ac:dyDescent="0.2">
      <c r="D398" s="83"/>
    </row>
    <row r="399" spans="4:4" x14ac:dyDescent="0.2">
      <c r="D399" s="83"/>
    </row>
    <row r="400" spans="4:4" x14ac:dyDescent="0.2">
      <c r="D400" s="83"/>
    </row>
    <row r="401" spans="4:4" x14ac:dyDescent="0.2">
      <c r="D401" s="83"/>
    </row>
    <row r="402" spans="4:4" x14ac:dyDescent="0.2">
      <c r="D402" s="83"/>
    </row>
    <row r="403" spans="4:4" x14ac:dyDescent="0.2">
      <c r="D403" s="83"/>
    </row>
    <row r="404" spans="4:4" x14ac:dyDescent="0.2">
      <c r="D404" s="83"/>
    </row>
    <row r="405" spans="4:4" x14ac:dyDescent="0.2">
      <c r="D405" s="83"/>
    </row>
    <row r="406" spans="4:4" x14ac:dyDescent="0.2">
      <c r="D406" s="83"/>
    </row>
    <row r="407" spans="4:4" x14ac:dyDescent="0.2">
      <c r="D407" s="83"/>
    </row>
    <row r="408" spans="4:4" x14ac:dyDescent="0.2">
      <c r="D408" s="83"/>
    </row>
    <row r="409" spans="4:4" x14ac:dyDescent="0.2">
      <c r="D409" s="83"/>
    </row>
    <row r="410" spans="4:4" x14ac:dyDescent="0.2">
      <c r="D410" s="83"/>
    </row>
    <row r="411" spans="4:4" x14ac:dyDescent="0.2">
      <c r="D411" s="83"/>
    </row>
    <row r="412" spans="4:4" x14ac:dyDescent="0.2">
      <c r="D412" s="83"/>
    </row>
    <row r="413" spans="4:4" x14ac:dyDescent="0.2">
      <c r="D413" s="83"/>
    </row>
    <row r="414" spans="4:4" x14ac:dyDescent="0.2">
      <c r="D414" s="83"/>
    </row>
    <row r="415" spans="4:4" x14ac:dyDescent="0.2">
      <c r="D415" s="83"/>
    </row>
    <row r="416" spans="4:4" x14ac:dyDescent="0.2">
      <c r="D416" s="83"/>
    </row>
    <row r="417" spans="4:4" x14ac:dyDescent="0.2">
      <c r="D417" s="83"/>
    </row>
    <row r="418" spans="4:4" x14ac:dyDescent="0.2">
      <c r="D418" s="83"/>
    </row>
    <row r="419" spans="4:4" x14ac:dyDescent="0.2">
      <c r="D419" s="83"/>
    </row>
    <row r="420" spans="4:4" x14ac:dyDescent="0.2">
      <c r="D420" s="83"/>
    </row>
    <row r="421" spans="4:4" x14ac:dyDescent="0.2">
      <c r="D421" s="83"/>
    </row>
    <row r="422" spans="4:4" x14ac:dyDescent="0.2">
      <c r="D422" s="83"/>
    </row>
    <row r="423" spans="4:4" x14ac:dyDescent="0.2">
      <c r="D423" s="83"/>
    </row>
    <row r="424" spans="4:4" x14ac:dyDescent="0.2">
      <c r="D424" s="83"/>
    </row>
    <row r="425" spans="4:4" x14ac:dyDescent="0.2">
      <c r="D425" s="83"/>
    </row>
    <row r="426" spans="4:4" x14ac:dyDescent="0.2">
      <c r="D426" s="83"/>
    </row>
    <row r="427" spans="4:4" x14ac:dyDescent="0.2">
      <c r="D427" s="83"/>
    </row>
    <row r="428" spans="4:4" x14ac:dyDescent="0.2">
      <c r="D428" s="83"/>
    </row>
    <row r="429" spans="4:4" x14ac:dyDescent="0.2">
      <c r="D429" s="83"/>
    </row>
    <row r="430" spans="4:4" x14ac:dyDescent="0.2">
      <c r="D430" s="83"/>
    </row>
    <row r="431" spans="4:4" x14ac:dyDescent="0.2">
      <c r="D431" s="83"/>
    </row>
    <row r="432" spans="4:4" x14ac:dyDescent="0.2">
      <c r="D432" s="83"/>
    </row>
    <row r="433" spans="4:4" x14ac:dyDescent="0.2">
      <c r="D433" s="83"/>
    </row>
    <row r="434" spans="4:4" x14ac:dyDescent="0.2">
      <c r="D434" s="83"/>
    </row>
    <row r="435" spans="4:4" x14ac:dyDescent="0.2">
      <c r="D435" s="83"/>
    </row>
    <row r="436" spans="4:4" x14ac:dyDescent="0.2">
      <c r="D436" s="83"/>
    </row>
    <row r="437" spans="4:4" x14ac:dyDescent="0.2">
      <c r="D437" s="83"/>
    </row>
    <row r="438" spans="4:4" x14ac:dyDescent="0.2">
      <c r="D438" s="83"/>
    </row>
    <row r="439" spans="4:4" x14ac:dyDescent="0.2">
      <c r="D439" s="83"/>
    </row>
    <row r="440" spans="4:4" x14ac:dyDescent="0.2">
      <c r="D440" s="83"/>
    </row>
    <row r="441" spans="4:4" x14ac:dyDescent="0.2">
      <c r="D441" s="83"/>
    </row>
    <row r="442" spans="4:4" x14ac:dyDescent="0.2">
      <c r="D442" s="83"/>
    </row>
    <row r="443" spans="4:4" x14ac:dyDescent="0.2">
      <c r="D443" s="83"/>
    </row>
    <row r="444" spans="4:4" x14ac:dyDescent="0.2">
      <c r="D444" s="83"/>
    </row>
    <row r="445" spans="4:4" x14ac:dyDescent="0.2">
      <c r="D445" s="83"/>
    </row>
    <row r="446" spans="4:4" x14ac:dyDescent="0.2">
      <c r="D446" s="83"/>
    </row>
    <row r="447" spans="4:4" x14ac:dyDescent="0.2">
      <c r="D447" s="83"/>
    </row>
    <row r="448" spans="4:4" x14ac:dyDescent="0.2">
      <c r="D448" s="83"/>
    </row>
    <row r="449" spans="4:4" x14ac:dyDescent="0.2">
      <c r="D449" s="83"/>
    </row>
    <row r="450" spans="4:4" x14ac:dyDescent="0.2">
      <c r="D450" s="83"/>
    </row>
    <row r="451" spans="4:4" x14ac:dyDescent="0.2">
      <c r="D451" s="83"/>
    </row>
    <row r="452" spans="4:4" x14ac:dyDescent="0.2">
      <c r="D452" s="83"/>
    </row>
    <row r="453" spans="4:4" x14ac:dyDescent="0.2">
      <c r="D453" s="83"/>
    </row>
    <row r="454" spans="4:4" x14ac:dyDescent="0.2">
      <c r="D454" s="83"/>
    </row>
    <row r="455" spans="4:4" x14ac:dyDescent="0.2">
      <c r="D455" s="83"/>
    </row>
    <row r="456" spans="4:4" x14ac:dyDescent="0.2">
      <c r="D456" s="83"/>
    </row>
    <row r="457" spans="4:4" x14ac:dyDescent="0.2">
      <c r="D457" s="83"/>
    </row>
    <row r="458" spans="4:4" x14ac:dyDescent="0.2">
      <c r="D458" s="83"/>
    </row>
    <row r="459" spans="4:4" x14ac:dyDescent="0.2">
      <c r="D459" s="83"/>
    </row>
    <row r="460" spans="4:4" x14ac:dyDescent="0.2">
      <c r="D460" s="83"/>
    </row>
    <row r="461" spans="4:4" x14ac:dyDescent="0.2">
      <c r="D461" s="83"/>
    </row>
    <row r="462" spans="4:4" x14ac:dyDescent="0.2">
      <c r="D462" s="83"/>
    </row>
    <row r="463" spans="4:4" x14ac:dyDescent="0.2">
      <c r="D463" s="83"/>
    </row>
    <row r="464" spans="4:4" x14ac:dyDescent="0.2">
      <c r="D464" s="83"/>
    </row>
    <row r="465" spans="4:4" x14ac:dyDescent="0.2">
      <c r="D465" s="83"/>
    </row>
    <row r="466" spans="4:4" x14ac:dyDescent="0.2">
      <c r="D466" s="83"/>
    </row>
    <row r="467" spans="4:4" x14ac:dyDescent="0.2">
      <c r="D467" s="83"/>
    </row>
    <row r="468" spans="4:4" x14ac:dyDescent="0.2">
      <c r="D468" s="83"/>
    </row>
    <row r="469" spans="4:4" x14ac:dyDescent="0.2">
      <c r="D469" s="83"/>
    </row>
    <row r="470" spans="4:4" x14ac:dyDescent="0.2">
      <c r="D470" s="83"/>
    </row>
    <row r="471" spans="4:4" x14ac:dyDescent="0.2">
      <c r="D471" s="83"/>
    </row>
    <row r="472" spans="4:4" x14ac:dyDescent="0.2">
      <c r="D472" s="83"/>
    </row>
    <row r="473" spans="4:4" x14ac:dyDescent="0.2">
      <c r="D473" s="83"/>
    </row>
    <row r="474" spans="4:4" x14ac:dyDescent="0.2">
      <c r="D474" s="83"/>
    </row>
    <row r="475" spans="4:4" x14ac:dyDescent="0.2">
      <c r="D475" s="83"/>
    </row>
    <row r="476" spans="4:4" x14ac:dyDescent="0.2">
      <c r="D476" s="83"/>
    </row>
    <row r="477" spans="4:4" x14ac:dyDescent="0.2">
      <c r="D477" s="83"/>
    </row>
    <row r="478" spans="4:4" x14ac:dyDescent="0.2">
      <c r="D478" s="83"/>
    </row>
    <row r="479" spans="4:4" x14ac:dyDescent="0.2">
      <c r="D479" s="83"/>
    </row>
    <row r="480" spans="4:4" x14ac:dyDescent="0.2">
      <c r="D480" s="83"/>
    </row>
    <row r="481" spans="4:4" x14ac:dyDescent="0.2">
      <c r="D481" s="83"/>
    </row>
    <row r="482" spans="4:4" x14ac:dyDescent="0.2">
      <c r="D482" s="83"/>
    </row>
    <row r="483" spans="4:4" x14ac:dyDescent="0.2">
      <c r="D483" s="83"/>
    </row>
    <row r="484" spans="4:4" x14ac:dyDescent="0.2">
      <c r="D484" s="83"/>
    </row>
    <row r="485" spans="4:4" x14ac:dyDescent="0.2">
      <c r="D485" s="83"/>
    </row>
    <row r="486" spans="4:4" x14ac:dyDescent="0.2">
      <c r="D486" s="83"/>
    </row>
    <row r="487" spans="4:4" x14ac:dyDescent="0.2">
      <c r="D487" s="83"/>
    </row>
    <row r="488" spans="4:4" x14ac:dyDescent="0.2">
      <c r="D488" s="83"/>
    </row>
    <row r="489" spans="4:4" x14ac:dyDescent="0.2">
      <c r="D489" s="83"/>
    </row>
    <row r="490" spans="4:4" x14ac:dyDescent="0.2">
      <c r="D490" s="83"/>
    </row>
    <row r="491" spans="4:4" x14ac:dyDescent="0.2">
      <c r="D491" s="83"/>
    </row>
    <row r="492" spans="4:4" x14ac:dyDescent="0.2">
      <c r="D492" s="83"/>
    </row>
    <row r="493" spans="4:4" x14ac:dyDescent="0.2">
      <c r="D493" s="83"/>
    </row>
    <row r="494" spans="4:4" x14ac:dyDescent="0.2">
      <c r="D494" s="83"/>
    </row>
    <row r="495" spans="4:4" x14ac:dyDescent="0.2">
      <c r="D495" s="83"/>
    </row>
    <row r="496" spans="4:4" x14ac:dyDescent="0.2">
      <c r="D496" s="83"/>
    </row>
    <row r="497" spans="4:4" x14ac:dyDescent="0.2">
      <c r="D497" s="83"/>
    </row>
    <row r="498" spans="4:4" x14ac:dyDescent="0.2">
      <c r="D498" s="83"/>
    </row>
    <row r="499" spans="4:4" x14ac:dyDescent="0.2">
      <c r="D499" s="83"/>
    </row>
    <row r="500" spans="4:4" x14ac:dyDescent="0.2">
      <c r="D500" s="83"/>
    </row>
    <row r="501" spans="4:4" x14ac:dyDescent="0.2">
      <c r="D501" s="83"/>
    </row>
    <row r="502" spans="4:4" x14ac:dyDescent="0.2">
      <c r="D502" s="83"/>
    </row>
    <row r="503" spans="4:4" x14ac:dyDescent="0.2">
      <c r="D503" s="83"/>
    </row>
    <row r="504" spans="4:4" x14ac:dyDescent="0.2">
      <c r="D504" s="83"/>
    </row>
    <row r="505" spans="4:4" x14ac:dyDescent="0.2">
      <c r="D505" s="83"/>
    </row>
    <row r="506" spans="4:4" x14ac:dyDescent="0.2">
      <c r="D506" s="83"/>
    </row>
    <row r="507" spans="4:4" x14ac:dyDescent="0.2">
      <c r="D507" s="83"/>
    </row>
    <row r="508" spans="4:4" x14ac:dyDescent="0.2">
      <c r="D508" s="83"/>
    </row>
    <row r="509" spans="4:4" x14ac:dyDescent="0.2">
      <c r="D509" s="83"/>
    </row>
    <row r="510" spans="4:4" x14ac:dyDescent="0.2">
      <c r="D510" s="83"/>
    </row>
    <row r="511" spans="4:4" x14ac:dyDescent="0.2">
      <c r="D511" s="83"/>
    </row>
    <row r="512" spans="4:4" x14ac:dyDescent="0.2">
      <c r="D512" s="83"/>
    </row>
    <row r="513" spans="4:4" x14ac:dyDescent="0.2">
      <c r="D513" s="83"/>
    </row>
    <row r="514" spans="4:4" x14ac:dyDescent="0.2">
      <c r="D514" s="83"/>
    </row>
    <row r="515" spans="4:4" x14ac:dyDescent="0.2">
      <c r="D515" s="83"/>
    </row>
    <row r="516" spans="4:4" x14ac:dyDescent="0.2">
      <c r="D516" s="83"/>
    </row>
    <row r="517" spans="4:4" x14ac:dyDescent="0.2">
      <c r="D517" s="83"/>
    </row>
    <row r="518" spans="4:4" x14ac:dyDescent="0.2">
      <c r="D518" s="83"/>
    </row>
    <row r="519" spans="4:4" x14ac:dyDescent="0.2">
      <c r="D519" s="83"/>
    </row>
    <row r="520" spans="4:4" x14ac:dyDescent="0.2">
      <c r="D520" s="83"/>
    </row>
    <row r="521" spans="4:4" x14ac:dyDescent="0.2">
      <c r="D521" s="83"/>
    </row>
    <row r="522" spans="4:4" x14ac:dyDescent="0.2">
      <c r="D522" s="83"/>
    </row>
    <row r="523" spans="4:4" x14ac:dyDescent="0.2">
      <c r="D523" s="83"/>
    </row>
    <row r="524" spans="4:4" x14ac:dyDescent="0.2">
      <c r="D524" s="83"/>
    </row>
    <row r="525" spans="4:4" x14ac:dyDescent="0.2">
      <c r="D525" s="83"/>
    </row>
    <row r="526" spans="4:4" x14ac:dyDescent="0.2">
      <c r="D526" s="83"/>
    </row>
    <row r="527" spans="4:4" x14ac:dyDescent="0.2">
      <c r="D527" s="83"/>
    </row>
    <row r="528" spans="4:4" x14ac:dyDescent="0.2">
      <c r="D528" s="83"/>
    </row>
    <row r="529" spans="4:4" x14ac:dyDescent="0.2">
      <c r="D529" s="83"/>
    </row>
    <row r="530" spans="4:4" x14ac:dyDescent="0.2">
      <c r="D530" s="83"/>
    </row>
    <row r="531" spans="4:4" x14ac:dyDescent="0.2">
      <c r="D531" s="83"/>
    </row>
    <row r="532" spans="4:4" x14ac:dyDescent="0.2">
      <c r="D532" s="83"/>
    </row>
    <row r="533" spans="4:4" x14ac:dyDescent="0.2">
      <c r="D533" s="83"/>
    </row>
    <row r="534" spans="4:4" x14ac:dyDescent="0.2">
      <c r="D534" s="83"/>
    </row>
    <row r="535" spans="4:4" x14ac:dyDescent="0.2">
      <c r="D535" s="83"/>
    </row>
    <row r="536" spans="4:4" x14ac:dyDescent="0.2">
      <c r="D536" s="83"/>
    </row>
    <row r="537" spans="4:4" x14ac:dyDescent="0.2">
      <c r="D537" s="83"/>
    </row>
    <row r="538" spans="4:4" x14ac:dyDescent="0.2">
      <c r="D538" s="83"/>
    </row>
    <row r="539" spans="4:4" x14ac:dyDescent="0.2">
      <c r="D539" s="83"/>
    </row>
    <row r="540" spans="4:4" x14ac:dyDescent="0.2">
      <c r="D540" s="83"/>
    </row>
    <row r="541" spans="4:4" x14ac:dyDescent="0.2">
      <c r="D541" s="83"/>
    </row>
    <row r="542" spans="4:4" x14ac:dyDescent="0.2">
      <c r="D542" s="83"/>
    </row>
    <row r="543" spans="4:4" x14ac:dyDescent="0.2">
      <c r="D543" s="83"/>
    </row>
    <row r="544" spans="4:4" x14ac:dyDescent="0.2">
      <c r="D544" s="83"/>
    </row>
    <row r="545" spans="4:4" x14ac:dyDescent="0.2">
      <c r="D545" s="83"/>
    </row>
    <row r="546" spans="4:4" x14ac:dyDescent="0.2">
      <c r="D546" s="83"/>
    </row>
    <row r="547" spans="4:4" x14ac:dyDescent="0.2">
      <c r="D547" s="83"/>
    </row>
    <row r="548" spans="4:4" x14ac:dyDescent="0.2">
      <c r="D548" s="83"/>
    </row>
    <row r="549" spans="4:4" x14ac:dyDescent="0.2">
      <c r="D549" s="83"/>
    </row>
    <row r="550" spans="4:4" x14ac:dyDescent="0.2">
      <c r="D550" s="83"/>
    </row>
    <row r="551" spans="4:4" x14ac:dyDescent="0.2">
      <c r="D551" s="83"/>
    </row>
    <row r="552" spans="4:4" x14ac:dyDescent="0.2">
      <c r="D552" s="83"/>
    </row>
    <row r="553" spans="4:4" x14ac:dyDescent="0.2">
      <c r="D553" s="83"/>
    </row>
    <row r="554" spans="4:4" x14ac:dyDescent="0.2">
      <c r="D554" s="83"/>
    </row>
    <row r="555" spans="4:4" x14ac:dyDescent="0.2">
      <c r="D555" s="83"/>
    </row>
    <row r="556" spans="4:4" x14ac:dyDescent="0.2">
      <c r="D556" s="83"/>
    </row>
    <row r="557" spans="4:4" x14ac:dyDescent="0.2">
      <c r="D557" s="83"/>
    </row>
    <row r="558" spans="4:4" x14ac:dyDescent="0.2">
      <c r="D558" s="83"/>
    </row>
    <row r="559" spans="4:4" x14ac:dyDescent="0.2">
      <c r="D559" s="83"/>
    </row>
    <row r="560" spans="4:4" x14ac:dyDescent="0.2">
      <c r="D560" s="83"/>
    </row>
    <row r="561" spans="4:4" x14ac:dyDescent="0.2">
      <c r="D561" s="83"/>
    </row>
    <row r="562" spans="4:4" x14ac:dyDescent="0.2">
      <c r="D562" s="83"/>
    </row>
    <row r="563" spans="4:4" x14ac:dyDescent="0.2">
      <c r="D563" s="83"/>
    </row>
    <row r="564" spans="4:4" x14ac:dyDescent="0.2">
      <c r="D564" s="83"/>
    </row>
    <row r="565" spans="4:4" x14ac:dyDescent="0.2">
      <c r="D565" s="83"/>
    </row>
    <row r="566" spans="4:4" x14ac:dyDescent="0.2">
      <c r="D566" s="83"/>
    </row>
    <row r="567" spans="4:4" x14ac:dyDescent="0.2">
      <c r="D567" s="83"/>
    </row>
    <row r="568" spans="4:4" x14ac:dyDescent="0.2">
      <c r="D568" s="83"/>
    </row>
    <row r="569" spans="4:4" x14ac:dyDescent="0.2">
      <c r="D569" s="83"/>
    </row>
    <row r="570" spans="4:4" x14ac:dyDescent="0.2">
      <c r="D570" s="83"/>
    </row>
    <row r="571" spans="4:4" x14ac:dyDescent="0.2">
      <c r="D571" s="83"/>
    </row>
    <row r="572" spans="4:4" x14ac:dyDescent="0.2">
      <c r="D572" s="83"/>
    </row>
    <row r="573" spans="4:4" x14ac:dyDescent="0.2">
      <c r="D573" s="83"/>
    </row>
    <row r="574" spans="4:4" x14ac:dyDescent="0.2">
      <c r="D574" s="83"/>
    </row>
    <row r="575" spans="4:4" x14ac:dyDescent="0.2">
      <c r="D575" s="83"/>
    </row>
    <row r="576" spans="4:4" x14ac:dyDescent="0.2">
      <c r="D576" s="83"/>
    </row>
    <row r="577" spans="4:4" x14ac:dyDescent="0.2">
      <c r="D577" s="83"/>
    </row>
    <row r="578" spans="4:4" x14ac:dyDescent="0.2">
      <c r="D578" s="83"/>
    </row>
    <row r="579" spans="4:4" x14ac:dyDescent="0.2">
      <c r="D579" s="83"/>
    </row>
    <row r="580" spans="4:4" x14ac:dyDescent="0.2">
      <c r="D580" s="83"/>
    </row>
    <row r="581" spans="4:4" x14ac:dyDescent="0.2">
      <c r="D581" s="83"/>
    </row>
    <row r="582" spans="4:4" x14ac:dyDescent="0.2">
      <c r="D582" s="83"/>
    </row>
    <row r="583" spans="4:4" x14ac:dyDescent="0.2">
      <c r="D583" s="83"/>
    </row>
    <row r="584" spans="4:4" x14ac:dyDescent="0.2">
      <c r="D584" s="83"/>
    </row>
    <row r="585" spans="4:4" x14ac:dyDescent="0.2">
      <c r="D585" s="83"/>
    </row>
    <row r="586" spans="4:4" x14ac:dyDescent="0.2">
      <c r="D586" s="83"/>
    </row>
    <row r="587" spans="4:4" x14ac:dyDescent="0.2">
      <c r="D587" s="83"/>
    </row>
    <row r="588" spans="4:4" x14ac:dyDescent="0.2">
      <c r="D588" s="83"/>
    </row>
    <row r="589" spans="4:4" x14ac:dyDescent="0.2">
      <c r="D589" s="83"/>
    </row>
    <row r="590" spans="4:4" x14ac:dyDescent="0.2">
      <c r="D590" s="83"/>
    </row>
    <row r="591" spans="4:4" x14ac:dyDescent="0.2">
      <c r="D591" s="83"/>
    </row>
    <row r="592" spans="4:4" x14ac:dyDescent="0.2">
      <c r="D592" s="83"/>
    </row>
    <row r="593" spans="4:4" x14ac:dyDescent="0.2">
      <c r="D593" s="83"/>
    </row>
    <row r="594" spans="4:4" x14ac:dyDescent="0.2">
      <c r="D594" s="83"/>
    </row>
    <row r="595" spans="4:4" x14ac:dyDescent="0.2">
      <c r="D595" s="83"/>
    </row>
    <row r="596" spans="4:4" x14ac:dyDescent="0.2">
      <c r="D596" s="83"/>
    </row>
    <row r="597" spans="4:4" x14ac:dyDescent="0.2">
      <c r="D597" s="83"/>
    </row>
    <row r="598" spans="4:4" x14ac:dyDescent="0.2">
      <c r="D598" s="83"/>
    </row>
    <row r="599" spans="4:4" x14ac:dyDescent="0.2">
      <c r="D599" s="83"/>
    </row>
    <row r="600" spans="4:4" x14ac:dyDescent="0.2">
      <c r="D600" s="83"/>
    </row>
    <row r="601" spans="4:4" x14ac:dyDescent="0.2">
      <c r="D601" s="83"/>
    </row>
    <row r="602" spans="4:4" x14ac:dyDescent="0.2">
      <c r="D602" s="83"/>
    </row>
    <row r="603" spans="4:4" x14ac:dyDescent="0.2">
      <c r="D603" s="83"/>
    </row>
    <row r="604" spans="4:4" x14ac:dyDescent="0.2">
      <c r="D604" s="83"/>
    </row>
    <row r="605" spans="4:4" x14ac:dyDescent="0.2">
      <c r="D605" s="83"/>
    </row>
    <row r="606" spans="4:4" x14ac:dyDescent="0.2">
      <c r="D606" s="83"/>
    </row>
    <row r="607" spans="4:4" x14ac:dyDescent="0.2">
      <c r="D607" s="83"/>
    </row>
    <row r="608" spans="4:4" x14ac:dyDescent="0.2">
      <c r="D608" s="83"/>
    </row>
    <row r="609" spans="4:4" x14ac:dyDescent="0.2">
      <c r="D609" s="83"/>
    </row>
    <row r="610" spans="4:4" x14ac:dyDescent="0.2">
      <c r="D610" s="83"/>
    </row>
    <row r="611" spans="4:4" x14ac:dyDescent="0.2">
      <c r="D611" s="83"/>
    </row>
    <row r="612" spans="4:4" x14ac:dyDescent="0.2">
      <c r="D612" s="83"/>
    </row>
    <row r="613" spans="4:4" x14ac:dyDescent="0.2">
      <c r="D613" s="83"/>
    </row>
    <row r="614" spans="4:4" x14ac:dyDescent="0.2">
      <c r="D614" s="83"/>
    </row>
    <row r="615" spans="4:4" x14ac:dyDescent="0.2">
      <c r="D615" s="83"/>
    </row>
    <row r="616" spans="4:4" x14ac:dyDescent="0.2">
      <c r="D616" s="83"/>
    </row>
    <row r="617" spans="4:4" x14ac:dyDescent="0.2">
      <c r="D617" s="83"/>
    </row>
    <row r="618" spans="4:4" x14ac:dyDescent="0.2">
      <c r="D618" s="83"/>
    </row>
    <row r="619" spans="4:4" x14ac:dyDescent="0.2">
      <c r="D619" s="83"/>
    </row>
    <row r="620" spans="4:4" x14ac:dyDescent="0.2">
      <c r="D620" s="83"/>
    </row>
    <row r="621" spans="4:4" x14ac:dyDescent="0.2">
      <c r="D621" s="83"/>
    </row>
    <row r="622" spans="4:4" x14ac:dyDescent="0.2">
      <c r="D622" s="83"/>
    </row>
    <row r="623" spans="4:4" x14ac:dyDescent="0.2">
      <c r="D623" s="83"/>
    </row>
    <row r="624" spans="4:4" x14ac:dyDescent="0.2">
      <c r="D624" s="83"/>
    </row>
    <row r="625" spans="4:4" x14ac:dyDescent="0.2">
      <c r="D625" s="83"/>
    </row>
    <row r="626" spans="4:4" x14ac:dyDescent="0.2">
      <c r="D626" s="83"/>
    </row>
    <row r="627" spans="4:4" x14ac:dyDescent="0.2">
      <c r="D627" s="83"/>
    </row>
    <row r="628" spans="4:4" x14ac:dyDescent="0.2">
      <c r="D628" s="83"/>
    </row>
    <row r="629" spans="4:4" x14ac:dyDescent="0.2">
      <c r="D629" s="83"/>
    </row>
    <row r="630" spans="4:4" x14ac:dyDescent="0.2">
      <c r="D630" s="83"/>
    </row>
    <row r="631" spans="4:4" x14ac:dyDescent="0.2">
      <c r="D631" s="83"/>
    </row>
    <row r="632" spans="4:4" x14ac:dyDescent="0.2">
      <c r="D632" s="83"/>
    </row>
    <row r="633" spans="4:4" x14ac:dyDescent="0.2">
      <c r="D633" s="83"/>
    </row>
    <row r="634" spans="4:4" x14ac:dyDescent="0.2">
      <c r="D634" s="83"/>
    </row>
    <row r="635" spans="4:4" x14ac:dyDescent="0.2">
      <c r="D635" s="83"/>
    </row>
    <row r="636" spans="4:4" x14ac:dyDescent="0.2">
      <c r="D636" s="83"/>
    </row>
    <row r="637" spans="4:4" x14ac:dyDescent="0.2">
      <c r="D637" s="83"/>
    </row>
    <row r="638" spans="4:4" x14ac:dyDescent="0.2">
      <c r="D638" s="83"/>
    </row>
    <row r="639" spans="4:4" x14ac:dyDescent="0.2">
      <c r="D639" s="83"/>
    </row>
    <row r="640" spans="4:4" x14ac:dyDescent="0.2">
      <c r="D640" s="83"/>
    </row>
    <row r="641" spans="4:4" x14ac:dyDescent="0.2">
      <c r="D641" s="83"/>
    </row>
    <row r="642" spans="4:4" x14ac:dyDescent="0.2">
      <c r="D642" s="83"/>
    </row>
    <row r="643" spans="4:4" x14ac:dyDescent="0.2">
      <c r="D643" s="83"/>
    </row>
    <row r="644" spans="4:4" x14ac:dyDescent="0.2">
      <c r="D644" s="83"/>
    </row>
    <row r="645" spans="4:4" x14ac:dyDescent="0.2">
      <c r="D645" s="83"/>
    </row>
    <row r="646" spans="4:4" x14ac:dyDescent="0.2">
      <c r="D646" s="83"/>
    </row>
    <row r="647" spans="4:4" x14ac:dyDescent="0.2">
      <c r="D647" s="83"/>
    </row>
    <row r="648" spans="4:4" x14ac:dyDescent="0.2">
      <c r="D648" s="83"/>
    </row>
    <row r="649" spans="4:4" x14ac:dyDescent="0.2">
      <c r="D649" s="83"/>
    </row>
    <row r="650" spans="4:4" x14ac:dyDescent="0.2">
      <c r="D650" s="83"/>
    </row>
    <row r="651" spans="4:4" x14ac:dyDescent="0.2">
      <c r="D651" s="83"/>
    </row>
    <row r="652" spans="4:4" x14ac:dyDescent="0.2">
      <c r="D652" s="83"/>
    </row>
    <row r="653" spans="4:4" x14ac:dyDescent="0.2">
      <c r="D653" s="83"/>
    </row>
    <row r="654" spans="4:4" x14ac:dyDescent="0.2">
      <c r="D654" s="83"/>
    </row>
    <row r="655" spans="4:4" x14ac:dyDescent="0.2">
      <c r="D655" s="83"/>
    </row>
    <row r="656" spans="4:4" x14ac:dyDescent="0.2">
      <c r="D656" s="83"/>
    </row>
    <row r="657" spans="4:4" x14ac:dyDescent="0.2">
      <c r="D657" s="83"/>
    </row>
    <row r="658" spans="4:4" x14ac:dyDescent="0.2">
      <c r="D658" s="83"/>
    </row>
    <row r="659" spans="4:4" x14ac:dyDescent="0.2">
      <c r="D659" s="83"/>
    </row>
    <row r="660" spans="4:4" x14ac:dyDescent="0.2">
      <c r="D660" s="83"/>
    </row>
    <row r="661" spans="4:4" x14ac:dyDescent="0.2">
      <c r="D661" s="83"/>
    </row>
    <row r="662" spans="4:4" x14ac:dyDescent="0.2">
      <c r="D662" s="83"/>
    </row>
    <row r="663" spans="4:4" x14ac:dyDescent="0.2">
      <c r="D663" s="83"/>
    </row>
    <row r="664" spans="4:4" x14ac:dyDescent="0.2">
      <c r="D664" s="83"/>
    </row>
    <row r="665" spans="4:4" x14ac:dyDescent="0.2">
      <c r="D665" s="83"/>
    </row>
    <row r="666" spans="4:4" x14ac:dyDescent="0.2">
      <c r="D666" s="83"/>
    </row>
    <row r="667" spans="4:4" x14ac:dyDescent="0.2">
      <c r="D667" s="83"/>
    </row>
    <row r="668" spans="4:4" x14ac:dyDescent="0.2">
      <c r="D668" s="83"/>
    </row>
    <row r="669" spans="4:4" x14ac:dyDescent="0.2">
      <c r="D669" s="83"/>
    </row>
    <row r="670" spans="4:4" x14ac:dyDescent="0.2">
      <c r="D670" s="83"/>
    </row>
    <row r="671" spans="4:4" x14ac:dyDescent="0.2">
      <c r="D671" s="83"/>
    </row>
    <row r="672" spans="4:4" x14ac:dyDescent="0.2">
      <c r="D672" s="83"/>
    </row>
    <row r="673" spans="4:4" x14ac:dyDescent="0.2">
      <c r="D673" s="83"/>
    </row>
    <row r="674" spans="4:4" x14ac:dyDescent="0.2">
      <c r="D674" s="83"/>
    </row>
    <row r="675" spans="4:4" x14ac:dyDescent="0.2">
      <c r="D675" s="83"/>
    </row>
    <row r="676" spans="4:4" x14ac:dyDescent="0.2">
      <c r="D676" s="83"/>
    </row>
    <row r="677" spans="4:4" x14ac:dyDescent="0.2">
      <c r="D677" s="83"/>
    </row>
    <row r="678" spans="4:4" x14ac:dyDescent="0.2">
      <c r="D678" s="83"/>
    </row>
    <row r="679" spans="4:4" x14ac:dyDescent="0.2">
      <c r="D679" s="83"/>
    </row>
    <row r="680" spans="4:4" x14ac:dyDescent="0.2">
      <c r="D680" s="83"/>
    </row>
    <row r="681" spans="4:4" x14ac:dyDescent="0.2">
      <c r="D681" s="83"/>
    </row>
    <row r="682" spans="4:4" x14ac:dyDescent="0.2">
      <c r="D682" s="83"/>
    </row>
    <row r="683" spans="4:4" x14ac:dyDescent="0.2">
      <c r="D683" s="83"/>
    </row>
    <row r="684" spans="4:4" x14ac:dyDescent="0.2">
      <c r="D684" s="83"/>
    </row>
    <row r="685" spans="4:4" x14ac:dyDescent="0.2">
      <c r="D685" s="83"/>
    </row>
    <row r="686" spans="4:4" x14ac:dyDescent="0.2">
      <c r="D686" s="83"/>
    </row>
    <row r="687" spans="4:4" x14ac:dyDescent="0.2">
      <c r="D687" s="83"/>
    </row>
    <row r="688" spans="4:4" x14ac:dyDescent="0.2">
      <c r="D688" s="83"/>
    </row>
    <row r="689" spans="4:4" x14ac:dyDescent="0.2">
      <c r="D689" s="83"/>
    </row>
    <row r="690" spans="4:4" x14ac:dyDescent="0.2">
      <c r="D690" s="83"/>
    </row>
    <row r="691" spans="4:4" x14ac:dyDescent="0.2">
      <c r="D691" s="83"/>
    </row>
    <row r="692" spans="4:4" x14ac:dyDescent="0.2">
      <c r="D692" s="83"/>
    </row>
    <row r="693" spans="4:4" x14ac:dyDescent="0.2">
      <c r="D693" s="83"/>
    </row>
    <row r="694" spans="4:4" x14ac:dyDescent="0.2">
      <c r="D694" s="83"/>
    </row>
    <row r="695" spans="4:4" x14ac:dyDescent="0.2">
      <c r="D695" s="83"/>
    </row>
    <row r="696" spans="4:4" x14ac:dyDescent="0.2">
      <c r="D696" s="83"/>
    </row>
    <row r="697" spans="4:4" x14ac:dyDescent="0.2">
      <c r="D697" s="83"/>
    </row>
    <row r="698" spans="4:4" x14ac:dyDescent="0.2">
      <c r="D698" s="83"/>
    </row>
    <row r="699" spans="4:4" x14ac:dyDescent="0.2">
      <c r="D699" s="83"/>
    </row>
    <row r="700" spans="4:4" x14ac:dyDescent="0.2">
      <c r="D700" s="83"/>
    </row>
    <row r="701" spans="4:4" x14ac:dyDescent="0.2">
      <c r="D701" s="83"/>
    </row>
    <row r="702" spans="4:4" x14ac:dyDescent="0.2">
      <c r="D702" s="83"/>
    </row>
    <row r="703" spans="4:4" x14ac:dyDescent="0.2">
      <c r="D703" s="83"/>
    </row>
    <row r="704" spans="4:4" x14ac:dyDescent="0.2">
      <c r="D704" s="83"/>
    </row>
    <row r="705" spans="4:4" x14ac:dyDescent="0.2">
      <c r="D705" s="83"/>
    </row>
    <row r="706" spans="4:4" x14ac:dyDescent="0.2">
      <c r="D706" s="83"/>
    </row>
    <row r="707" spans="4:4" x14ac:dyDescent="0.2">
      <c r="D707" s="83"/>
    </row>
    <row r="708" spans="4:4" x14ac:dyDescent="0.2">
      <c r="D708" s="83"/>
    </row>
    <row r="709" spans="4:4" x14ac:dyDescent="0.2">
      <c r="D709" s="83"/>
    </row>
    <row r="710" spans="4:4" x14ac:dyDescent="0.2">
      <c r="D710" s="83"/>
    </row>
    <row r="711" spans="4:4" x14ac:dyDescent="0.2">
      <c r="D711" s="83"/>
    </row>
    <row r="712" spans="4:4" x14ac:dyDescent="0.2">
      <c r="D712" s="83"/>
    </row>
    <row r="713" spans="4:4" x14ac:dyDescent="0.2">
      <c r="D713" s="83"/>
    </row>
    <row r="714" spans="4:4" x14ac:dyDescent="0.2">
      <c r="D714" s="83"/>
    </row>
    <row r="715" spans="4:4" x14ac:dyDescent="0.2">
      <c r="D715" s="83"/>
    </row>
    <row r="716" spans="4:4" x14ac:dyDescent="0.2">
      <c r="D716" s="83"/>
    </row>
    <row r="717" spans="4:4" x14ac:dyDescent="0.2">
      <c r="D717" s="83"/>
    </row>
    <row r="718" spans="4:4" x14ac:dyDescent="0.2">
      <c r="D718" s="83"/>
    </row>
    <row r="719" spans="4:4" x14ac:dyDescent="0.2">
      <c r="D719" s="83"/>
    </row>
    <row r="720" spans="4:4" x14ac:dyDescent="0.2">
      <c r="D720" s="83"/>
    </row>
    <row r="721" spans="4:4" x14ac:dyDescent="0.2">
      <c r="D721" s="83"/>
    </row>
    <row r="722" spans="4:4" x14ac:dyDescent="0.2">
      <c r="D722" s="83"/>
    </row>
    <row r="723" spans="4:4" x14ac:dyDescent="0.2">
      <c r="D723" s="83"/>
    </row>
    <row r="724" spans="4:4" x14ac:dyDescent="0.2">
      <c r="D724" s="83"/>
    </row>
    <row r="725" spans="4:4" x14ac:dyDescent="0.2">
      <c r="D725" s="83"/>
    </row>
    <row r="726" spans="4:4" x14ac:dyDescent="0.2">
      <c r="D726" s="83"/>
    </row>
    <row r="727" spans="4:4" x14ac:dyDescent="0.2">
      <c r="D727" s="83"/>
    </row>
    <row r="728" spans="4:4" x14ac:dyDescent="0.2">
      <c r="D728" s="83"/>
    </row>
    <row r="729" spans="4:4" x14ac:dyDescent="0.2">
      <c r="D729" s="83"/>
    </row>
    <row r="730" spans="4:4" x14ac:dyDescent="0.2">
      <c r="D730" s="83"/>
    </row>
    <row r="731" spans="4:4" x14ac:dyDescent="0.2">
      <c r="D731" s="83"/>
    </row>
    <row r="732" spans="4:4" x14ac:dyDescent="0.2">
      <c r="D732" s="83"/>
    </row>
    <row r="733" spans="4:4" x14ac:dyDescent="0.2">
      <c r="D733" s="83"/>
    </row>
    <row r="734" spans="4:4" x14ac:dyDescent="0.2">
      <c r="D734" s="83"/>
    </row>
    <row r="735" spans="4:4" x14ac:dyDescent="0.2">
      <c r="D735" s="83"/>
    </row>
    <row r="736" spans="4:4" x14ac:dyDescent="0.2">
      <c r="D736" s="83"/>
    </row>
    <row r="737" spans="4:4" x14ac:dyDescent="0.2">
      <c r="D737" s="83"/>
    </row>
    <row r="738" spans="4:4" x14ac:dyDescent="0.2">
      <c r="D738" s="83"/>
    </row>
    <row r="739" spans="4:4" x14ac:dyDescent="0.2">
      <c r="D739" s="83"/>
    </row>
    <row r="740" spans="4:4" x14ac:dyDescent="0.2">
      <c r="D740" s="83"/>
    </row>
    <row r="741" spans="4:4" x14ac:dyDescent="0.2">
      <c r="D741" s="83"/>
    </row>
    <row r="742" spans="4:4" x14ac:dyDescent="0.2">
      <c r="D742" s="83"/>
    </row>
    <row r="743" spans="4:4" x14ac:dyDescent="0.2">
      <c r="D743" s="83"/>
    </row>
    <row r="744" spans="4:4" x14ac:dyDescent="0.2">
      <c r="D744" s="83"/>
    </row>
    <row r="745" spans="4:4" x14ac:dyDescent="0.2">
      <c r="D745" s="83"/>
    </row>
    <row r="746" spans="4:4" x14ac:dyDescent="0.2">
      <c r="D746" s="83"/>
    </row>
    <row r="747" spans="4:4" x14ac:dyDescent="0.2">
      <c r="D747" s="83"/>
    </row>
    <row r="748" spans="4:4" x14ac:dyDescent="0.2">
      <c r="D748" s="83"/>
    </row>
    <row r="749" spans="4:4" x14ac:dyDescent="0.2">
      <c r="D749" s="83"/>
    </row>
    <row r="750" spans="4:4" x14ac:dyDescent="0.2">
      <c r="D750" s="83"/>
    </row>
    <row r="751" spans="4:4" x14ac:dyDescent="0.2">
      <c r="D751" s="83"/>
    </row>
    <row r="752" spans="4:4" x14ac:dyDescent="0.2">
      <c r="D752" s="83"/>
    </row>
    <row r="753" spans="4:4" x14ac:dyDescent="0.2">
      <c r="D753" s="83"/>
    </row>
    <row r="754" spans="4:4" x14ac:dyDescent="0.2">
      <c r="D754" s="83"/>
    </row>
    <row r="755" spans="4:4" x14ac:dyDescent="0.2">
      <c r="D755" s="83"/>
    </row>
    <row r="756" spans="4:4" x14ac:dyDescent="0.2">
      <c r="D756" s="83"/>
    </row>
    <row r="757" spans="4:4" x14ac:dyDescent="0.2">
      <c r="D757" s="83"/>
    </row>
    <row r="758" spans="4:4" x14ac:dyDescent="0.2">
      <c r="D758" s="83"/>
    </row>
    <row r="759" spans="4:4" x14ac:dyDescent="0.2">
      <c r="D759" s="83"/>
    </row>
    <row r="760" spans="4:4" x14ac:dyDescent="0.2">
      <c r="D760" s="83"/>
    </row>
    <row r="761" spans="4:4" x14ac:dyDescent="0.2">
      <c r="D761" s="83"/>
    </row>
    <row r="762" spans="4:4" x14ac:dyDescent="0.2">
      <c r="D762" s="83"/>
    </row>
    <row r="763" spans="4:4" x14ac:dyDescent="0.2">
      <c r="D763" s="83"/>
    </row>
    <row r="764" spans="4:4" x14ac:dyDescent="0.2">
      <c r="D764" s="83"/>
    </row>
    <row r="765" spans="4:4" x14ac:dyDescent="0.2">
      <c r="D765" s="83"/>
    </row>
    <row r="766" spans="4:4" x14ac:dyDescent="0.2">
      <c r="D766" s="83"/>
    </row>
    <row r="767" spans="4:4" x14ac:dyDescent="0.2">
      <c r="D767" s="83"/>
    </row>
    <row r="768" spans="4:4" x14ac:dyDescent="0.2">
      <c r="D768" s="83"/>
    </row>
    <row r="769" spans="4:4" x14ac:dyDescent="0.2">
      <c r="D769" s="83"/>
    </row>
    <row r="770" spans="4:4" x14ac:dyDescent="0.2">
      <c r="D770" s="83"/>
    </row>
    <row r="771" spans="4:4" x14ac:dyDescent="0.2">
      <c r="D771" s="83"/>
    </row>
    <row r="772" spans="4:4" x14ac:dyDescent="0.2">
      <c r="D772" s="83"/>
    </row>
    <row r="773" spans="4:4" x14ac:dyDescent="0.2">
      <c r="D773" s="83"/>
    </row>
    <row r="774" spans="4:4" x14ac:dyDescent="0.2">
      <c r="D774" s="83"/>
    </row>
    <row r="775" spans="4:4" x14ac:dyDescent="0.2">
      <c r="D775" s="83"/>
    </row>
    <row r="776" spans="4:4" x14ac:dyDescent="0.2">
      <c r="D776" s="83"/>
    </row>
    <row r="777" spans="4:4" x14ac:dyDescent="0.2">
      <c r="D777" s="83"/>
    </row>
    <row r="778" spans="4:4" x14ac:dyDescent="0.2">
      <c r="D778" s="83"/>
    </row>
    <row r="779" spans="4:4" x14ac:dyDescent="0.2">
      <c r="D779" s="83"/>
    </row>
    <row r="780" spans="4:4" x14ac:dyDescent="0.2">
      <c r="D780" s="83"/>
    </row>
    <row r="781" spans="4:4" x14ac:dyDescent="0.2">
      <c r="D781" s="83"/>
    </row>
    <row r="782" spans="4:4" x14ac:dyDescent="0.2">
      <c r="D782" s="83"/>
    </row>
    <row r="783" spans="4:4" x14ac:dyDescent="0.2">
      <c r="D783" s="83"/>
    </row>
    <row r="784" spans="4:4" x14ac:dyDescent="0.2">
      <c r="D784" s="83"/>
    </row>
    <row r="785" spans="4:4" x14ac:dyDescent="0.2">
      <c r="D785" s="83"/>
    </row>
    <row r="786" spans="4:4" x14ac:dyDescent="0.2">
      <c r="D786" s="83"/>
    </row>
    <row r="787" spans="4:4" x14ac:dyDescent="0.2">
      <c r="D787" s="83"/>
    </row>
    <row r="788" spans="4:4" x14ac:dyDescent="0.2">
      <c r="D788" s="83"/>
    </row>
    <row r="789" spans="4:4" x14ac:dyDescent="0.2">
      <c r="D789" s="83"/>
    </row>
    <row r="790" spans="4:4" x14ac:dyDescent="0.2">
      <c r="D790" s="83"/>
    </row>
    <row r="791" spans="4:4" x14ac:dyDescent="0.2">
      <c r="D791" s="83"/>
    </row>
    <row r="792" spans="4:4" x14ac:dyDescent="0.2">
      <c r="D792" s="83"/>
    </row>
    <row r="793" spans="4:4" x14ac:dyDescent="0.2">
      <c r="D793" s="83"/>
    </row>
    <row r="794" spans="4:4" x14ac:dyDescent="0.2">
      <c r="D794" s="83"/>
    </row>
    <row r="795" spans="4:4" x14ac:dyDescent="0.2">
      <c r="D795" s="83"/>
    </row>
    <row r="796" spans="4:4" x14ac:dyDescent="0.2">
      <c r="D796" s="83"/>
    </row>
    <row r="797" spans="4:4" x14ac:dyDescent="0.2">
      <c r="D797" s="83"/>
    </row>
    <row r="798" spans="4:4" x14ac:dyDescent="0.2">
      <c r="D798" s="83"/>
    </row>
    <row r="799" spans="4:4" x14ac:dyDescent="0.2">
      <c r="D799" s="83"/>
    </row>
    <row r="800" spans="4:4" x14ac:dyDescent="0.2">
      <c r="D800" s="83"/>
    </row>
    <row r="801" spans="4:4" x14ac:dyDescent="0.2">
      <c r="D801" s="83"/>
    </row>
    <row r="802" spans="4:4" x14ac:dyDescent="0.2">
      <c r="D802" s="83"/>
    </row>
    <row r="803" spans="4:4" x14ac:dyDescent="0.2">
      <c r="D803" s="83"/>
    </row>
    <row r="804" spans="4:4" x14ac:dyDescent="0.2">
      <c r="D804" s="83"/>
    </row>
    <row r="805" spans="4:4" x14ac:dyDescent="0.2">
      <c r="D805" s="83"/>
    </row>
    <row r="806" spans="4:4" x14ac:dyDescent="0.2">
      <c r="D806" s="83"/>
    </row>
    <row r="807" spans="4:4" x14ac:dyDescent="0.2">
      <c r="D807" s="83"/>
    </row>
    <row r="808" spans="4:4" x14ac:dyDescent="0.2">
      <c r="D808" s="83"/>
    </row>
    <row r="809" spans="4:4" x14ac:dyDescent="0.2">
      <c r="D809" s="83"/>
    </row>
    <row r="810" spans="4:4" x14ac:dyDescent="0.2">
      <c r="D810" s="83"/>
    </row>
    <row r="811" spans="4:4" x14ac:dyDescent="0.2">
      <c r="D811" s="83"/>
    </row>
    <row r="812" spans="4:4" x14ac:dyDescent="0.2">
      <c r="D812" s="83"/>
    </row>
    <row r="813" spans="4:4" x14ac:dyDescent="0.2">
      <c r="D813" s="83"/>
    </row>
    <row r="814" spans="4:4" x14ac:dyDescent="0.2">
      <c r="D814" s="83"/>
    </row>
    <row r="815" spans="4:4" x14ac:dyDescent="0.2">
      <c r="D815" s="83"/>
    </row>
    <row r="816" spans="4:4" x14ac:dyDescent="0.2">
      <c r="D816" s="83"/>
    </row>
    <row r="817" spans="4:4" x14ac:dyDescent="0.2">
      <c r="D817" s="83"/>
    </row>
    <row r="818" spans="4:4" x14ac:dyDescent="0.2">
      <c r="D818" s="83"/>
    </row>
    <row r="819" spans="4:4" x14ac:dyDescent="0.2">
      <c r="D819" s="83"/>
    </row>
    <row r="820" spans="4:4" x14ac:dyDescent="0.2">
      <c r="D820" s="83"/>
    </row>
    <row r="821" spans="4:4" x14ac:dyDescent="0.2">
      <c r="D821" s="83"/>
    </row>
    <row r="822" spans="4:4" x14ac:dyDescent="0.2">
      <c r="D822" s="83"/>
    </row>
    <row r="823" spans="4:4" x14ac:dyDescent="0.2">
      <c r="D823" s="83"/>
    </row>
    <row r="824" spans="4:4" x14ac:dyDescent="0.2">
      <c r="D824" s="83"/>
    </row>
    <row r="825" spans="4:4" x14ac:dyDescent="0.2">
      <c r="D825" s="83"/>
    </row>
    <row r="826" spans="4:4" x14ac:dyDescent="0.2">
      <c r="D826" s="83"/>
    </row>
    <row r="827" spans="4:4" x14ac:dyDescent="0.2">
      <c r="D827" s="83"/>
    </row>
    <row r="828" spans="4:4" x14ac:dyDescent="0.2">
      <c r="D828" s="83"/>
    </row>
    <row r="829" spans="4:4" x14ac:dyDescent="0.2">
      <c r="D829" s="83"/>
    </row>
    <row r="830" spans="4:4" x14ac:dyDescent="0.2">
      <c r="D830" s="83"/>
    </row>
    <row r="831" spans="4:4" x14ac:dyDescent="0.2">
      <c r="D831" s="83"/>
    </row>
    <row r="832" spans="4:4" x14ac:dyDescent="0.2">
      <c r="D832" s="83"/>
    </row>
    <row r="833" spans="4:4" x14ac:dyDescent="0.2">
      <c r="D833" s="83"/>
    </row>
    <row r="834" spans="4:4" x14ac:dyDescent="0.2">
      <c r="D834" s="83"/>
    </row>
    <row r="835" spans="4:4" x14ac:dyDescent="0.2">
      <c r="D835" s="83"/>
    </row>
    <row r="836" spans="4:4" x14ac:dyDescent="0.2">
      <c r="D836" s="83"/>
    </row>
    <row r="837" spans="4:4" x14ac:dyDescent="0.2">
      <c r="D837" s="83"/>
    </row>
    <row r="838" spans="4:4" x14ac:dyDescent="0.2">
      <c r="D838" s="83"/>
    </row>
    <row r="839" spans="4:4" x14ac:dyDescent="0.2">
      <c r="D839" s="83"/>
    </row>
    <row r="840" spans="4:4" x14ac:dyDescent="0.2">
      <c r="D840" s="83"/>
    </row>
    <row r="841" spans="4:4" x14ac:dyDescent="0.2">
      <c r="D841" s="83"/>
    </row>
    <row r="842" spans="4:4" x14ac:dyDescent="0.2">
      <c r="D842" s="83"/>
    </row>
    <row r="843" spans="4:4" x14ac:dyDescent="0.2">
      <c r="D843" s="83"/>
    </row>
    <row r="844" spans="4:4" x14ac:dyDescent="0.2">
      <c r="D844" s="83"/>
    </row>
    <row r="845" spans="4:4" x14ac:dyDescent="0.2">
      <c r="D845" s="83"/>
    </row>
    <row r="846" spans="4:4" x14ac:dyDescent="0.2">
      <c r="D846" s="83"/>
    </row>
    <row r="847" spans="4:4" x14ac:dyDescent="0.2">
      <c r="D847" s="83"/>
    </row>
    <row r="848" spans="4:4" x14ac:dyDescent="0.2">
      <c r="D848" s="83"/>
    </row>
    <row r="849" spans="4:4" x14ac:dyDescent="0.2">
      <c r="D849" s="83"/>
    </row>
    <row r="850" spans="4:4" x14ac:dyDescent="0.2">
      <c r="D850" s="83"/>
    </row>
    <row r="851" spans="4:4" x14ac:dyDescent="0.2">
      <c r="D851" s="83"/>
    </row>
    <row r="852" spans="4:4" x14ac:dyDescent="0.2">
      <c r="D852" s="83"/>
    </row>
    <row r="853" spans="4:4" x14ac:dyDescent="0.2">
      <c r="D853" s="83"/>
    </row>
    <row r="854" spans="4:4" x14ac:dyDescent="0.2">
      <c r="D854" s="83"/>
    </row>
    <row r="855" spans="4:4" x14ac:dyDescent="0.2">
      <c r="D855" s="83"/>
    </row>
    <row r="856" spans="4:4" x14ac:dyDescent="0.2">
      <c r="D856" s="83"/>
    </row>
    <row r="857" spans="4:4" x14ac:dyDescent="0.2">
      <c r="D857" s="83"/>
    </row>
    <row r="858" spans="4:4" x14ac:dyDescent="0.2">
      <c r="D858" s="83"/>
    </row>
    <row r="859" spans="4:4" x14ac:dyDescent="0.2">
      <c r="D859" s="83"/>
    </row>
    <row r="860" spans="4:4" x14ac:dyDescent="0.2">
      <c r="D860" s="83"/>
    </row>
    <row r="861" spans="4:4" x14ac:dyDescent="0.2">
      <c r="D861" s="83"/>
    </row>
    <row r="862" spans="4:4" x14ac:dyDescent="0.2">
      <c r="D862" s="83"/>
    </row>
    <row r="863" spans="4:4" x14ac:dyDescent="0.2">
      <c r="D863" s="83"/>
    </row>
    <row r="864" spans="4:4" x14ac:dyDescent="0.2">
      <c r="D864" s="83"/>
    </row>
    <row r="865" spans="4:4" x14ac:dyDescent="0.2">
      <c r="D865" s="83"/>
    </row>
    <row r="866" spans="4:4" x14ac:dyDescent="0.2">
      <c r="D866" s="83"/>
    </row>
    <row r="867" spans="4:4" x14ac:dyDescent="0.2">
      <c r="D867" s="83"/>
    </row>
    <row r="868" spans="4:4" x14ac:dyDescent="0.2">
      <c r="D868" s="83"/>
    </row>
    <row r="869" spans="4:4" x14ac:dyDescent="0.2">
      <c r="D869" s="83"/>
    </row>
    <row r="870" spans="4:4" x14ac:dyDescent="0.2">
      <c r="D870" s="83"/>
    </row>
    <row r="871" spans="4:4" x14ac:dyDescent="0.2">
      <c r="D871" s="83"/>
    </row>
    <row r="872" spans="4:4" x14ac:dyDescent="0.2">
      <c r="D872" s="83"/>
    </row>
    <row r="873" spans="4:4" x14ac:dyDescent="0.2">
      <c r="D873" s="83"/>
    </row>
    <row r="874" spans="4:4" x14ac:dyDescent="0.2">
      <c r="D874" s="83"/>
    </row>
    <row r="875" spans="4:4" x14ac:dyDescent="0.2">
      <c r="D875" s="83"/>
    </row>
    <row r="876" spans="4:4" x14ac:dyDescent="0.2">
      <c r="D876" s="83"/>
    </row>
    <row r="877" spans="4:4" x14ac:dyDescent="0.2">
      <c r="D877" s="83"/>
    </row>
    <row r="878" spans="4:4" x14ac:dyDescent="0.2">
      <c r="D878" s="83"/>
    </row>
    <row r="879" spans="4:4" x14ac:dyDescent="0.2">
      <c r="D879" s="83"/>
    </row>
    <row r="880" spans="4:4" x14ac:dyDescent="0.2">
      <c r="D880" s="83"/>
    </row>
    <row r="881" spans="4:4" x14ac:dyDescent="0.2">
      <c r="D881" s="83"/>
    </row>
    <row r="882" spans="4:4" x14ac:dyDescent="0.2">
      <c r="D882" s="83"/>
    </row>
    <row r="883" spans="4:4" x14ac:dyDescent="0.2">
      <c r="D883" s="83"/>
    </row>
    <row r="884" spans="4:4" x14ac:dyDescent="0.2">
      <c r="D884" s="83"/>
    </row>
    <row r="885" spans="4:4" x14ac:dyDescent="0.2">
      <c r="D885" s="83"/>
    </row>
    <row r="886" spans="4:4" x14ac:dyDescent="0.2">
      <c r="D886" s="83"/>
    </row>
    <row r="887" spans="4:4" x14ac:dyDescent="0.2">
      <c r="D887" s="83"/>
    </row>
    <row r="888" spans="4:4" x14ac:dyDescent="0.2">
      <c r="D888" s="83"/>
    </row>
    <row r="889" spans="4:4" x14ac:dyDescent="0.2">
      <c r="D889" s="83"/>
    </row>
    <row r="890" spans="4:4" x14ac:dyDescent="0.2">
      <c r="D890" s="83"/>
    </row>
    <row r="891" spans="4:4" x14ac:dyDescent="0.2">
      <c r="D891" s="83"/>
    </row>
    <row r="892" spans="4:4" x14ac:dyDescent="0.2">
      <c r="D892" s="83"/>
    </row>
    <row r="893" spans="4:4" x14ac:dyDescent="0.2">
      <c r="D893" s="83"/>
    </row>
    <row r="894" spans="4:4" x14ac:dyDescent="0.2">
      <c r="D894" s="83"/>
    </row>
    <row r="895" spans="4:4" x14ac:dyDescent="0.2">
      <c r="D895" s="83"/>
    </row>
    <row r="896" spans="4:4" x14ac:dyDescent="0.2">
      <c r="D896" s="83"/>
    </row>
    <row r="897" spans="4:4" x14ac:dyDescent="0.2">
      <c r="D897" s="83"/>
    </row>
    <row r="898" spans="4:4" x14ac:dyDescent="0.2">
      <c r="D898" s="83"/>
    </row>
    <row r="899" spans="4:4" x14ac:dyDescent="0.2">
      <c r="D899" s="83"/>
    </row>
    <row r="900" spans="4:4" x14ac:dyDescent="0.2">
      <c r="D900" s="83"/>
    </row>
    <row r="901" spans="4:4" x14ac:dyDescent="0.2">
      <c r="D901" s="83"/>
    </row>
    <row r="902" spans="4:4" x14ac:dyDescent="0.2">
      <c r="D902" s="83"/>
    </row>
    <row r="903" spans="4:4" x14ac:dyDescent="0.2">
      <c r="D903" s="83"/>
    </row>
    <row r="904" spans="4:4" x14ac:dyDescent="0.2">
      <c r="D904" s="83"/>
    </row>
    <row r="905" spans="4:4" x14ac:dyDescent="0.2">
      <c r="D905" s="83"/>
    </row>
    <row r="906" spans="4:4" x14ac:dyDescent="0.2">
      <c r="D906" s="83"/>
    </row>
    <row r="907" spans="4:4" x14ac:dyDescent="0.2">
      <c r="D907" s="83"/>
    </row>
    <row r="908" spans="4:4" x14ac:dyDescent="0.2">
      <c r="D908" s="83"/>
    </row>
    <row r="909" spans="4:4" x14ac:dyDescent="0.2">
      <c r="D909" s="83"/>
    </row>
    <row r="910" spans="4:4" x14ac:dyDescent="0.2">
      <c r="D910" s="83"/>
    </row>
    <row r="911" spans="4:4" x14ac:dyDescent="0.2">
      <c r="D911" s="83"/>
    </row>
    <row r="912" spans="4:4" x14ac:dyDescent="0.2">
      <c r="D912" s="83"/>
    </row>
    <row r="913" spans="4:4" x14ac:dyDescent="0.2">
      <c r="D913" s="83"/>
    </row>
    <row r="914" spans="4:4" x14ac:dyDescent="0.2">
      <c r="D914" s="83"/>
    </row>
    <row r="915" spans="4:4" x14ac:dyDescent="0.2">
      <c r="D915" s="83"/>
    </row>
    <row r="916" spans="4:4" x14ac:dyDescent="0.2">
      <c r="D916" s="83"/>
    </row>
    <row r="917" spans="4:4" x14ac:dyDescent="0.2">
      <c r="D917" s="83"/>
    </row>
    <row r="918" spans="4:4" x14ac:dyDescent="0.2">
      <c r="D918" s="83"/>
    </row>
    <row r="919" spans="4:4" x14ac:dyDescent="0.2">
      <c r="D919" s="83"/>
    </row>
    <row r="920" spans="4:4" x14ac:dyDescent="0.2">
      <c r="D920" s="83"/>
    </row>
    <row r="921" spans="4:4" x14ac:dyDescent="0.2">
      <c r="D921" s="83"/>
    </row>
    <row r="922" spans="4:4" x14ac:dyDescent="0.2">
      <c r="D922" s="83"/>
    </row>
    <row r="923" spans="4:4" x14ac:dyDescent="0.2">
      <c r="D923" s="83"/>
    </row>
    <row r="924" spans="4:4" x14ac:dyDescent="0.2">
      <c r="D924" s="83"/>
    </row>
    <row r="925" spans="4:4" x14ac:dyDescent="0.2">
      <c r="D925" s="83"/>
    </row>
    <row r="926" spans="4:4" x14ac:dyDescent="0.2">
      <c r="D926" s="83"/>
    </row>
    <row r="927" spans="4:4" x14ac:dyDescent="0.2">
      <c r="D927" s="83"/>
    </row>
    <row r="928" spans="4:4" x14ac:dyDescent="0.2">
      <c r="D928" s="83"/>
    </row>
    <row r="929" spans="4:4" x14ac:dyDescent="0.2">
      <c r="D929" s="83"/>
    </row>
    <row r="930" spans="4:4" x14ac:dyDescent="0.2">
      <c r="D930" s="83"/>
    </row>
    <row r="931" spans="4:4" x14ac:dyDescent="0.2">
      <c r="D931" s="83"/>
    </row>
    <row r="932" spans="4:4" x14ac:dyDescent="0.2">
      <c r="D932" s="83"/>
    </row>
    <row r="933" spans="4:4" x14ac:dyDescent="0.2">
      <c r="D933" s="83"/>
    </row>
    <row r="934" spans="4:4" x14ac:dyDescent="0.2">
      <c r="D934" s="83"/>
    </row>
    <row r="935" spans="4:4" x14ac:dyDescent="0.2">
      <c r="D935" s="83"/>
    </row>
    <row r="936" spans="4:4" x14ac:dyDescent="0.2">
      <c r="D936" s="83"/>
    </row>
    <row r="937" spans="4:4" x14ac:dyDescent="0.2">
      <c r="D937" s="83"/>
    </row>
    <row r="938" spans="4:4" x14ac:dyDescent="0.2">
      <c r="D938" s="83"/>
    </row>
    <row r="939" spans="4:4" x14ac:dyDescent="0.2">
      <c r="D939" s="83"/>
    </row>
    <row r="940" spans="4:4" x14ac:dyDescent="0.2">
      <c r="D940" s="83"/>
    </row>
    <row r="941" spans="4:4" x14ac:dyDescent="0.2">
      <c r="D941" s="83"/>
    </row>
    <row r="942" spans="4:4" x14ac:dyDescent="0.2">
      <c r="D942" s="83"/>
    </row>
    <row r="943" spans="4:4" x14ac:dyDescent="0.2">
      <c r="D943" s="83"/>
    </row>
    <row r="944" spans="4:4" x14ac:dyDescent="0.2">
      <c r="D944" s="83"/>
    </row>
    <row r="945" spans="4:4" x14ac:dyDescent="0.2">
      <c r="D945" s="83"/>
    </row>
    <row r="946" spans="4:4" x14ac:dyDescent="0.2">
      <c r="D946" s="83"/>
    </row>
    <row r="947" spans="4:4" x14ac:dyDescent="0.2">
      <c r="D947" s="83"/>
    </row>
    <row r="948" spans="4:4" x14ac:dyDescent="0.2">
      <c r="D948" s="83"/>
    </row>
    <row r="949" spans="4:4" x14ac:dyDescent="0.2">
      <c r="D949" s="83"/>
    </row>
    <row r="950" spans="4:4" x14ac:dyDescent="0.2">
      <c r="D950" s="83"/>
    </row>
    <row r="951" spans="4:4" x14ac:dyDescent="0.2">
      <c r="D951" s="83"/>
    </row>
    <row r="952" spans="4:4" x14ac:dyDescent="0.2">
      <c r="D952" s="83"/>
    </row>
    <row r="953" spans="4:4" x14ac:dyDescent="0.2">
      <c r="D953" s="83"/>
    </row>
    <row r="954" spans="4:4" x14ac:dyDescent="0.2">
      <c r="D954" s="83"/>
    </row>
    <row r="955" spans="4:4" x14ac:dyDescent="0.2">
      <c r="D955" s="83"/>
    </row>
    <row r="956" spans="4:4" x14ac:dyDescent="0.2">
      <c r="D956" s="83"/>
    </row>
    <row r="957" spans="4:4" x14ac:dyDescent="0.2">
      <c r="D957" s="83"/>
    </row>
    <row r="958" spans="4:4" x14ac:dyDescent="0.2">
      <c r="D958" s="83"/>
    </row>
    <row r="959" spans="4:4" x14ac:dyDescent="0.2">
      <c r="D959" s="83"/>
    </row>
    <row r="960" spans="4:4" x14ac:dyDescent="0.2">
      <c r="D960" s="83"/>
    </row>
    <row r="961" spans="4:4" x14ac:dyDescent="0.2">
      <c r="D961" s="83"/>
    </row>
    <row r="962" spans="4:4" x14ac:dyDescent="0.2">
      <c r="D962" s="83"/>
    </row>
    <row r="963" spans="4:4" x14ac:dyDescent="0.2">
      <c r="D963" s="83"/>
    </row>
    <row r="964" spans="4:4" x14ac:dyDescent="0.2">
      <c r="D964" s="83"/>
    </row>
    <row r="965" spans="4:4" x14ac:dyDescent="0.2">
      <c r="D965" s="83"/>
    </row>
    <row r="966" spans="4:4" x14ac:dyDescent="0.2">
      <c r="D966" s="83"/>
    </row>
    <row r="967" spans="4:4" x14ac:dyDescent="0.2">
      <c r="D967" s="83"/>
    </row>
    <row r="968" spans="4:4" x14ac:dyDescent="0.2">
      <c r="D968" s="83"/>
    </row>
    <row r="969" spans="4:4" x14ac:dyDescent="0.2">
      <c r="D969" s="83"/>
    </row>
    <row r="970" spans="4:4" x14ac:dyDescent="0.2">
      <c r="D970" s="83"/>
    </row>
    <row r="971" spans="4:4" x14ac:dyDescent="0.2">
      <c r="D971" s="83"/>
    </row>
    <row r="972" spans="4:4" x14ac:dyDescent="0.2">
      <c r="D972" s="83"/>
    </row>
    <row r="973" spans="4:4" x14ac:dyDescent="0.2">
      <c r="D973" s="83"/>
    </row>
    <row r="974" spans="4:4" x14ac:dyDescent="0.2">
      <c r="D974" s="83"/>
    </row>
    <row r="975" spans="4:4" x14ac:dyDescent="0.2">
      <c r="D975" s="83"/>
    </row>
    <row r="976" spans="4:4" x14ac:dyDescent="0.2">
      <c r="D976" s="83"/>
    </row>
    <row r="977" spans="4:4" x14ac:dyDescent="0.2">
      <c r="D977" s="83"/>
    </row>
    <row r="978" spans="4:4" x14ac:dyDescent="0.2">
      <c r="D978" s="83"/>
    </row>
    <row r="979" spans="4:4" x14ac:dyDescent="0.2">
      <c r="D979" s="83"/>
    </row>
    <row r="980" spans="4:4" x14ac:dyDescent="0.2">
      <c r="D980" s="83"/>
    </row>
    <row r="981" spans="4:4" x14ac:dyDescent="0.2">
      <c r="D981" s="83"/>
    </row>
    <row r="982" spans="4:4" x14ac:dyDescent="0.2">
      <c r="D982" s="83"/>
    </row>
    <row r="983" spans="4:4" x14ac:dyDescent="0.2">
      <c r="D983" s="83"/>
    </row>
    <row r="984" spans="4:4" x14ac:dyDescent="0.2">
      <c r="D984" s="83"/>
    </row>
    <row r="985" spans="4:4" x14ac:dyDescent="0.2">
      <c r="D985" s="83"/>
    </row>
    <row r="986" spans="4:4" x14ac:dyDescent="0.2">
      <c r="D986" s="83"/>
    </row>
    <row r="987" spans="4:4" x14ac:dyDescent="0.2">
      <c r="D987" s="83"/>
    </row>
    <row r="988" spans="4:4" x14ac:dyDescent="0.2">
      <c r="D988" s="83"/>
    </row>
    <row r="989" spans="4:4" x14ac:dyDescent="0.2">
      <c r="D989" s="83"/>
    </row>
    <row r="990" spans="4:4" x14ac:dyDescent="0.2">
      <c r="D990" s="83"/>
    </row>
    <row r="991" spans="4:4" x14ac:dyDescent="0.2">
      <c r="D991" s="83"/>
    </row>
    <row r="992" spans="4:4" x14ac:dyDescent="0.2">
      <c r="D992" s="83"/>
    </row>
    <row r="993" spans="4:4" x14ac:dyDescent="0.2">
      <c r="D993" s="83"/>
    </row>
    <row r="994" spans="4:4" x14ac:dyDescent="0.2">
      <c r="D994" s="83"/>
    </row>
    <row r="995" spans="4:4" x14ac:dyDescent="0.2">
      <c r="D995" s="83"/>
    </row>
    <row r="996" spans="4:4" x14ac:dyDescent="0.2">
      <c r="D996" s="83"/>
    </row>
    <row r="997" spans="4:4" x14ac:dyDescent="0.2">
      <c r="D997" s="83"/>
    </row>
    <row r="998" spans="4:4" x14ac:dyDescent="0.2">
      <c r="D998" s="83"/>
    </row>
    <row r="999" spans="4:4" x14ac:dyDescent="0.2">
      <c r="D999" s="83"/>
    </row>
    <row r="1000" spans="4:4" x14ac:dyDescent="0.2">
      <c r="D1000" s="83"/>
    </row>
    <row r="1001" spans="4:4" x14ac:dyDescent="0.2">
      <c r="D1001" s="83"/>
    </row>
    <row r="1002" spans="4:4" x14ac:dyDescent="0.2">
      <c r="D1002" s="83"/>
    </row>
    <row r="1003" spans="4:4" x14ac:dyDescent="0.2">
      <c r="D1003" s="83"/>
    </row>
    <row r="1004" spans="4:4" x14ac:dyDescent="0.2">
      <c r="D1004" s="83"/>
    </row>
    <row r="1005" spans="4:4" x14ac:dyDescent="0.2">
      <c r="D1005" s="83"/>
    </row>
    <row r="1006" spans="4:4" x14ac:dyDescent="0.2">
      <c r="D1006" s="83"/>
    </row>
    <row r="1007" spans="4:4" x14ac:dyDescent="0.2">
      <c r="D1007" s="83"/>
    </row>
    <row r="1008" spans="4:4" x14ac:dyDescent="0.2">
      <c r="D1008" s="83"/>
    </row>
    <row r="1009" spans="4:4" x14ac:dyDescent="0.2">
      <c r="D1009" s="83"/>
    </row>
    <row r="1010" spans="4:4" x14ac:dyDescent="0.2">
      <c r="D1010" s="83"/>
    </row>
    <row r="1011" spans="4:4" x14ac:dyDescent="0.2">
      <c r="D1011" s="83"/>
    </row>
    <row r="1012" spans="4:4" x14ac:dyDescent="0.2">
      <c r="D1012" s="83"/>
    </row>
    <row r="1013" spans="4:4" x14ac:dyDescent="0.2">
      <c r="D1013" s="83"/>
    </row>
    <row r="1014" spans="4:4" x14ac:dyDescent="0.2">
      <c r="D1014" s="83"/>
    </row>
    <row r="1015" spans="4:4" x14ac:dyDescent="0.2">
      <c r="D1015" s="83"/>
    </row>
    <row r="1016" spans="4:4" x14ac:dyDescent="0.2">
      <c r="D1016" s="83"/>
    </row>
    <row r="1017" spans="4:4" x14ac:dyDescent="0.2">
      <c r="D1017" s="83"/>
    </row>
    <row r="1018" spans="4:4" x14ac:dyDescent="0.2">
      <c r="D1018" s="83"/>
    </row>
    <row r="1019" spans="4:4" x14ac:dyDescent="0.2">
      <c r="D1019" s="83"/>
    </row>
    <row r="1020" spans="4:4" x14ac:dyDescent="0.2">
      <c r="D1020" s="83"/>
    </row>
    <row r="1021" spans="4:4" x14ac:dyDescent="0.2">
      <c r="D1021" s="83"/>
    </row>
    <row r="1022" spans="4:4" x14ac:dyDescent="0.2">
      <c r="D1022" s="83"/>
    </row>
    <row r="1023" spans="4:4" x14ac:dyDescent="0.2">
      <c r="D1023" s="83"/>
    </row>
    <row r="1024" spans="4:4" x14ac:dyDescent="0.2">
      <c r="D1024" s="83"/>
    </row>
    <row r="1025" spans="4:4" x14ac:dyDescent="0.2">
      <c r="D1025" s="83"/>
    </row>
    <row r="1026" spans="4:4" x14ac:dyDescent="0.2">
      <c r="D1026" s="83"/>
    </row>
    <row r="1027" spans="4:4" x14ac:dyDescent="0.2">
      <c r="D1027" s="83"/>
    </row>
    <row r="1028" spans="4:4" x14ac:dyDescent="0.2">
      <c r="D1028" s="83"/>
    </row>
    <row r="1029" spans="4:4" x14ac:dyDescent="0.2">
      <c r="D1029" s="83"/>
    </row>
    <row r="1030" spans="4:4" x14ac:dyDescent="0.2">
      <c r="D1030" s="83"/>
    </row>
    <row r="1031" spans="4:4" x14ac:dyDescent="0.2">
      <c r="D1031" s="83"/>
    </row>
    <row r="1032" spans="4:4" x14ac:dyDescent="0.2">
      <c r="D1032" s="83"/>
    </row>
    <row r="1033" spans="4:4" x14ac:dyDescent="0.2">
      <c r="D1033" s="83"/>
    </row>
    <row r="1034" spans="4:4" x14ac:dyDescent="0.2">
      <c r="D1034" s="83"/>
    </row>
    <row r="1035" spans="4:4" x14ac:dyDescent="0.2">
      <c r="D1035" s="83"/>
    </row>
    <row r="1036" spans="4:4" x14ac:dyDescent="0.2">
      <c r="D1036" s="83"/>
    </row>
    <row r="1037" spans="4:4" x14ac:dyDescent="0.2">
      <c r="D1037" s="83"/>
    </row>
    <row r="1038" spans="4:4" x14ac:dyDescent="0.2">
      <c r="D1038" s="83"/>
    </row>
    <row r="1039" spans="4:4" x14ac:dyDescent="0.2">
      <c r="D1039" s="83"/>
    </row>
    <row r="1040" spans="4:4" x14ac:dyDescent="0.2">
      <c r="D1040" s="83"/>
    </row>
    <row r="1041" spans="4:4" x14ac:dyDescent="0.2">
      <c r="D1041" s="83"/>
    </row>
    <row r="1042" spans="4:4" x14ac:dyDescent="0.2">
      <c r="D1042" s="83"/>
    </row>
    <row r="1043" spans="4:4" x14ac:dyDescent="0.2">
      <c r="D1043" s="83"/>
    </row>
    <row r="1044" spans="4:4" x14ac:dyDescent="0.2">
      <c r="D1044" s="83"/>
    </row>
    <row r="1045" spans="4:4" x14ac:dyDescent="0.2">
      <c r="D1045" s="83"/>
    </row>
    <row r="1046" spans="4:4" x14ac:dyDescent="0.2">
      <c r="D1046" s="83"/>
    </row>
    <row r="1047" spans="4:4" x14ac:dyDescent="0.2">
      <c r="D1047" s="83"/>
    </row>
    <row r="1048" spans="4:4" x14ac:dyDescent="0.2">
      <c r="D1048" s="83"/>
    </row>
    <row r="1049" spans="4:4" x14ac:dyDescent="0.2">
      <c r="D1049" s="83"/>
    </row>
    <row r="1050" spans="4:4" x14ac:dyDescent="0.2">
      <c r="D1050" s="83"/>
    </row>
    <row r="1051" spans="4:4" x14ac:dyDescent="0.2">
      <c r="D1051" s="83"/>
    </row>
    <row r="1052" spans="4:4" x14ac:dyDescent="0.2">
      <c r="D1052" s="83"/>
    </row>
    <row r="1053" spans="4:4" x14ac:dyDescent="0.2">
      <c r="D1053" s="83"/>
    </row>
    <row r="1054" spans="4:4" x14ac:dyDescent="0.2">
      <c r="D1054" s="83"/>
    </row>
    <row r="1055" spans="4:4" x14ac:dyDescent="0.2">
      <c r="D1055" s="83"/>
    </row>
    <row r="1056" spans="4:4" x14ac:dyDescent="0.2">
      <c r="D1056" s="83"/>
    </row>
    <row r="1057" spans="4:4" x14ac:dyDescent="0.2">
      <c r="D1057" s="83"/>
    </row>
    <row r="1058" spans="4:4" x14ac:dyDescent="0.2">
      <c r="D1058" s="83"/>
    </row>
    <row r="1059" spans="4:4" x14ac:dyDescent="0.2">
      <c r="D1059" s="83"/>
    </row>
    <row r="1060" spans="4:4" x14ac:dyDescent="0.2">
      <c r="D1060" s="83"/>
    </row>
    <row r="1061" spans="4:4" x14ac:dyDescent="0.2">
      <c r="D1061" s="83"/>
    </row>
    <row r="1062" spans="4:4" x14ac:dyDescent="0.2">
      <c r="D1062" s="83"/>
    </row>
    <row r="1063" spans="4:4" x14ac:dyDescent="0.2">
      <c r="D1063" s="83"/>
    </row>
    <row r="1064" spans="4:4" x14ac:dyDescent="0.2">
      <c r="D1064" s="83"/>
    </row>
    <row r="1065" spans="4:4" x14ac:dyDescent="0.2">
      <c r="D1065" s="83"/>
    </row>
    <row r="1066" spans="4:4" x14ac:dyDescent="0.2">
      <c r="D1066" s="83"/>
    </row>
    <row r="1067" spans="4:4" x14ac:dyDescent="0.2">
      <c r="D1067" s="83"/>
    </row>
    <row r="1068" spans="4:4" x14ac:dyDescent="0.2">
      <c r="D1068" s="83"/>
    </row>
    <row r="1069" spans="4:4" x14ac:dyDescent="0.2">
      <c r="D1069" s="83"/>
    </row>
    <row r="1070" spans="4:4" x14ac:dyDescent="0.2">
      <c r="D1070" s="83"/>
    </row>
    <row r="1071" spans="4:4" x14ac:dyDescent="0.2">
      <c r="D1071" s="83"/>
    </row>
    <row r="1072" spans="4:4" x14ac:dyDescent="0.2">
      <c r="D1072" s="83"/>
    </row>
    <row r="1073" spans="4:4" x14ac:dyDescent="0.2">
      <c r="D1073" s="83"/>
    </row>
    <row r="1074" spans="4:4" x14ac:dyDescent="0.2">
      <c r="D1074" s="83"/>
    </row>
    <row r="1075" spans="4:4" x14ac:dyDescent="0.2">
      <c r="D1075" s="83"/>
    </row>
    <row r="1076" spans="4:4" x14ac:dyDescent="0.2">
      <c r="D1076" s="83"/>
    </row>
    <row r="1077" spans="4:4" x14ac:dyDescent="0.2">
      <c r="D1077" s="83"/>
    </row>
    <row r="1078" spans="4:4" x14ac:dyDescent="0.2">
      <c r="D1078" s="83"/>
    </row>
    <row r="1079" spans="4:4" x14ac:dyDescent="0.2">
      <c r="D1079" s="83"/>
    </row>
    <row r="1080" spans="4:4" x14ac:dyDescent="0.2">
      <c r="D1080" s="83"/>
    </row>
    <row r="1081" spans="4:4" x14ac:dyDescent="0.2">
      <c r="D1081" s="83"/>
    </row>
    <row r="1082" spans="4:4" x14ac:dyDescent="0.2">
      <c r="D1082" s="83"/>
    </row>
    <row r="1083" spans="4:4" x14ac:dyDescent="0.2">
      <c r="D1083" s="83"/>
    </row>
    <row r="1084" spans="4:4" x14ac:dyDescent="0.2">
      <c r="D1084" s="83"/>
    </row>
    <row r="1085" spans="4:4" x14ac:dyDescent="0.2">
      <c r="D1085" s="83"/>
    </row>
    <row r="1086" spans="4:4" x14ac:dyDescent="0.2">
      <c r="D1086" s="83"/>
    </row>
    <row r="1087" spans="4:4" x14ac:dyDescent="0.2">
      <c r="D1087" s="83"/>
    </row>
    <row r="1088" spans="4:4" x14ac:dyDescent="0.2">
      <c r="D1088" s="83"/>
    </row>
    <row r="1089" spans="4:4" x14ac:dyDescent="0.2">
      <c r="D1089" s="83"/>
    </row>
    <row r="1090" spans="4:4" x14ac:dyDescent="0.2">
      <c r="D1090" s="83"/>
    </row>
    <row r="1091" spans="4:4" x14ac:dyDescent="0.2">
      <c r="D1091" s="83"/>
    </row>
    <row r="1092" spans="4:4" x14ac:dyDescent="0.2">
      <c r="D1092" s="83"/>
    </row>
    <row r="1093" spans="4:4" x14ac:dyDescent="0.2">
      <c r="D1093" s="83"/>
    </row>
    <row r="1094" spans="4:4" x14ac:dyDescent="0.2">
      <c r="D1094" s="83"/>
    </row>
    <row r="1095" spans="4:4" x14ac:dyDescent="0.2">
      <c r="D1095" s="83"/>
    </row>
    <row r="1096" spans="4:4" x14ac:dyDescent="0.2">
      <c r="D1096" s="83"/>
    </row>
    <row r="1097" spans="4:4" x14ac:dyDescent="0.2">
      <c r="D1097" s="83"/>
    </row>
    <row r="1098" spans="4:4" x14ac:dyDescent="0.2">
      <c r="D1098" s="83"/>
    </row>
    <row r="1099" spans="4:4" x14ac:dyDescent="0.2">
      <c r="D1099" s="83"/>
    </row>
    <row r="1100" spans="4:4" x14ac:dyDescent="0.2">
      <c r="D1100" s="83"/>
    </row>
    <row r="1101" spans="4:4" x14ac:dyDescent="0.2">
      <c r="D1101" s="83"/>
    </row>
    <row r="1102" spans="4:4" x14ac:dyDescent="0.2">
      <c r="D1102" s="83"/>
    </row>
    <row r="1103" spans="4:4" x14ac:dyDescent="0.2">
      <c r="D1103" s="83"/>
    </row>
    <row r="1104" spans="4:4" x14ac:dyDescent="0.2">
      <c r="D1104" s="83"/>
    </row>
    <row r="1105" spans="4:4" x14ac:dyDescent="0.2">
      <c r="D1105" s="83"/>
    </row>
    <row r="1106" spans="4:4" x14ac:dyDescent="0.2">
      <c r="D1106" s="83"/>
    </row>
    <row r="1107" spans="4:4" x14ac:dyDescent="0.2">
      <c r="D1107" s="83"/>
    </row>
    <row r="1108" spans="4:4" x14ac:dyDescent="0.2">
      <c r="D1108" s="83"/>
    </row>
    <row r="1109" spans="4:4" x14ac:dyDescent="0.2">
      <c r="D1109" s="83"/>
    </row>
    <row r="1110" spans="4:4" x14ac:dyDescent="0.2">
      <c r="D1110" s="83"/>
    </row>
    <row r="1111" spans="4:4" x14ac:dyDescent="0.2">
      <c r="D1111" s="83"/>
    </row>
    <row r="1112" spans="4:4" x14ac:dyDescent="0.2">
      <c r="D1112" s="83"/>
    </row>
    <row r="1113" spans="4:4" x14ac:dyDescent="0.2">
      <c r="D1113" s="83"/>
    </row>
    <row r="1114" spans="4:4" x14ac:dyDescent="0.2">
      <c r="D1114" s="83"/>
    </row>
    <row r="1115" spans="4:4" x14ac:dyDescent="0.2">
      <c r="D1115" s="83"/>
    </row>
    <row r="1116" spans="4:4" x14ac:dyDescent="0.2">
      <c r="D1116" s="83"/>
    </row>
    <row r="1117" spans="4:4" x14ac:dyDescent="0.2">
      <c r="D1117" s="83"/>
    </row>
    <row r="1118" spans="4:4" x14ac:dyDescent="0.2">
      <c r="D1118" s="83"/>
    </row>
    <row r="1119" spans="4:4" x14ac:dyDescent="0.2">
      <c r="D1119" s="83"/>
    </row>
    <row r="1120" spans="4:4" x14ac:dyDescent="0.2">
      <c r="D1120" s="83"/>
    </row>
    <row r="1121" spans="4:4" x14ac:dyDescent="0.2">
      <c r="D1121" s="83"/>
    </row>
    <row r="1122" spans="4:4" x14ac:dyDescent="0.2">
      <c r="D1122" s="83"/>
    </row>
    <row r="1123" spans="4:4" x14ac:dyDescent="0.2">
      <c r="D1123" s="83"/>
    </row>
    <row r="1124" spans="4:4" x14ac:dyDescent="0.2">
      <c r="D1124" s="83"/>
    </row>
    <row r="1125" spans="4:4" x14ac:dyDescent="0.2">
      <c r="D1125" s="83"/>
    </row>
    <row r="1126" spans="4:4" x14ac:dyDescent="0.2">
      <c r="D1126" s="83"/>
    </row>
    <row r="1127" spans="4:4" x14ac:dyDescent="0.2">
      <c r="D1127" s="83"/>
    </row>
    <row r="1128" spans="4:4" x14ac:dyDescent="0.2">
      <c r="D1128" s="83"/>
    </row>
    <row r="1129" spans="4:4" x14ac:dyDescent="0.2">
      <c r="D1129" s="83"/>
    </row>
    <row r="1130" spans="4:4" x14ac:dyDescent="0.2">
      <c r="D1130" s="83"/>
    </row>
    <row r="1131" spans="4:4" x14ac:dyDescent="0.2">
      <c r="D1131" s="83"/>
    </row>
    <row r="1132" spans="4:4" x14ac:dyDescent="0.2">
      <c r="D1132" s="83"/>
    </row>
    <row r="1133" spans="4:4" x14ac:dyDescent="0.2">
      <c r="D1133" s="83"/>
    </row>
    <row r="1134" spans="4:4" x14ac:dyDescent="0.2">
      <c r="D1134" s="83"/>
    </row>
    <row r="1135" spans="4:4" x14ac:dyDescent="0.2">
      <c r="D1135" s="83"/>
    </row>
    <row r="1136" spans="4:4" x14ac:dyDescent="0.2">
      <c r="D1136" s="83"/>
    </row>
    <row r="1137" spans="4:4" x14ac:dyDescent="0.2">
      <c r="D1137" s="83"/>
    </row>
    <row r="1138" spans="4:4" x14ac:dyDescent="0.2">
      <c r="D1138" s="83"/>
    </row>
    <row r="1139" spans="4:4" x14ac:dyDescent="0.2">
      <c r="D1139" s="83"/>
    </row>
    <row r="1140" spans="4:4" x14ac:dyDescent="0.2">
      <c r="D1140" s="83"/>
    </row>
    <row r="1141" spans="4:4" x14ac:dyDescent="0.2">
      <c r="D1141" s="83"/>
    </row>
    <row r="1142" spans="4:4" x14ac:dyDescent="0.2">
      <c r="D1142" s="83"/>
    </row>
    <row r="1143" spans="4:4" x14ac:dyDescent="0.2">
      <c r="D1143" s="83"/>
    </row>
    <row r="1144" spans="4:4" x14ac:dyDescent="0.2">
      <c r="D1144" s="83"/>
    </row>
    <row r="1145" spans="4:4" x14ac:dyDescent="0.2">
      <c r="D1145" s="83"/>
    </row>
    <row r="1146" spans="4:4" x14ac:dyDescent="0.2">
      <c r="D1146" s="83"/>
    </row>
    <row r="1147" spans="4:4" x14ac:dyDescent="0.2">
      <c r="D1147" s="83"/>
    </row>
    <row r="1148" spans="4:4" x14ac:dyDescent="0.2">
      <c r="D1148" s="83"/>
    </row>
    <row r="1149" spans="4:4" x14ac:dyDescent="0.2">
      <c r="D1149" s="83"/>
    </row>
    <row r="1150" spans="4:4" x14ac:dyDescent="0.2">
      <c r="D1150" s="83"/>
    </row>
    <row r="1151" spans="4:4" x14ac:dyDescent="0.2">
      <c r="D1151" s="83"/>
    </row>
    <row r="1152" spans="4:4" x14ac:dyDescent="0.2">
      <c r="D1152" s="83"/>
    </row>
    <row r="1153" spans="4:4" x14ac:dyDescent="0.2">
      <c r="D1153" s="83"/>
    </row>
    <row r="1154" spans="4:4" x14ac:dyDescent="0.2">
      <c r="D1154" s="83"/>
    </row>
    <row r="1155" spans="4:4" x14ac:dyDescent="0.2">
      <c r="D1155" s="83"/>
    </row>
    <row r="1156" spans="4:4" x14ac:dyDescent="0.2">
      <c r="D1156" s="83"/>
    </row>
    <row r="1157" spans="4:4" x14ac:dyDescent="0.2">
      <c r="D1157" s="83"/>
    </row>
    <row r="1158" spans="4:4" x14ac:dyDescent="0.2">
      <c r="D1158" s="83"/>
    </row>
    <row r="1159" spans="4:4" x14ac:dyDescent="0.2">
      <c r="D1159" s="83"/>
    </row>
    <row r="1160" spans="4:4" x14ac:dyDescent="0.2">
      <c r="D1160" s="83"/>
    </row>
    <row r="1161" spans="4:4" x14ac:dyDescent="0.2">
      <c r="D1161" s="83"/>
    </row>
    <row r="1162" spans="4:4" x14ac:dyDescent="0.2">
      <c r="D1162" s="83"/>
    </row>
    <row r="1163" spans="4:4" x14ac:dyDescent="0.2">
      <c r="D1163" s="83"/>
    </row>
    <row r="1164" spans="4:4" x14ac:dyDescent="0.2">
      <c r="D1164" s="83"/>
    </row>
    <row r="1165" spans="4:4" x14ac:dyDescent="0.2">
      <c r="D1165" s="83"/>
    </row>
    <row r="1166" spans="4:4" x14ac:dyDescent="0.2">
      <c r="D1166" s="83"/>
    </row>
    <row r="1167" spans="4:4" x14ac:dyDescent="0.2">
      <c r="D1167" s="83"/>
    </row>
    <row r="1168" spans="4:4" x14ac:dyDescent="0.2">
      <c r="D1168" s="83"/>
    </row>
    <row r="1169" spans="4:4" x14ac:dyDescent="0.2">
      <c r="D1169" s="83"/>
    </row>
    <row r="1170" spans="4:4" x14ac:dyDescent="0.2">
      <c r="D1170" s="83"/>
    </row>
    <row r="1171" spans="4:4" x14ac:dyDescent="0.2">
      <c r="D1171" s="83"/>
    </row>
    <row r="1172" spans="4:4" x14ac:dyDescent="0.2">
      <c r="D1172" s="83"/>
    </row>
    <row r="1173" spans="4:4" x14ac:dyDescent="0.2">
      <c r="D1173" s="83"/>
    </row>
    <row r="1174" spans="4:4" x14ac:dyDescent="0.2">
      <c r="D1174" s="83"/>
    </row>
    <row r="1175" spans="4:4" x14ac:dyDescent="0.2">
      <c r="D1175" s="83"/>
    </row>
    <row r="1176" spans="4:4" x14ac:dyDescent="0.2">
      <c r="D1176" s="83"/>
    </row>
    <row r="1177" spans="4:4" x14ac:dyDescent="0.2">
      <c r="D1177" s="83"/>
    </row>
    <row r="1178" spans="4:4" x14ac:dyDescent="0.2">
      <c r="D1178" s="83"/>
    </row>
    <row r="1179" spans="4:4" x14ac:dyDescent="0.2">
      <c r="D1179" s="83"/>
    </row>
    <row r="1180" spans="4:4" x14ac:dyDescent="0.2">
      <c r="D1180" s="83"/>
    </row>
    <row r="1181" spans="4:4" x14ac:dyDescent="0.2">
      <c r="D1181" s="83"/>
    </row>
    <row r="1182" spans="4:4" x14ac:dyDescent="0.2">
      <c r="D1182" s="83"/>
    </row>
    <row r="1183" spans="4:4" x14ac:dyDescent="0.2">
      <c r="D1183" s="83"/>
    </row>
    <row r="1184" spans="4:4" x14ac:dyDescent="0.2">
      <c r="D1184" s="83"/>
    </row>
    <row r="1185" spans="4:4" x14ac:dyDescent="0.2">
      <c r="D1185" s="83"/>
    </row>
    <row r="1186" spans="4:4" x14ac:dyDescent="0.2">
      <c r="D1186" s="83"/>
    </row>
    <row r="1187" spans="4:4" x14ac:dyDescent="0.2">
      <c r="D1187" s="83"/>
    </row>
    <row r="1188" spans="4:4" x14ac:dyDescent="0.2">
      <c r="D1188" s="83"/>
    </row>
    <row r="1189" spans="4:4" x14ac:dyDescent="0.2">
      <c r="D1189" s="83"/>
    </row>
    <row r="1190" spans="4:4" x14ac:dyDescent="0.2">
      <c r="D1190" s="83"/>
    </row>
    <row r="1191" spans="4:4" x14ac:dyDescent="0.2">
      <c r="D1191" s="83"/>
    </row>
    <row r="1192" spans="4:4" x14ac:dyDescent="0.2">
      <c r="D1192" s="83"/>
    </row>
    <row r="1193" spans="4:4" x14ac:dyDescent="0.2">
      <c r="D1193" s="83"/>
    </row>
    <row r="1194" spans="4:4" x14ac:dyDescent="0.2">
      <c r="D1194" s="83"/>
    </row>
    <row r="1195" spans="4:4" x14ac:dyDescent="0.2">
      <c r="D1195" s="83"/>
    </row>
    <row r="1196" spans="4:4" x14ac:dyDescent="0.2">
      <c r="D1196" s="83"/>
    </row>
    <row r="1197" spans="4:4" x14ac:dyDescent="0.2">
      <c r="D1197" s="83"/>
    </row>
    <row r="1198" spans="4:4" x14ac:dyDescent="0.2">
      <c r="D1198" s="83"/>
    </row>
    <row r="1199" spans="4:4" x14ac:dyDescent="0.2">
      <c r="D1199" s="83"/>
    </row>
    <row r="1200" spans="4:4" x14ac:dyDescent="0.2">
      <c r="D1200" s="83"/>
    </row>
    <row r="1201" spans="4:4" x14ac:dyDescent="0.2">
      <c r="D1201" s="83"/>
    </row>
    <row r="1202" spans="4:4" x14ac:dyDescent="0.2">
      <c r="D1202" s="83"/>
    </row>
    <row r="1203" spans="4:4" x14ac:dyDescent="0.2">
      <c r="D1203" s="83"/>
    </row>
    <row r="1204" spans="4:4" x14ac:dyDescent="0.2">
      <c r="D1204" s="83"/>
    </row>
    <row r="1205" spans="4:4" x14ac:dyDescent="0.2">
      <c r="D1205" s="83"/>
    </row>
    <row r="1206" spans="4:4" x14ac:dyDescent="0.2">
      <c r="D1206" s="83"/>
    </row>
    <row r="1207" spans="4:4" x14ac:dyDescent="0.2">
      <c r="D1207" s="83"/>
    </row>
    <row r="1208" spans="4:4" x14ac:dyDescent="0.2">
      <c r="D1208" s="83"/>
    </row>
    <row r="1209" spans="4:4" x14ac:dyDescent="0.2">
      <c r="D1209" s="83"/>
    </row>
    <row r="1210" spans="4:4" x14ac:dyDescent="0.2">
      <c r="D1210" s="83"/>
    </row>
    <row r="1211" spans="4:4" x14ac:dyDescent="0.2">
      <c r="D1211" s="83"/>
    </row>
    <row r="1212" spans="4:4" x14ac:dyDescent="0.2">
      <c r="D1212" s="83"/>
    </row>
    <row r="1213" spans="4:4" x14ac:dyDescent="0.2">
      <c r="D1213" s="83"/>
    </row>
    <row r="1214" spans="4:4" x14ac:dyDescent="0.2">
      <c r="D1214" s="83"/>
    </row>
    <row r="1215" spans="4:4" x14ac:dyDescent="0.2">
      <c r="D1215" s="83"/>
    </row>
    <row r="1216" spans="4:4" x14ac:dyDescent="0.2">
      <c r="D1216" s="83"/>
    </row>
    <row r="1217" spans="4:4" x14ac:dyDescent="0.2">
      <c r="D1217" s="83"/>
    </row>
    <row r="1218" spans="4:4" x14ac:dyDescent="0.2">
      <c r="D1218" s="83"/>
    </row>
    <row r="1219" spans="4:4" x14ac:dyDescent="0.2">
      <c r="D1219" s="83"/>
    </row>
    <row r="1220" spans="4:4" x14ac:dyDescent="0.2">
      <c r="D1220" s="83"/>
    </row>
    <row r="1221" spans="4:4" x14ac:dyDescent="0.2">
      <c r="D1221" s="83"/>
    </row>
    <row r="1222" spans="4:4" x14ac:dyDescent="0.2">
      <c r="D1222" s="83"/>
    </row>
    <row r="1223" spans="4:4" x14ac:dyDescent="0.2">
      <c r="D1223" s="83"/>
    </row>
    <row r="1224" spans="4:4" x14ac:dyDescent="0.2">
      <c r="D1224" s="83"/>
    </row>
    <row r="1225" spans="4:4" x14ac:dyDescent="0.2">
      <c r="D1225" s="83"/>
    </row>
    <row r="1226" spans="4:4" x14ac:dyDescent="0.2">
      <c r="D1226" s="83"/>
    </row>
    <row r="1227" spans="4:4" x14ac:dyDescent="0.2">
      <c r="D1227" s="83"/>
    </row>
    <row r="1228" spans="4:4" x14ac:dyDescent="0.2">
      <c r="D1228" s="83"/>
    </row>
    <row r="1229" spans="4:4" x14ac:dyDescent="0.2">
      <c r="D1229" s="83"/>
    </row>
    <row r="1230" spans="4:4" x14ac:dyDescent="0.2">
      <c r="D1230" s="83"/>
    </row>
    <row r="1231" spans="4:4" x14ac:dyDescent="0.2">
      <c r="D1231" s="83"/>
    </row>
    <row r="1232" spans="4:4" x14ac:dyDescent="0.2">
      <c r="D1232" s="83"/>
    </row>
    <row r="1233" spans="4:4" x14ac:dyDescent="0.2">
      <c r="D1233" s="83"/>
    </row>
    <row r="1234" spans="4:4" x14ac:dyDescent="0.2">
      <c r="D1234" s="83"/>
    </row>
    <row r="1235" spans="4:4" x14ac:dyDescent="0.2">
      <c r="D1235" s="83"/>
    </row>
    <row r="1236" spans="4:4" x14ac:dyDescent="0.2">
      <c r="D1236" s="83"/>
    </row>
    <row r="1237" spans="4:4" x14ac:dyDescent="0.2">
      <c r="D1237" s="83"/>
    </row>
    <row r="1238" spans="4:4" x14ac:dyDescent="0.2">
      <c r="D1238" s="83"/>
    </row>
    <row r="1239" spans="4:4" x14ac:dyDescent="0.2">
      <c r="D1239" s="83"/>
    </row>
    <row r="1240" spans="4:4" x14ac:dyDescent="0.2">
      <c r="D1240" s="83"/>
    </row>
    <row r="1241" spans="4:4" x14ac:dyDescent="0.2">
      <c r="D1241" s="83"/>
    </row>
    <row r="1242" spans="4:4" x14ac:dyDescent="0.2">
      <c r="D1242" s="83"/>
    </row>
    <row r="1243" spans="4:4" x14ac:dyDescent="0.2">
      <c r="D1243" s="83"/>
    </row>
    <row r="1244" spans="4:4" x14ac:dyDescent="0.2">
      <c r="D1244" s="83"/>
    </row>
    <row r="1245" spans="4:4" x14ac:dyDescent="0.2">
      <c r="D1245" s="83"/>
    </row>
    <row r="1246" spans="4:4" x14ac:dyDescent="0.2">
      <c r="D1246" s="83"/>
    </row>
    <row r="1247" spans="4:4" x14ac:dyDescent="0.2">
      <c r="D1247" s="83"/>
    </row>
    <row r="1248" spans="4:4" x14ac:dyDescent="0.2">
      <c r="D1248" s="83"/>
    </row>
    <row r="1249" spans="4:4" x14ac:dyDescent="0.2">
      <c r="D1249" s="83"/>
    </row>
    <row r="1250" spans="4:4" x14ac:dyDescent="0.2">
      <c r="D1250" s="83"/>
    </row>
    <row r="1251" spans="4:4" x14ac:dyDescent="0.2">
      <c r="D1251" s="83"/>
    </row>
    <row r="1252" spans="4:4" x14ac:dyDescent="0.2">
      <c r="D1252" s="83"/>
    </row>
    <row r="1253" spans="4:4" x14ac:dyDescent="0.2">
      <c r="D1253" s="83"/>
    </row>
    <row r="1254" spans="4:4" x14ac:dyDescent="0.2">
      <c r="D1254" s="83"/>
    </row>
    <row r="1255" spans="4:4" x14ac:dyDescent="0.2">
      <c r="D1255" s="83"/>
    </row>
    <row r="1256" spans="4:4" x14ac:dyDescent="0.2">
      <c r="D1256" s="83"/>
    </row>
    <row r="1257" spans="4:4" x14ac:dyDescent="0.2">
      <c r="D1257" s="83"/>
    </row>
    <row r="1258" spans="4:4" x14ac:dyDescent="0.2">
      <c r="D1258" s="83"/>
    </row>
    <row r="1259" spans="4:4" x14ac:dyDescent="0.2">
      <c r="D1259" s="83"/>
    </row>
    <row r="1260" spans="4:4" x14ac:dyDescent="0.2">
      <c r="D1260" s="83"/>
    </row>
    <row r="1261" spans="4:4" x14ac:dyDescent="0.2">
      <c r="D1261" s="83"/>
    </row>
    <row r="1262" spans="4:4" x14ac:dyDescent="0.2">
      <c r="D1262" s="83"/>
    </row>
    <row r="1263" spans="4:4" x14ac:dyDescent="0.2">
      <c r="D1263" s="83"/>
    </row>
    <row r="1264" spans="4:4" x14ac:dyDescent="0.2">
      <c r="D1264" s="83"/>
    </row>
    <row r="1265" spans="4:4" x14ac:dyDescent="0.2">
      <c r="D1265" s="83"/>
    </row>
    <row r="1266" spans="4:4" x14ac:dyDescent="0.2">
      <c r="D1266" s="83"/>
    </row>
    <row r="1267" spans="4:4" x14ac:dyDescent="0.2">
      <c r="D1267" s="83"/>
    </row>
    <row r="1268" spans="4:4" x14ac:dyDescent="0.2">
      <c r="D1268" s="83"/>
    </row>
    <row r="1269" spans="4:4" x14ac:dyDescent="0.2">
      <c r="D1269" s="83"/>
    </row>
    <row r="1270" spans="4:4" x14ac:dyDescent="0.2">
      <c r="D1270" s="83"/>
    </row>
    <row r="1271" spans="4:4" x14ac:dyDescent="0.2">
      <c r="D1271" s="83"/>
    </row>
    <row r="1272" spans="4:4" x14ac:dyDescent="0.2">
      <c r="D1272" s="83"/>
    </row>
    <row r="1273" spans="4:4" x14ac:dyDescent="0.2">
      <c r="D1273" s="83"/>
    </row>
    <row r="1274" spans="4:4" x14ac:dyDescent="0.2">
      <c r="D1274" s="83"/>
    </row>
    <row r="1275" spans="4:4" x14ac:dyDescent="0.2">
      <c r="D1275" s="83"/>
    </row>
    <row r="1276" spans="4:4" x14ac:dyDescent="0.2">
      <c r="D1276" s="83"/>
    </row>
    <row r="1277" spans="4:4" x14ac:dyDescent="0.2">
      <c r="D1277" s="83"/>
    </row>
    <row r="1278" spans="4:4" x14ac:dyDescent="0.2">
      <c r="D1278" s="83"/>
    </row>
    <row r="1279" spans="4:4" x14ac:dyDescent="0.2">
      <c r="D1279" s="83"/>
    </row>
    <row r="1280" spans="4:4" x14ac:dyDescent="0.2">
      <c r="D1280" s="83"/>
    </row>
    <row r="1281" spans="4:4" x14ac:dyDescent="0.2">
      <c r="D1281" s="83"/>
    </row>
    <row r="1282" spans="4:4" x14ac:dyDescent="0.2">
      <c r="D1282" s="83"/>
    </row>
    <row r="1283" spans="4:4" x14ac:dyDescent="0.2">
      <c r="D1283" s="83"/>
    </row>
    <row r="1284" spans="4:4" x14ac:dyDescent="0.2">
      <c r="D1284" s="83"/>
    </row>
    <row r="1285" spans="4:4" x14ac:dyDescent="0.2">
      <c r="D1285" s="83"/>
    </row>
    <row r="1286" spans="4:4" x14ac:dyDescent="0.2">
      <c r="D1286" s="83"/>
    </row>
    <row r="1287" spans="4:4" x14ac:dyDescent="0.2">
      <c r="D1287" s="83"/>
    </row>
    <row r="1288" spans="4:4" x14ac:dyDescent="0.2">
      <c r="D1288" s="83"/>
    </row>
    <row r="1289" spans="4:4" x14ac:dyDescent="0.2">
      <c r="D1289" s="83"/>
    </row>
    <row r="1290" spans="4:4" x14ac:dyDescent="0.2">
      <c r="D1290" s="83"/>
    </row>
    <row r="1291" spans="4:4" x14ac:dyDescent="0.2">
      <c r="D1291" s="83"/>
    </row>
    <row r="1292" spans="4:4" x14ac:dyDescent="0.2">
      <c r="D1292" s="83"/>
    </row>
    <row r="1293" spans="4:4" x14ac:dyDescent="0.2">
      <c r="D1293" s="83"/>
    </row>
    <row r="1294" spans="4:4" x14ac:dyDescent="0.2">
      <c r="D1294" s="83"/>
    </row>
    <row r="1295" spans="4:4" x14ac:dyDescent="0.2">
      <c r="D1295" s="83"/>
    </row>
    <row r="1296" spans="4:4" x14ac:dyDescent="0.2">
      <c r="D1296" s="83"/>
    </row>
    <row r="1297" spans="4:4" x14ac:dyDescent="0.2">
      <c r="D1297" s="83"/>
    </row>
    <row r="1298" spans="4:4" x14ac:dyDescent="0.2">
      <c r="D1298" s="83"/>
    </row>
    <row r="1299" spans="4:4" x14ac:dyDescent="0.2">
      <c r="D1299" s="83"/>
    </row>
    <row r="1300" spans="4:4" x14ac:dyDescent="0.2">
      <c r="D1300" s="83"/>
    </row>
    <row r="1301" spans="4:4" x14ac:dyDescent="0.2">
      <c r="D1301" s="83"/>
    </row>
    <row r="1302" spans="4:4" x14ac:dyDescent="0.2">
      <c r="D1302" s="83"/>
    </row>
    <row r="1303" spans="4:4" x14ac:dyDescent="0.2">
      <c r="D1303" s="83"/>
    </row>
    <row r="1304" spans="4:4" x14ac:dyDescent="0.2">
      <c r="D1304" s="83"/>
    </row>
    <row r="1305" spans="4:4" x14ac:dyDescent="0.2">
      <c r="D1305" s="83"/>
    </row>
    <row r="1306" spans="4:4" x14ac:dyDescent="0.2">
      <c r="D1306" s="83"/>
    </row>
    <row r="1307" spans="4:4" x14ac:dyDescent="0.2">
      <c r="D1307" s="83"/>
    </row>
    <row r="1308" spans="4:4" x14ac:dyDescent="0.2">
      <c r="D1308" s="83"/>
    </row>
    <row r="1309" spans="4:4" x14ac:dyDescent="0.2">
      <c r="D1309" s="83"/>
    </row>
    <row r="1310" spans="4:4" x14ac:dyDescent="0.2">
      <c r="D1310" s="83"/>
    </row>
    <row r="1311" spans="4:4" x14ac:dyDescent="0.2">
      <c r="D1311" s="83"/>
    </row>
    <row r="1312" spans="4:4" x14ac:dyDescent="0.2">
      <c r="D1312" s="83"/>
    </row>
    <row r="1313" spans="4:4" x14ac:dyDescent="0.2">
      <c r="D1313" s="83"/>
    </row>
    <row r="1314" spans="4:4" x14ac:dyDescent="0.2">
      <c r="D1314" s="83"/>
    </row>
    <row r="1315" spans="4:4" x14ac:dyDescent="0.2">
      <c r="D1315" s="83"/>
    </row>
    <row r="1316" spans="4:4" x14ac:dyDescent="0.2">
      <c r="D1316" s="83"/>
    </row>
    <row r="1317" spans="4:4" x14ac:dyDescent="0.2">
      <c r="D1317" s="83"/>
    </row>
    <row r="1318" spans="4:4" x14ac:dyDescent="0.2">
      <c r="D1318" s="83"/>
    </row>
    <row r="1319" spans="4:4" x14ac:dyDescent="0.2">
      <c r="D1319" s="83"/>
    </row>
    <row r="1320" spans="4:4" x14ac:dyDescent="0.2">
      <c r="D1320" s="83"/>
    </row>
    <row r="1321" spans="4:4" x14ac:dyDescent="0.2">
      <c r="D1321" s="83"/>
    </row>
    <row r="1322" spans="4:4" x14ac:dyDescent="0.2">
      <c r="D1322" s="83"/>
    </row>
    <row r="1323" spans="4:4" x14ac:dyDescent="0.2">
      <c r="D1323" s="83"/>
    </row>
    <row r="1324" spans="4:4" x14ac:dyDescent="0.2">
      <c r="D1324" s="83"/>
    </row>
    <row r="1325" spans="4:4" x14ac:dyDescent="0.2">
      <c r="D1325" s="83"/>
    </row>
    <row r="1326" spans="4:4" x14ac:dyDescent="0.2">
      <c r="D1326" s="83"/>
    </row>
    <row r="1327" spans="4:4" x14ac:dyDescent="0.2">
      <c r="D1327" s="83"/>
    </row>
    <row r="1328" spans="4:4" x14ac:dyDescent="0.2">
      <c r="D1328" s="83"/>
    </row>
    <row r="1329" spans="4:4" x14ac:dyDescent="0.2">
      <c r="D1329" s="83"/>
    </row>
    <row r="1330" spans="4:4" x14ac:dyDescent="0.2">
      <c r="D1330" s="83"/>
    </row>
    <row r="1331" spans="4:4" x14ac:dyDescent="0.2">
      <c r="D1331" s="83"/>
    </row>
    <row r="1332" spans="4:4" x14ac:dyDescent="0.2">
      <c r="D1332" s="83"/>
    </row>
    <row r="1333" spans="4:4" x14ac:dyDescent="0.2">
      <c r="D1333" s="83"/>
    </row>
    <row r="1334" spans="4:4" x14ac:dyDescent="0.2">
      <c r="D1334" s="83"/>
    </row>
    <row r="1335" spans="4:4" x14ac:dyDescent="0.2">
      <c r="D1335" s="83"/>
    </row>
    <row r="1336" spans="4:4" x14ac:dyDescent="0.2">
      <c r="D1336" s="83"/>
    </row>
    <row r="1337" spans="4:4" x14ac:dyDescent="0.2">
      <c r="D1337" s="83"/>
    </row>
    <row r="1338" spans="4:4" x14ac:dyDescent="0.2">
      <c r="D1338" s="83"/>
    </row>
    <row r="1339" spans="4:4" x14ac:dyDescent="0.2">
      <c r="D1339" s="83"/>
    </row>
    <row r="1340" spans="4:4" x14ac:dyDescent="0.2">
      <c r="D1340" s="83"/>
    </row>
    <row r="1341" spans="4:4" x14ac:dyDescent="0.2">
      <c r="D1341" s="83"/>
    </row>
    <row r="1342" spans="4:4" x14ac:dyDescent="0.2">
      <c r="D1342" s="83"/>
    </row>
    <row r="1343" spans="4:4" x14ac:dyDescent="0.2">
      <c r="D1343" s="83"/>
    </row>
    <row r="1344" spans="4:4" x14ac:dyDescent="0.2">
      <c r="D1344" s="83"/>
    </row>
    <row r="1345" spans="4:4" x14ac:dyDescent="0.2">
      <c r="D1345" s="83"/>
    </row>
    <row r="1346" spans="4:4" x14ac:dyDescent="0.2">
      <c r="D1346" s="83"/>
    </row>
    <row r="1347" spans="4:4" x14ac:dyDescent="0.2">
      <c r="D1347" s="83"/>
    </row>
    <row r="1348" spans="4:4" x14ac:dyDescent="0.2">
      <c r="D1348" s="83"/>
    </row>
    <row r="1349" spans="4:4" x14ac:dyDescent="0.2">
      <c r="D1349" s="83"/>
    </row>
    <row r="1350" spans="4:4" x14ac:dyDescent="0.2">
      <c r="D1350" s="83"/>
    </row>
    <row r="1351" spans="4:4" x14ac:dyDescent="0.2">
      <c r="D1351" s="83"/>
    </row>
    <row r="1352" spans="4:4" x14ac:dyDescent="0.2">
      <c r="D1352" s="83"/>
    </row>
    <row r="1353" spans="4:4" x14ac:dyDescent="0.2">
      <c r="D1353" s="83"/>
    </row>
    <row r="1354" spans="4:4" x14ac:dyDescent="0.2">
      <c r="D1354" s="83"/>
    </row>
    <row r="1355" spans="4:4" x14ac:dyDescent="0.2">
      <c r="D1355" s="83"/>
    </row>
    <row r="1356" spans="4:4" x14ac:dyDescent="0.2">
      <c r="D1356" s="83"/>
    </row>
    <row r="1357" spans="4:4" x14ac:dyDescent="0.2">
      <c r="D1357" s="83"/>
    </row>
    <row r="1358" spans="4:4" x14ac:dyDescent="0.2">
      <c r="D1358" s="83"/>
    </row>
    <row r="1359" spans="4:4" x14ac:dyDescent="0.2">
      <c r="D1359" s="83"/>
    </row>
    <row r="1360" spans="4:4" x14ac:dyDescent="0.2">
      <c r="D1360" s="83"/>
    </row>
    <row r="1361" spans="4:4" x14ac:dyDescent="0.2">
      <c r="D1361" s="83"/>
    </row>
    <row r="1362" spans="4:4" x14ac:dyDescent="0.2">
      <c r="D1362" s="83"/>
    </row>
    <row r="1363" spans="4:4" x14ac:dyDescent="0.2">
      <c r="D1363" s="83"/>
    </row>
    <row r="1364" spans="4:4" x14ac:dyDescent="0.2">
      <c r="D1364" s="83"/>
    </row>
    <row r="1365" spans="4:4" x14ac:dyDescent="0.2">
      <c r="D1365" s="83"/>
    </row>
    <row r="1366" spans="4:4" x14ac:dyDescent="0.2">
      <c r="D1366" s="83"/>
    </row>
    <row r="1367" spans="4:4" x14ac:dyDescent="0.2">
      <c r="D1367" s="83"/>
    </row>
    <row r="1368" spans="4:4" x14ac:dyDescent="0.2">
      <c r="D1368" s="83"/>
    </row>
    <row r="1369" spans="4:4" x14ac:dyDescent="0.2">
      <c r="D1369" s="83"/>
    </row>
    <row r="1370" spans="4:4" x14ac:dyDescent="0.2">
      <c r="D1370" s="83"/>
    </row>
    <row r="1371" spans="4:4" x14ac:dyDescent="0.2">
      <c r="D1371" s="83"/>
    </row>
    <row r="1372" spans="4:4" x14ac:dyDescent="0.2">
      <c r="D1372" s="83"/>
    </row>
    <row r="1373" spans="4:4" x14ac:dyDescent="0.2">
      <c r="D1373" s="83"/>
    </row>
    <row r="1374" spans="4:4" x14ac:dyDescent="0.2">
      <c r="D1374" s="83"/>
    </row>
    <row r="1375" spans="4:4" x14ac:dyDescent="0.2">
      <c r="D1375" s="83"/>
    </row>
    <row r="1376" spans="4:4" x14ac:dyDescent="0.2">
      <c r="D1376" s="83"/>
    </row>
    <row r="1377" spans="4:4" x14ac:dyDescent="0.2">
      <c r="D1377" s="83"/>
    </row>
    <row r="1378" spans="4:4" x14ac:dyDescent="0.2">
      <c r="D1378" s="83"/>
    </row>
    <row r="1379" spans="4:4" x14ac:dyDescent="0.2">
      <c r="D1379" s="83"/>
    </row>
    <row r="1380" spans="4:4" x14ac:dyDescent="0.2">
      <c r="D1380" s="83"/>
    </row>
    <row r="1381" spans="4:4" x14ac:dyDescent="0.2">
      <c r="D1381" s="83"/>
    </row>
    <row r="1382" spans="4:4" x14ac:dyDescent="0.2">
      <c r="D1382" s="83"/>
    </row>
    <row r="1383" spans="4:4" x14ac:dyDescent="0.2">
      <c r="D1383" s="83"/>
    </row>
    <row r="1384" spans="4:4" x14ac:dyDescent="0.2">
      <c r="D1384" s="83"/>
    </row>
    <row r="1385" spans="4:4" x14ac:dyDescent="0.2">
      <c r="D1385" s="83"/>
    </row>
    <row r="1386" spans="4:4" x14ac:dyDescent="0.2">
      <c r="D1386" s="83"/>
    </row>
    <row r="1387" spans="4:4" x14ac:dyDescent="0.2">
      <c r="D1387" s="83"/>
    </row>
    <row r="1388" spans="4:4" x14ac:dyDescent="0.2">
      <c r="D1388" s="83"/>
    </row>
    <row r="1389" spans="4:4" x14ac:dyDescent="0.2">
      <c r="D1389" s="83"/>
    </row>
    <row r="1390" spans="4:4" x14ac:dyDescent="0.2">
      <c r="D1390" s="83"/>
    </row>
    <row r="1391" spans="4:4" x14ac:dyDescent="0.2">
      <c r="D1391" s="83"/>
    </row>
    <row r="1392" spans="4:4" x14ac:dyDescent="0.2">
      <c r="D1392" s="83"/>
    </row>
    <row r="1393" spans="4:4" x14ac:dyDescent="0.2">
      <c r="D1393" s="83"/>
    </row>
    <row r="1394" spans="4:4" x14ac:dyDescent="0.2">
      <c r="D1394" s="83"/>
    </row>
    <row r="1395" spans="4:4" x14ac:dyDescent="0.2">
      <c r="D1395" s="83"/>
    </row>
    <row r="1396" spans="4:4" x14ac:dyDescent="0.2">
      <c r="D1396" s="83"/>
    </row>
    <row r="1397" spans="4:4" x14ac:dyDescent="0.2">
      <c r="D1397" s="83"/>
    </row>
    <row r="1398" spans="4:4" x14ac:dyDescent="0.2">
      <c r="D1398" s="83"/>
    </row>
    <row r="1399" spans="4:4" x14ac:dyDescent="0.2">
      <c r="D1399" s="83"/>
    </row>
    <row r="1400" spans="4:4" x14ac:dyDescent="0.2">
      <c r="D1400" s="83"/>
    </row>
    <row r="1401" spans="4:4" x14ac:dyDescent="0.2">
      <c r="D1401" s="83"/>
    </row>
    <row r="1402" spans="4:4" x14ac:dyDescent="0.2">
      <c r="D1402" s="83"/>
    </row>
    <row r="1403" spans="4:4" x14ac:dyDescent="0.2">
      <c r="D1403" s="83"/>
    </row>
    <row r="1404" spans="4:4" x14ac:dyDescent="0.2">
      <c r="D1404" s="83"/>
    </row>
    <row r="1405" spans="4:4" x14ac:dyDescent="0.2">
      <c r="D1405" s="83"/>
    </row>
    <row r="1406" spans="4:4" x14ac:dyDescent="0.2">
      <c r="D1406" s="83"/>
    </row>
    <row r="1407" spans="4:4" x14ac:dyDescent="0.2">
      <c r="D1407" s="83"/>
    </row>
    <row r="1408" spans="4:4" x14ac:dyDescent="0.2">
      <c r="D1408" s="83"/>
    </row>
    <row r="1409" spans="4:4" x14ac:dyDescent="0.2">
      <c r="D1409" s="83"/>
    </row>
    <row r="1410" spans="4:4" x14ac:dyDescent="0.2">
      <c r="D1410" s="83"/>
    </row>
    <row r="1411" spans="4:4" x14ac:dyDescent="0.2">
      <c r="D1411" s="83"/>
    </row>
    <row r="1412" spans="4:4" x14ac:dyDescent="0.2">
      <c r="D1412" s="83"/>
    </row>
    <row r="1413" spans="4:4" x14ac:dyDescent="0.2">
      <c r="D1413" s="83"/>
    </row>
    <row r="1414" spans="4:4" x14ac:dyDescent="0.2">
      <c r="D1414" s="83"/>
    </row>
    <row r="1415" spans="4:4" x14ac:dyDescent="0.2">
      <c r="D1415" s="83"/>
    </row>
    <row r="1416" spans="4:4" x14ac:dyDescent="0.2">
      <c r="D1416" s="83"/>
    </row>
    <row r="1417" spans="4:4" x14ac:dyDescent="0.2">
      <c r="D1417" s="83"/>
    </row>
    <row r="1418" spans="4:4" x14ac:dyDescent="0.2">
      <c r="D1418" s="83"/>
    </row>
    <row r="1419" spans="4:4" x14ac:dyDescent="0.2">
      <c r="D1419" s="83"/>
    </row>
    <row r="1420" spans="4:4" x14ac:dyDescent="0.2">
      <c r="D1420" s="83"/>
    </row>
    <row r="1421" spans="4:4" x14ac:dyDescent="0.2">
      <c r="D1421" s="83"/>
    </row>
    <row r="1422" spans="4:4" x14ac:dyDescent="0.2">
      <c r="D1422" s="83"/>
    </row>
    <row r="1423" spans="4:4" x14ac:dyDescent="0.2">
      <c r="D1423" s="83"/>
    </row>
    <row r="1424" spans="4:4" x14ac:dyDescent="0.2">
      <c r="D1424" s="83"/>
    </row>
    <row r="1425" spans="4:4" x14ac:dyDescent="0.2">
      <c r="D1425" s="83"/>
    </row>
    <row r="1426" spans="4:4" x14ac:dyDescent="0.2">
      <c r="D1426" s="83"/>
    </row>
    <row r="1427" spans="4:4" x14ac:dyDescent="0.2">
      <c r="D1427" s="83"/>
    </row>
    <row r="1428" spans="4:4" x14ac:dyDescent="0.2">
      <c r="D1428" s="83"/>
    </row>
    <row r="1429" spans="4:4" x14ac:dyDescent="0.2">
      <c r="D1429" s="83"/>
    </row>
    <row r="1430" spans="4:4" x14ac:dyDescent="0.2">
      <c r="D1430" s="83"/>
    </row>
    <row r="1431" spans="4:4" x14ac:dyDescent="0.2">
      <c r="D1431" s="83"/>
    </row>
    <row r="1432" spans="4:4" x14ac:dyDescent="0.2">
      <c r="D1432" s="83"/>
    </row>
    <row r="1433" spans="4:4" x14ac:dyDescent="0.2">
      <c r="D1433" s="83"/>
    </row>
    <row r="1434" spans="4:4" x14ac:dyDescent="0.2">
      <c r="D1434" s="83"/>
    </row>
    <row r="1435" spans="4:4" x14ac:dyDescent="0.2">
      <c r="D1435" s="83"/>
    </row>
    <row r="1436" spans="4:4" x14ac:dyDescent="0.2">
      <c r="D1436" s="83"/>
    </row>
    <row r="1437" spans="4:4" x14ac:dyDescent="0.2">
      <c r="D1437" s="83"/>
    </row>
    <row r="1438" spans="4:4" x14ac:dyDescent="0.2">
      <c r="D1438" s="83"/>
    </row>
    <row r="1439" spans="4:4" x14ac:dyDescent="0.2">
      <c r="D1439" s="83"/>
    </row>
    <row r="1440" spans="4:4" x14ac:dyDescent="0.2">
      <c r="D1440" s="83"/>
    </row>
    <row r="1441" spans="4:4" x14ac:dyDescent="0.2">
      <c r="D1441" s="83"/>
    </row>
    <row r="1442" spans="4:4" x14ac:dyDescent="0.2">
      <c r="D1442" s="83"/>
    </row>
    <row r="1443" spans="4:4" x14ac:dyDescent="0.2">
      <c r="D1443" s="83"/>
    </row>
    <row r="1444" spans="4:4" x14ac:dyDescent="0.2">
      <c r="D1444" s="83"/>
    </row>
    <row r="1445" spans="4:4" x14ac:dyDescent="0.2">
      <c r="D1445" s="83"/>
    </row>
    <row r="1446" spans="4:4" x14ac:dyDescent="0.2">
      <c r="D1446" s="83"/>
    </row>
    <row r="1447" spans="4:4" x14ac:dyDescent="0.2">
      <c r="D1447" s="83"/>
    </row>
    <row r="1448" spans="4:4" x14ac:dyDescent="0.2">
      <c r="D1448" s="83"/>
    </row>
    <row r="1449" spans="4:4" x14ac:dyDescent="0.2">
      <c r="D1449" s="83"/>
    </row>
    <row r="1450" spans="4:4" x14ac:dyDescent="0.2">
      <c r="D1450" s="83"/>
    </row>
    <row r="1451" spans="4:4" x14ac:dyDescent="0.2">
      <c r="D1451" s="83"/>
    </row>
    <row r="1452" spans="4:4" x14ac:dyDescent="0.2">
      <c r="D1452" s="83"/>
    </row>
    <row r="1453" spans="4:4" x14ac:dyDescent="0.2">
      <c r="D1453" s="83"/>
    </row>
    <row r="1454" spans="4:4" x14ac:dyDescent="0.2">
      <c r="D1454" s="83"/>
    </row>
    <row r="1455" spans="4:4" x14ac:dyDescent="0.2">
      <c r="D1455" s="83"/>
    </row>
    <row r="1456" spans="4:4" x14ac:dyDescent="0.2">
      <c r="D1456" s="83"/>
    </row>
    <row r="1457" spans="4:4" x14ac:dyDescent="0.2">
      <c r="D1457" s="83"/>
    </row>
    <row r="1458" spans="4:4" x14ac:dyDescent="0.2">
      <c r="D1458" s="83"/>
    </row>
    <row r="1459" spans="4:4" x14ac:dyDescent="0.2">
      <c r="D1459" s="83"/>
    </row>
    <row r="1460" spans="4:4" x14ac:dyDescent="0.2">
      <c r="D1460" s="83"/>
    </row>
    <row r="1461" spans="4:4" x14ac:dyDescent="0.2">
      <c r="D1461" s="83"/>
    </row>
    <row r="1462" spans="4:4" x14ac:dyDescent="0.2">
      <c r="D1462" s="83"/>
    </row>
    <row r="1463" spans="4:4" x14ac:dyDescent="0.2">
      <c r="D1463" s="83"/>
    </row>
    <row r="1464" spans="4:4" x14ac:dyDescent="0.2">
      <c r="D1464" s="83"/>
    </row>
    <row r="1465" spans="4:4" x14ac:dyDescent="0.2">
      <c r="D1465" s="83"/>
    </row>
    <row r="1466" spans="4:4" x14ac:dyDescent="0.2">
      <c r="D1466" s="83"/>
    </row>
    <row r="1467" spans="4:4" x14ac:dyDescent="0.2">
      <c r="D1467" s="83"/>
    </row>
    <row r="1468" spans="4:4" x14ac:dyDescent="0.2">
      <c r="D1468" s="83"/>
    </row>
    <row r="1469" spans="4:4" x14ac:dyDescent="0.2">
      <c r="D1469" s="83"/>
    </row>
    <row r="1470" spans="4:4" x14ac:dyDescent="0.2">
      <c r="D1470" s="83"/>
    </row>
    <row r="1471" spans="4:4" x14ac:dyDescent="0.2">
      <c r="D1471" s="83"/>
    </row>
    <row r="1472" spans="4:4" x14ac:dyDescent="0.2">
      <c r="D1472" s="83"/>
    </row>
    <row r="1473" spans="4:4" x14ac:dyDescent="0.2">
      <c r="D1473" s="83"/>
    </row>
    <row r="1474" spans="4:4" x14ac:dyDescent="0.2">
      <c r="D1474" s="83"/>
    </row>
    <row r="1475" spans="4:4" x14ac:dyDescent="0.2">
      <c r="D1475" s="83"/>
    </row>
    <row r="1476" spans="4:4" x14ac:dyDescent="0.2">
      <c r="D1476" s="83"/>
    </row>
    <row r="1477" spans="4:4" x14ac:dyDescent="0.2">
      <c r="D1477" s="83"/>
    </row>
    <row r="1478" spans="4:4" x14ac:dyDescent="0.2">
      <c r="D1478" s="83"/>
    </row>
    <row r="1479" spans="4:4" x14ac:dyDescent="0.2">
      <c r="D1479" s="83"/>
    </row>
    <row r="1480" spans="4:4" x14ac:dyDescent="0.2">
      <c r="D1480" s="83"/>
    </row>
    <row r="1481" spans="4:4" x14ac:dyDescent="0.2">
      <c r="D1481" s="83"/>
    </row>
    <row r="1482" spans="4:4" x14ac:dyDescent="0.2">
      <c r="D1482" s="83"/>
    </row>
    <row r="1483" spans="4:4" x14ac:dyDescent="0.2">
      <c r="D1483" s="83"/>
    </row>
    <row r="1484" spans="4:4" x14ac:dyDescent="0.2">
      <c r="D1484" s="83"/>
    </row>
    <row r="1485" spans="4:4" x14ac:dyDescent="0.2">
      <c r="D1485" s="83"/>
    </row>
    <row r="1486" spans="4:4" x14ac:dyDescent="0.2">
      <c r="D1486" s="83"/>
    </row>
    <row r="1487" spans="4:4" x14ac:dyDescent="0.2">
      <c r="D1487" s="83"/>
    </row>
    <row r="1488" spans="4:4" x14ac:dyDescent="0.2">
      <c r="D1488" s="83"/>
    </row>
    <row r="1489" spans="4:4" x14ac:dyDescent="0.2">
      <c r="D1489" s="83"/>
    </row>
    <row r="1490" spans="4:4" x14ac:dyDescent="0.2">
      <c r="D1490" s="83"/>
    </row>
    <row r="1491" spans="4:4" x14ac:dyDescent="0.2">
      <c r="D1491" s="83"/>
    </row>
    <row r="1492" spans="4:4" x14ac:dyDescent="0.2">
      <c r="D1492" s="83"/>
    </row>
    <row r="1493" spans="4:4" x14ac:dyDescent="0.2">
      <c r="D1493" s="83"/>
    </row>
    <row r="1494" spans="4:4" x14ac:dyDescent="0.2">
      <c r="D1494" s="83"/>
    </row>
    <row r="1495" spans="4:4" x14ac:dyDescent="0.2">
      <c r="D1495" s="83"/>
    </row>
    <row r="1496" spans="4:4" x14ac:dyDescent="0.2">
      <c r="D1496" s="83"/>
    </row>
    <row r="1497" spans="4:4" x14ac:dyDescent="0.2">
      <c r="D1497" s="83"/>
    </row>
    <row r="1498" spans="4:4" x14ac:dyDescent="0.2">
      <c r="D1498" s="83"/>
    </row>
    <row r="1499" spans="4:4" x14ac:dyDescent="0.2">
      <c r="D1499" s="83"/>
    </row>
    <row r="1500" spans="4:4" x14ac:dyDescent="0.2">
      <c r="D1500" s="83"/>
    </row>
    <row r="1501" spans="4:4" x14ac:dyDescent="0.2">
      <c r="D1501" s="83"/>
    </row>
    <row r="1502" spans="4:4" x14ac:dyDescent="0.2">
      <c r="D1502" s="83"/>
    </row>
    <row r="1503" spans="4:4" x14ac:dyDescent="0.2">
      <c r="D1503" s="83"/>
    </row>
    <row r="1504" spans="4:4" x14ac:dyDescent="0.2">
      <c r="D1504" s="83"/>
    </row>
    <row r="1505" spans="4:4" x14ac:dyDescent="0.2">
      <c r="D1505" s="83"/>
    </row>
    <row r="1506" spans="4:4" x14ac:dyDescent="0.2">
      <c r="D1506" s="83"/>
    </row>
    <row r="1507" spans="4:4" x14ac:dyDescent="0.2">
      <c r="D1507" s="83"/>
    </row>
    <row r="1508" spans="4:4" x14ac:dyDescent="0.2">
      <c r="D1508" s="83"/>
    </row>
    <row r="1509" spans="4:4" x14ac:dyDescent="0.2">
      <c r="D1509" s="83"/>
    </row>
    <row r="1510" spans="4:4" x14ac:dyDescent="0.2">
      <c r="D1510" s="83"/>
    </row>
    <row r="1511" spans="4:4" x14ac:dyDescent="0.2">
      <c r="D1511" s="83"/>
    </row>
    <row r="1512" spans="4:4" x14ac:dyDescent="0.2">
      <c r="D1512" s="83"/>
    </row>
    <row r="1513" spans="4:4" x14ac:dyDescent="0.2">
      <c r="D1513" s="83"/>
    </row>
    <row r="1514" spans="4:4" x14ac:dyDescent="0.2">
      <c r="D1514" s="83"/>
    </row>
    <row r="1515" spans="4:4" x14ac:dyDescent="0.2">
      <c r="D1515" s="83"/>
    </row>
    <row r="1516" spans="4:4" x14ac:dyDescent="0.2">
      <c r="D1516" s="83"/>
    </row>
    <row r="1517" spans="4:4" x14ac:dyDescent="0.2">
      <c r="D1517" s="83"/>
    </row>
    <row r="1518" spans="4:4" x14ac:dyDescent="0.2">
      <c r="D1518" s="83"/>
    </row>
    <row r="1519" spans="4:4" x14ac:dyDescent="0.2">
      <c r="D1519" s="83"/>
    </row>
    <row r="1520" spans="4:4" x14ac:dyDescent="0.2">
      <c r="D1520" s="83"/>
    </row>
    <row r="1521" spans="4:4" x14ac:dyDescent="0.2">
      <c r="D1521" s="83"/>
    </row>
    <row r="1522" spans="4:4" x14ac:dyDescent="0.2">
      <c r="D1522" s="83"/>
    </row>
    <row r="1523" spans="4:4" x14ac:dyDescent="0.2">
      <c r="D1523" s="83"/>
    </row>
    <row r="1524" spans="4:4" x14ac:dyDescent="0.2">
      <c r="D1524" s="83"/>
    </row>
    <row r="1525" spans="4:4" x14ac:dyDescent="0.2">
      <c r="D1525" s="83"/>
    </row>
    <row r="1526" spans="4:4" x14ac:dyDescent="0.2">
      <c r="D1526" s="83"/>
    </row>
    <row r="1527" spans="4:4" x14ac:dyDescent="0.2">
      <c r="D1527" s="83"/>
    </row>
    <row r="1528" spans="4:4" x14ac:dyDescent="0.2">
      <c r="D1528" s="83"/>
    </row>
    <row r="1529" spans="4:4" x14ac:dyDescent="0.2">
      <c r="D1529" s="83"/>
    </row>
    <row r="1530" spans="4:4" x14ac:dyDescent="0.2">
      <c r="D1530" s="83"/>
    </row>
    <row r="1531" spans="4:4" x14ac:dyDescent="0.2">
      <c r="D1531" s="83"/>
    </row>
    <row r="1532" spans="4:4" x14ac:dyDescent="0.2">
      <c r="D1532" s="83"/>
    </row>
    <row r="1533" spans="4:4" x14ac:dyDescent="0.2">
      <c r="D1533" s="83"/>
    </row>
    <row r="1534" spans="4:4" x14ac:dyDescent="0.2">
      <c r="D1534" s="83"/>
    </row>
    <row r="1535" spans="4:4" x14ac:dyDescent="0.2">
      <c r="D1535" s="83"/>
    </row>
    <row r="1536" spans="4:4" x14ac:dyDescent="0.2">
      <c r="D1536" s="83"/>
    </row>
    <row r="1537" spans="4:4" x14ac:dyDescent="0.2">
      <c r="D1537" s="83"/>
    </row>
    <row r="1538" spans="4:4" x14ac:dyDescent="0.2">
      <c r="D1538" s="83"/>
    </row>
    <row r="1539" spans="4:4" x14ac:dyDescent="0.2">
      <c r="D1539" s="83"/>
    </row>
    <row r="1540" spans="4:4" x14ac:dyDescent="0.2">
      <c r="D1540" s="83"/>
    </row>
    <row r="1541" spans="4:4" x14ac:dyDescent="0.2">
      <c r="D1541" s="83"/>
    </row>
    <row r="1542" spans="4:4" x14ac:dyDescent="0.2">
      <c r="D1542" s="83"/>
    </row>
    <row r="1543" spans="4:4" x14ac:dyDescent="0.2">
      <c r="D1543" s="83"/>
    </row>
    <row r="1544" spans="4:4" x14ac:dyDescent="0.2">
      <c r="D1544" s="83"/>
    </row>
    <row r="1545" spans="4:4" x14ac:dyDescent="0.2">
      <c r="D1545" s="83"/>
    </row>
    <row r="1546" spans="4:4" x14ac:dyDescent="0.2">
      <c r="D1546" s="83"/>
    </row>
    <row r="1547" spans="4:4" x14ac:dyDescent="0.2">
      <c r="D1547" s="83"/>
    </row>
    <row r="1548" spans="4:4" x14ac:dyDescent="0.2">
      <c r="D1548" s="83"/>
    </row>
    <row r="1549" spans="4:4" x14ac:dyDescent="0.2">
      <c r="D1549" s="83"/>
    </row>
    <row r="1550" spans="4:4" x14ac:dyDescent="0.2">
      <c r="D1550" s="83"/>
    </row>
    <row r="1551" spans="4:4" x14ac:dyDescent="0.2">
      <c r="D1551" s="83"/>
    </row>
    <row r="1552" spans="4:4" x14ac:dyDescent="0.2">
      <c r="D1552" s="83"/>
    </row>
    <row r="1553" spans="4:4" x14ac:dyDescent="0.2">
      <c r="D1553" s="83"/>
    </row>
    <row r="1554" spans="4:4" x14ac:dyDescent="0.2">
      <c r="D1554" s="83"/>
    </row>
    <row r="1555" spans="4:4" x14ac:dyDescent="0.2">
      <c r="D1555" s="83"/>
    </row>
    <row r="1556" spans="4:4" x14ac:dyDescent="0.2">
      <c r="D1556" s="83"/>
    </row>
    <row r="1557" spans="4:4" x14ac:dyDescent="0.2">
      <c r="D1557" s="83"/>
    </row>
    <row r="1558" spans="4:4" x14ac:dyDescent="0.2">
      <c r="D1558" s="83"/>
    </row>
    <row r="1559" spans="4:4" x14ac:dyDescent="0.2">
      <c r="D1559" s="83"/>
    </row>
    <row r="1560" spans="4:4" x14ac:dyDescent="0.2">
      <c r="D1560" s="83"/>
    </row>
    <row r="1561" spans="4:4" x14ac:dyDescent="0.2">
      <c r="D1561" s="83"/>
    </row>
    <row r="1562" spans="4:4" x14ac:dyDescent="0.2">
      <c r="D1562" s="83"/>
    </row>
    <row r="1563" spans="4:4" x14ac:dyDescent="0.2">
      <c r="D1563" s="83"/>
    </row>
    <row r="1564" spans="4:4" x14ac:dyDescent="0.2">
      <c r="D1564" s="83"/>
    </row>
    <row r="1565" spans="4:4" x14ac:dyDescent="0.2">
      <c r="D1565" s="83"/>
    </row>
    <row r="1566" spans="4:4" x14ac:dyDescent="0.2">
      <c r="D1566" s="83"/>
    </row>
    <row r="1567" spans="4:4" x14ac:dyDescent="0.2">
      <c r="D1567" s="83"/>
    </row>
    <row r="1568" spans="4:4" x14ac:dyDescent="0.2">
      <c r="D1568" s="83"/>
    </row>
    <row r="1569" spans="4:4" x14ac:dyDescent="0.2">
      <c r="D1569" s="83"/>
    </row>
    <row r="1570" spans="4:4" x14ac:dyDescent="0.2">
      <c r="D1570" s="83"/>
    </row>
    <row r="1571" spans="4:4" x14ac:dyDescent="0.2">
      <c r="D1571" s="83"/>
    </row>
    <row r="1572" spans="4:4" x14ac:dyDescent="0.2">
      <c r="D1572" s="83"/>
    </row>
    <row r="1573" spans="4:4" x14ac:dyDescent="0.2">
      <c r="D1573" s="83"/>
    </row>
    <row r="1574" spans="4:4" x14ac:dyDescent="0.2">
      <c r="D1574" s="83"/>
    </row>
    <row r="1575" spans="4:4" x14ac:dyDescent="0.2">
      <c r="D1575" s="83"/>
    </row>
    <row r="1576" spans="4:4" x14ac:dyDescent="0.2">
      <c r="D1576" s="83"/>
    </row>
    <row r="1577" spans="4:4" x14ac:dyDescent="0.2">
      <c r="D1577" s="83"/>
    </row>
    <row r="1578" spans="4:4" x14ac:dyDescent="0.2">
      <c r="D1578" s="83"/>
    </row>
    <row r="1579" spans="4:4" x14ac:dyDescent="0.2">
      <c r="D1579" s="83"/>
    </row>
    <row r="1580" spans="4:4" x14ac:dyDescent="0.2">
      <c r="D1580" s="83"/>
    </row>
    <row r="1581" spans="4:4" x14ac:dyDescent="0.2">
      <c r="D1581" s="83"/>
    </row>
    <row r="1582" spans="4:4" x14ac:dyDescent="0.2">
      <c r="D1582" s="83"/>
    </row>
    <row r="1583" spans="4:4" x14ac:dyDescent="0.2">
      <c r="D1583" s="83"/>
    </row>
    <row r="1584" spans="4:4" x14ac:dyDescent="0.2">
      <c r="D1584" s="83"/>
    </row>
    <row r="1585" spans="4:4" x14ac:dyDescent="0.2">
      <c r="D1585" s="83"/>
    </row>
    <row r="1586" spans="4:4" x14ac:dyDescent="0.2">
      <c r="D1586" s="83"/>
    </row>
    <row r="1587" spans="4:4" x14ac:dyDescent="0.2">
      <c r="D1587" s="83"/>
    </row>
    <row r="1588" spans="4:4" x14ac:dyDescent="0.2">
      <c r="D1588" s="83"/>
    </row>
    <row r="1589" spans="4:4" x14ac:dyDescent="0.2">
      <c r="D1589" s="83"/>
    </row>
    <row r="1590" spans="4:4" x14ac:dyDescent="0.2">
      <c r="D1590" s="83"/>
    </row>
    <row r="1591" spans="4:4" x14ac:dyDescent="0.2">
      <c r="D1591" s="83"/>
    </row>
    <row r="1592" spans="4:4" x14ac:dyDescent="0.2">
      <c r="D1592" s="83"/>
    </row>
    <row r="1593" spans="4:4" x14ac:dyDescent="0.2">
      <c r="D1593" s="83"/>
    </row>
    <row r="1594" spans="4:4" x14ac:dyDescent="0.2">
      <c r="D1594" s="83"/>
    </row>
    <row r="1595" spans="4:4" x14ac:dyDescent="0.2">
      <c r="D1595" s="83"/>
    </row>
    <row r="1596" spans="4:4" x14ac:dyDescent="0.2">
      <c r="D1596" s="83"/>
    </row>
    <row r="1597" spans="4:4" x14ac:dyDescent="0.2">
      <c r="D1597" s="83"/>
    </row>
    <row r="1598" spans="4:4" x14ac:dyDescent="0.2">
      <c r="D1598" s="83"/>
    </row>
    <row r="1599" spans="4:4" x14ac:dyDescent="0.2">
      <c r="D1599" s="83"/>
    </row>
    <row r="1600" spans="4:4" x14ac:dyDescent="0.2">
      <c r="D1600" s="83"/>
    </row>
    <row r="1601" spans="4:4" x14ac:dyDescent="0.2">
      <c r="D1601" s="83"/>
    </row>
    <row r="1602" spans="4:4" x14ac:dyDescent="0.2">
      <c r="D1602" s="83"/>
    </row>
    <row r="1603" spans="4:4" x14ac:dyDescent="0.2">
      <c r="D1603" s="83"/>
    </row>
    <row r="1604" spans="4:4" x14ac:dyDescent="0.2">
      <c r="D1604" s="83"/>
    </row>
    <row r="1605" spans="4:4" x14ac:dyDescent="0.2">
      <c r="D1605" s="83"/>
    </row>
    <row r="1606" spans="4:4" x14ac:dyDescent="0.2">
      <c r="D1606" s="83"/>
    </row>
    <row r="1607" spans="4:4" x14ac:dyDescent="0.2">
      <c r="D1607" s="83"/>
    </row>
    <row r="1608" spans="4:4" x14ac:dyDescent="0.2">
      <c r="D1608" s="83"/>
    </row>
    <row r="1609" spans="4:4" x14ac:dyDescent="0.2">
      <c r="D1609" s="83"/>
    </row>
    <row r="1610" spans="4:4" x14ac:dyDescent="0.2">
      <c r="D1610" s="83"/>
    </row>
    <row r="1611" spans="4:4" x14ac:dyDescent="0.2">
      <c r="D1611" s="83"/>
    </row>
    <row r="1612" spans="4:4" x14ac:dyDescent="0.2">
      <c r="D1612" s="83"/>
    </row>
    <row r="1613" spans="4:4" x14ac:dyDescent="0.2">
      <c r="D1613" s="83"/>
    </row>
    <row r="1614" spans="4:4" x14ac:dyDescent="0.2">
      <c r="D1614" s="83"/>
    </row>
    <row r="1615" spans="4:4" x14ac:dyDescent="0.2">
      <c r="D1615" s="83"/>
    </row>
    <row r="1616" spans="4:4" x14ac:dyDescent="0.2">
      <c r="D1616" s="83"/>
    </row>
    <row r="1617" spans="4:4" x14ac:dyDescent="0.2">
      <c r="D1617" s="83"/>
    </row>
    <row r="1618" spans="4:4" x14ac:dyDescent="0.2">
      <c r="D1618" s="83"/>
    </row>
    <row r="1619" spans="4:4" x14ac:dyDescent="0.2">
      <c r="D1619" s="83"/>
    </row>
    <row r="1620" spans="4:4" x14ac:dyDescent="0.2">
      <c r="D1620" s="83"/>
    </row>
    <row r="1621" spans="4:4" x14ac:dyDescent="0.2">
      <c r="D1621" s="83"/>
    </row>
    <row r="1622" spans="4:4" x14ac:dyDescent="0.2">
      <c r="D1622" s="83"/>
    </row>
    <row r="1623" spans="4:4" x14ac:dyDescent="0.2">
      <c r="D1623" s="83"/>
    </row>
    <row r="1624" spans="4:4" x14ac:dyDescent="0.2">
      <c r="D1624" s="83"/>
    </row>
    <row r="1625" spans="4:4" x14ac:dyDescent="0.2">
      <c r="D1625" s="83"/>
    </row>
    <row r="1626" spans="4:4" x14ac:dyDescent="0.2">
      <c r="D1626" s="83"/>
    </row>
    <row r="1627" spans="4:4" x14ac:dyDescent="0.2">
      <c r="D1627" s="83"/>
    </row>
    <row r="1628" spans="4:4" x14ac:dyDescent="0.2">
      <c r="D1628" s="83"/>
    </row>
    <row r="1629" spans="4:4" x14ac:dyDescent="0.2">
      <c r="D1629" s="83"/>
    </row>
    <row r="1630" spans="4:4" x14ac:dyDescent="0.2">
      <c r="D1630" s="83"/>
    </row>
    <row r="1631" spans="4:4" x14ac:dyDescent="0.2">
      <c r="D1631" s="83"/>
    </row>
    <row r="1632" spans="4:4" x14ac:dyDescent="0.2">
      <c r="D1632" s="83"/>
    </row>
    <row r="1633" spans="4:4" x14ac:dyDescent="0.2">
      <c r="D1633" s="83"/>
    </row>
    <row r="1634" spans="4:4" x14ac:dyDescent="0.2">
      <c r="D1634" s="83"/>
    </row>
    <row r="1635" spans="4:4" x14ac:dyDescent="0.2">
      <c r="D1635" s="83"/>
    </row>
    <row r="1636" spans="4:4" x14ac:dyDescent="0.2">
      <c r="D1636" s="83"/>
    </row>
    <row r="1637" spans="4:4" x14ac:dyDescent="0.2">
      <c r="D1637" s="83"/>
    </row>
    <row r="1638" spans="4:4" x14ac:dyDescent="0.2">
      <c r="D1638" s="83"/>
    </row>
    <row r="1639" spans="4:4" x14ac:dyDescent="0.2">
      <c r="D1639" s="83"/>
    </row>
    <row r="1640" spans="4:4" x14ac:dyDescent="0.2">
      <c r="D1640" s="83"/>
    </row>
    <row r="1641" spans="4:4" x14ac:dyDescent="0.2">
      <c r="D1641" s="83"/>
    </row>
    <row r="1642" spans="4:4" x14ac:dyDescent="0.2">
      <c r="D1642" s="83"/>
    </row>
    <row r="1643" spans="4:4" x14ac:dyDescent="0.2">
      <c r="D1643" s="83"/>
    </row>
    <row r="1644" spans="4:4" x14ac:dyDescent="0.2">
      <c r="D1644" s="83"/>
    </row>
    <row r="1645" spans="4:4" x14ac:dyDescent="0.2">
      <c r="D1645" s="83"/>
    </row>
    <row r="1646" spans="4:4" x14ac:dyDescent="0.2">
      <c r="D1646" s="83"/>
    </row>
    <row r="1647" spans="4:4" x14ac:dyDescent="0.2">
      <c r="D1647" s="83"/>
    </row>
    <row r="1648" spans="4:4" x14ac:dyDescent="0.2">
      <c r="D1648" s="83"/>
    </row>
    <row r="1649" spans="4:4" x14ac:dyDescent="0.2">
      <c r="D1649" s="83"/>
    </row>
    <row r="1650" spans="4:4" x14ac:dyDescent="0.2">
      <c r="D1650" s="83"/>
    </row>
    <row r="1651" spans="4:4" x14ac:dyDescent="0.2">
      <c r="D1651" s="83"/>
    </row>
    <row r="1652" spans="4:4" x14ac:dyDescent="0.2">
      <c r="D1652" s="83"/>
    </row>
    <row r="1653" spans="4:4" x14ac:dyDescent="0.2">
      <c r="D1653" s="83"/>
    </row>
    <row r="1654" spans="4:4" x14ac:dyDescent="0.2">
      <c r="D1654" s="83"/>
    </row>
    <row r="1655" spans="4:4" x14ac:dyDescent="0.2">
      <c r="D1655" s="83"/>
    </row>
    <row r="1656" spans="4:4" x14ac:dyDescent="0.2">
      <c r="D1656" s="83"/>
    </row>
    <row r="1657" spans="4:4" x14ac:dyDescent="0.2">
      <c r="D1657" s="83"/>
    </row>
    <row r="1658" spans="4:4" x14ac:dyDescent="0.2">
      <c r="D1658" s="83"/>
    </row>
    <row r="1659" spans="4:4" x14ac:dyDescent="0.2">
      <c r="D1659" s="83"/>
    </row>
    <row r="1660" spans="4:4" x14ac:dyDescent="0.2">
      <c r="D1660" s="83"/>
    </row>
    <row r="1661" spans="4:4" x14ac:dyDescent="0.2">
      <c r="D1661" s="83"/>
    </row>
    <row r="1662" spans="4:4" x14ac:dyDescent="0.2">
      <c r="D1662" s="83"/>
    </row>
    <row r="1663" spans="4:4" x14ac:dyDescent="0.2">
      <c r="D1663" s="83"/>
    </row>
    <row r="1664" spans="4:4" x14ac:dyDescent="0.2">
      <c r="D1664" s="83"/>
    </row>
    <row r="1665" spans="4:4" x14ac:dyDescent="0.2">
      <c r="D1665" s="83"/>
    </row>
    <row r="1666" spans="4:4" x14ac:dyDescent="0.2">
      <c r="D1666" s="83"/>
    </row>
    <row r="1667" spans="4:4" x14ac:dyDescent="0.2">
      <c r="D1667" s="83"/>
    </row>
    <row r="1668" spans="4:4" x14ac:dyDescent="0.2">
      <c r="D1668" s="83"/>
    </row>
    <row r="1669" spans="4:4" x14ac:dyDescent="0.2">
      <c r="D1669" s="83"/>
    </row>
    <row r="1670" spans="4:4" x14ac:dyDescent="0.2">
      <c r="D1670" s="83"/>
    </row>
    <row r="1671" spans="4:4" x14ac:dyDescent="0.2">
      <c r="D1671" s="83"/>
    </row>
    <row r="1672" spans="4:4" x14ac:dyDescent="0.2">
      <c r="D1672" s="83"/>
    </row>
    <row r="1673" spans="4:4" x14ac:dyDescent="0.2">
      <c r="D1673" s="83"/>
    </row>
    <row r="1674" spans="4:4" x14ac:dyDescent="0.2">
      <c r="D1674" s="83"/>
    </row>
    <row r="1675" spans="4:4" x14ac:dyDescent="0.2">
      <c r="D1675" s="83"/>
    </row>
    <row r="1676" spans="4:4" x14ac:dyDescent="0.2">
      <c r="D1676" s="83"/>
    </row>
    <row r="1677" spans="4:4" x14ac:dyDescent="0.2">
      <c r="D1677" s="83"/>
    </row>
    <row r="1678" spans="4:4" x14ac:dyDescent="0.2">
      <c r="D1678" s="83"/>
    </row>
    <row r="1679" spans="4:4" x14ac:dyDescent="0.2">
      <c r="D1679" s="83"/>
    </row>
    <row r="1680" spans="4:4" x14ac:dyDescent="0.2">
      <c r="D1680" s="83"/>
    </row>
    <row r="1681" spans="4:4" x14ac:dyDescent="0.2">
      <c r="D1681" s="83"/>
    </row>
    <row r="1682" spans="4:4" x14ac:dyDescent="0.2">
      <c r="D1682" s="83"/>
    </row>
    <row r="1683" spans="4:4" x14ac:dyDescent="0.2">
      <c r="D1683" s="83"/>
    </row>
    <row r="1684" spans="4:4" x14ac:dyDescent="0.2">
      <c r="D1684" s="83"/>
    </row>
    <row r="1685" spans="4:4" x14ac:dyDescent="0.2">
      <c r="D1685" s="83"/>
    </row>
    <row r="1686" spans="4:4" x14ac:dyDescent="0.2">
      <c r="D1686" s="83"/>
    </row>
    <row r="1687" spans="4:4" x14ac:dyDescent="0.2">
      <c r="D1687" s="83"/>
    </row>
    <row r="1688" spans="4:4" x14ac:dyDescent="0.2">
      <c r="D1688" s="83"/>
    </row>
    <row r="1689" spans="4:4" x14ac:dyDescent="0.2">
      <c r="D1689" s="83"/>
    </row>
    <row r="1690" spans="4:4" x14ac:dyDescent="0.2">
      <c r="D1690" s="83"/>
    </row>
    <row r="1691" spans="4:4" x14ac:dyDescent="0.2">
      <c r="D1691" s="83"/>
    </row>
    <row r="1692" spans="4:4" x14ac:dyDescent="0.2">
      <c r="D1692" s="83"/>
    </row>
    <row r="1693" spans="4:4" x14ac:dyDescent="0.2">
      <c r="D1693" s="83"/>
    </row>
    <row r="1694" spans="4:4" x14ac:dyDescent="0.2">
      <c r="D1694" s="83"/>
    </row>
    <row r="1695" spans="4:4" x14ac:dyDescent="0.2">
      <c r="D1695" s="83"/>
    </row>
    <row r="1696" spans="4:4" x14ac:dyDescent="0.2">
      <c r="D1696" s="83"/>
    </row>
    <row r="1697" spans="4:4" x14ac:dyDescent="0.2">
      <c r="D1697" s="83"/>
    </row>
    <row r="1698" spans="4:4" x14ac:dyDescent="0.2">
      <c r="D1698" s="83"/>
    </row>
    <row r="1699" spans="4:4" x14ac:dyDescent="0.2">
      <c r="D1699" s="83"/>
    </row>
    <row r="1700" spans="4:4" x14ac:dyDescent="0.2">
      <c r="D1700" s="83"/>
    </row>
    <row r="1701" spans="4:4" x14ac:dyDescent="0.2">
      <c r="D1701" s="83"/>
    </row>
    <row r="1702" spans="4:4" x14ac:dyDescent="0.2">
      <c r="D1702" s="83"/>
    </row>
    <row r="1703" spans="4:4" x14ac:dyDescent="0.2">
      <c r="D1703" s="83"/>
    </row>
    <row r="1704" spans="4:4" x14ac:dyDescent="0.2">
      <c r="D1704" s="83"/>
    </row>
    <row r="1705" spans="4:4" x14ac:dyDescent="0.2">
      <c r="D1705" s="83"/>
    </row>
    <row r="1706" spans="4:4" x14ac:dyDescent="0.2">
      <c r="D1706" s="83"/>
    </row>
    <row r="1707" spans="4:4" x14ac:dyDescent="0.2">
      <c r="D1707" s="83"/>
    </row>
    <row r="1708" spans="4:4" x14ac:dyDescent="0.2">
      <c r="D1708" s="83"/>
    </row>
    <row r="1709" spans="4:4" x14ac:dyDescent="0.2">
      <c r="D1709" s="83"/>
    </row>
    <row r="1710" spans="4:4" x14ac:dyDescent="0.2">
      <c r="D1710" s="83"/>
    </row>
    <row r="1711" spans="4:4" x14ac:dyDescent="0.2">
      <c r="D1711" s="83"/>
    </row>
    <row r="1712" spans="4:4" x14ac:dyDescent="0.2">
      <c r="D1712" s="83"/>
    </row>
    <row r="1713" spans="4:4" x14ac:dyDescent="0.2">
      <c r="D1713" s="83"/>
    </row>
    <row r="1714" spans="4:4" x14ac:dyDescent="0.2">
      <c r="D1714" s="83"/>
    </row>
    <row r="1715" spans="4:4" x14ac:dyDescent="0.2">
      <c r="D1715" s="83"/>
    </row>
    <row r="1716" spans="4:4" x14ac:dyDescent="0.2">
      <c r="D1716" s="83"/>
    </row>
    <row r="1717" spans="4:4" x14ac:dyDescent="0.2">
      <c r="D1717" s="83"/>
    </row>
    <row r="1718" spans="4:4" x14ac:dyDescent="0.2">
      <c r="D1718" s="83"/>
    </row>
    <row r="1719" spans="4:4" x14ac:dyDescent="0.2">
      <c r="D1719" s="83"/>
    </row>
    <row r="1720" spans="4:4" x14ac:dyDescent="0.2">
      <c r="D1720" s="83"/>
    </row>
    <row r="1721" spans="4:4" x14ac:dyDescent="0.2">
      <c r="D1721" s="83"/>
    </row>
    <row r="1722" spans="4:4" x14ac:dyDescent="0.2">
      <c r="D1722" s="83"/>
    </row>
    <row r="1723" spans="4:4" x14ac:dyDescent="0.2">
      <c r="D1723" s="83"/>
    </row>
    <row r="1724" spans="4:4" x14ac:dyDescent="0.2">
      <c r="D1724" s="83"/>
    </row>
    <row r="1725" spans="4:4" x14ac:dyDescent="0.2">
      <c r="D1725" s="83"/>
    </row>
    <row r="1726" spans="4:4" x14ac:dyDescent="0.2">
      <c r="D1726" s="83"/>
    </row>
    <row r="1727" spans="4:4" x14ac:dyDescent="0.2">
      <c r="D1727" s="83"/>
    </row>
    <row r="1728" spans="4:4" x14ac:dyDescent="0.2">
      <c r="D1728" s="83"/>
    </row>
    <row r="1729" spans="4:4" x14ac:dyDescent="0.2">
      <c r="D1729" s="83"/>
    </row>
    <row r="1730" spans="4:4" x14ac:dyDescent="0.2">
      <c r="D1730" s="83"/>
    </row>
    <row r="1731" spans="4:4" x14ac:dyDescent="0.2">
      <c r="D1731" s="83"/>
    </row>
    <row r="1732" spans="4:4" x14ac:dyDescent="0.2">
      <c r="D1732" s="83"/>
    </row>
    <row r="1733" spans="4:4" x14ac:dyDescent="0.2">
      <c r="D1733" s="83"/>
    </row>
    <row r="1734" spans="4:4" x14ac:dyDescent="0.2">
      <c r="D1734" s="83"/>
    </row>
    <row r="1735" spans="4:4" x14ac:dyDescent="0.2">
      <c r="D1735" s="83"/>
    </row>
    <row r="1736" spans="4:4" x14ac:dyDescent="0.2">
      <c r="D1736" s="83"/>
    </row>
    <row r="1737" spans="4:4" x14ac:dyDescent="0.2">
      <c r="D1737" s="83"/>
    </row>
    <row r="1738" spans="4:4" x14ac:dyDescent="0.2">
      <c r="D1738" s="83"/>
    </row>
    <row r="1739" spans="4:4" x14ac:dyDescent="0.2">
      <c r="D1739" s="83"/>
    </row>
    <row r="1740" spans="4:4" x14ac:dyDescent="0.2">
      <c r="D1740" s="83"/>
    </row>
    <row r="1741" spans="4:4" x14ac:dyDescent="0.2">
      <c r="D1741" s="83"/>
    </row>
    <row r="1742" spans="4:4" x14ac:dyDescent="0.2">
      <c r="D1742" s="83"/>
    </row>
    <row r="1743" spans="4:4" x14ac:dyDescent="0.2">
      <c r="D1743" s="83"/>
    </row>
    <row r="1744" spans="4:4" x14ac:dyDescent="0.2">
      <c r="D1744" s="83"/>
    </row>
    <row r="1745" spans="4:4" x14ac:dyDescent="0.2">
      <c r="D1745" s="83"/>
    </row>
    <row r="1746" spans="4:4" x14ac:dyDescent="0.2">
      <c r="D1746" s="83"/>
    </row>
    <row r="1747" spans="4:4" x14ac:dyDescent="0.2">
      <c r="D1747" s="83"/>
    </row>
    <row r="1748" spans="4:4" x14ac:dyDescent="0.2">
      <c r="D1748" s="83"/>
    </row>
    <row r="1749" spans="4:4" x14ac:dyDescent="0.2">
      <c r="D1749" s="83"/>
    </row>
    <row r="1750" spans="4:4" x14ac:dyDescent="0.2">
      <c r="D1750" s="83"/>
    </row>
    <row r="1751" spans="4:4" x14ac:dyDescent="0.2">
      <c r="D1751" s="83"/>
    </row>
    <row r="1752" spans="4:4" x14ac:dyDescent="0.2">
      <c r="D1752" s="83"/>
    </row>
    <row r="1753" spans="4:4" x14ac:dyDescent="0.2">
      <c r="D1753" s="83"/>
    </row>
    <row r="1754" spans="4:4" x14ac:dyDescent="0.2">
      <c r="D1754" s="83"/>
    </row>
    <row r="1755" spans="4:4" x14ac:dyDescent="0.2">
      <c r="D1755" s="83"/>
    </row>
    <row r="1756" spans="4:4" x14ac:dyDescent="0.2">
      <c r="D1756" s="83"/>
    </row>
    <row r="1757" spans="4:4" x14ac:dyDescent="0.2">
      <c r="D1757" s="83"/>
    </row>
    <row r="1758" spans="4:4" x14ac:dyDescent="0.2">
      <c r="D1758" s="83"/>
    </row>
    <row r="1759" spans="4:4" x14ac:dyDescent="0.2">
      <c r="D1759" s="83"/>
    </row>
    <row r="1760" spans="4:4" x14ac:dyDescent="0.2">
      <c r="D1760" s="83"/>
    </row>
    <row r="1761" spans="4:4" x14ac:dyDescent="0.2">
      <c r="D1761" s="83"/>
    </row>
    <row r="1762" spans="4:4" x14ac:dyDescent="0.2">
      <c r="D1762" s="83"/>
    </row>
    <row r="1763" spans="4:4" x14ac:dyDescent="0.2">
      <c r="D1763" s="83"/>
    </row>
    <row r="1764" spans="4:4" x14ac:dyDescent="0.2">
      <c r="D1764" s="83"/>
    </row>
    <row r="1765" spans="4:4" x14ac:dyDescent="0.2">
      <c r="D1765" s="83"/>
    </row>
    <row r="1766" spans="4:4" x14ac:dyDescent="0.2">
      <c r="D1766" s="83"/>
    </row>
    <row r="1767" spans="4:4" x14ac:dyDescent="0.2">
      <c r="D1767" s="83"/>
    </row>
    <row r="1768" spans="4:4" x14ac:dyDescent="0.2">
      <c r="D1768" s="83"/>
    </row>
    <row r="1769" spans="4:4" x14ac:dyDescent="0.2">
      <c r="D1769" s="83"/>
    </row>
    <row r="1770" spans="4:4" x14ac:dyDescent="0.2">
      <c r="D1770" s="83"/>
    </row>
    <row r="1771" spans="4:4" x14ac:dyDescent="0.2">
      <c r="D1771" s="83"/>
    </row>
    <row r="1772" spans="4:4" x14ac:dyDescent="0.2">
      <c r="D1772" s="83"/>
    </row>
    <row r="1773" spans="4:4" x14ac:dyDescent="0.2">
      <c r="D1773" s="83"/>
    </row>
    <row r="1774" spans="4:4" x14ac:dyDescent="0.2">
      <c r="D1774" s="83"/>
    </row>
    <row r="1775" spans="4:4" x14ac:dyDescent="0.2">
      <c r="D1775" s="83"/>
    </row>
    <row r="1776" spans="4:4" x14ac:dyDescent="0.2">
      <c r="D1776" s="83"/>
    </row>
    <row r="1777" spans="4:4" x14ac:dyDescent="0.2">
      <c r="D1777" s="83"/>
    </row>
    <row r="1778" spans="4:4" x14ac:dyDescent="0.2">
      <c r="D1778" s="83"/>
    </row>
    <row r="1779" spans="4:4" x14ac:dyDescent="0.2">
      <c r="D1779" s="83"/>
    </row>
    <row r="1780" spans="4:4" x14ac:dyDescent="0.2">
      <c r="D1780" s="83"/>
    </row>
    <row r="1781" spans="4:4" x14ac:dyDescent="0.2">
      <c r="D1781" s="83"/>
    </row>
    <row r="1782" spans="4:4" x14ac:dyDescent="0.2">
      <c r="D1782" s="83"/>
    </row>
    <row r="1783" spans="4:4" x14ac:dyDescent="0.2">
      <c r="D1783" s="83"/>
    </row>
    <row r="1784" spans="4:4" x14ac:dyDescent="0.2">
      <c r="D1784" s="83"/>
    </row>
    <row r="1785" spans="4:4" x14ac:dyDescent="0.2">
      <c r="D1785" s="83"/>
    </row>
    <row r="1786" spans="4:4" x14ac:dyDescent="0.2">
      <c r="D1786" s="83"/>
    </row>
    <row r="1787" spans="4:4" x14ac:dyDescent="0.2">
      <c r="D1787" s="83"/>
    </row>
    <row r="1788" spans="4:4" x14ac:dyDescent="0.2">
      <c r="D1788" s="83"/>
    </row>
    <row r="1789" spans="4:4" x14ac:dyDescent="0.2">
      <c r="D1789" s="83"/>
    </row>
    <row r="1790" spans="4:4" x14ac:dyDescent="0.2">
      <c r="D1790" s="83"/>
    </row>
    <row r="1791" spans="4:4" x14ac:dyDescent="0.2">
      <c r="D1791" s="83"/>
    </row>
    <row r="1792" spans="4:4" x14ac:dyDescent="0.2">
      <c r="D1792" s="83"/>
    </row>
    <row r="1793" spans="4:4" x14ac:dyDescent="0.2">
      <c r="D1793" s="83"/>
    </row>
    <row r="1794" spans="4:4" x14ac:dyDescent="0.2">
      <c r="D1794" s="83"/>
    </row>
    <row r="1795" spans="4:4" x14ac:dyDescent="0.2">
      <c r="D1795" s="83"/>
    </row>
    <row r="1796" spans="4:4" x14ac:dyDescent="0.2">
      <c r="D1796" s="83"/>
    </row>
    <row r="1797" spans="4:4" x14ac:dyDescent="0.2">
      <c r="D1797" s="83"/>
    </row>
    <row r="1798" spans="4:4" x14ac:dyDescent="0.2">
      <c r="D1798" s="83"/>
    </row>
    <row r="1799" spans="4:4" x14ac:dyDescent="0.2">
      <c r="D1799" s="83"/>
    </row>
    <row r="1800" spans="4:4" x14ac:dyDescent="0.2">
      <c r="D1800" s="83"/>
    </row>
    <row r="1801" spans="4:4" x14ac:dyDescent="0.2">
      <c r="D1801" s="83"/>
    </row>
    <row r="1802" spans="4:4" x14ac:dyDescent="0.2">
      <c r="D1802" s="83"/>
    </row>
    <row r="1803" spans="4:4" x14ac:dyDescent="0.2">
      <c r="D1803" s="83"/>
    </row>
    <row r="1804" spans="4:4" x14ac:dyDescent="0.2">
      <c r="D1804" s="83"/>
    </row>
    <row r="1805" spans="4:4" x14ac:dyDescent="0.2">
      <c r="D1805" s="83"/>
    </row>
    <row r="1806" spans="4:4" x14ac:dyDescent="0.2">
      <c r="D1806" s="83"/>
    </row>
    <row r="1807" spans="4:4" x14ac:dyDescent="0.2">
      <c r="D1807" s="83"/>
    </row>
    <row r="1808" spans="4:4" x14ac:dyDescent="0.2">
      <c r="D1808" s="83"/>
    </row>
    <row r="1809" spans="4:4" x14ac:dyDescent="0.2">
      <c r="D1809" s="83"/>
    </row>
    <row r="1810" spans="4:4" x14ac:dyDescent="0.2">
      <c r="D1810" s="83"/>
    </row>
    <row r="1811" spans="4:4" x14ac:dyDescent="0.2">
      <c r="D1811" s="83"/>
    </row>
    <row r="1812" spans="4:4" x14ac:dyDescent="0.2">
      <c r="D1812" s="83"/>
    </row>
    <row r="1813" spans="4:4" x14ac:dyDescent="0.2">
      <c r="D1813" s="83"/>
    </row>
    <row r="1814" spans="4:4" x14ac:dyDescent="0.2">
      <c r="D1814" s="83"/>
    </row>
    <row r="1815" spans="4:4" x14ac:dyDescent="0.2">
      <c r="D1815" s="83"/>
    </row>
    <row r="1816" spans="4:4" x14ac:dyDescent="0.2">
      <c r="D1816" s="83"/>
    </row>
    <row r="1817" spans="4:4" x14ac:dyDescent="0.2">
      <c r="D1817" s="83"/>
    </row>
    <row r="1818" spans="4:4" x14ac:dyDescent="0.2">
      <c r="D1818" s="83"/>
    </row>
    <row r="1819" spans="4:4" x14ac:dyDescent="0.2">
      <c r="D1819" s="83"/>
    </row>
    <row r="1820" spans="4:4" x14ac:dyDescent="0.2">
      <c r="D1820" s="83"/>
    </row>
    <row r="1821" spans="4:4" x14ac:dyDescent="0.2">
      <c r="D1821" s="83"/>
    </row>
    <row r="1822" spans="4:4" x14ac:dyDescent="0.2">
      <c r="D1822" s="83"/>
    </row>
    <row r="1823" spans="4:4" x14ac:dyDescent="0.2">
      <c r="D1823" s="83"/>
    </row>
    <row r="1824" spans="4:4" x14ac:dyDescent="0.2">
      <c r="D1824" s="83"/>
    </row>
    <row r="1825" spans="4:4" x14ac:dyDescent="0.2">
      <c r="D1825" s="83"/>
    </row>
    <row r="1826" spans="4:4" x14ac:dyDescent="0.2">
      <c r="D1826" s="83"/>
    </row>
    <row r="1827" spans="4:4" x14ac:dyDescent="0.2">
      <c r="D1827" s="83"/>
    </row>
    <row r="1828" spans="4:4" x14ac:dyDescent="0.2">
      <c r="D1828" s="83"/>
    </row>
    <row r="1829" spans="4:4" x14ac:dyDescent="0.2">
      <c r="D1829" s="83"/>
    </row>
    <row r="1830" spans="4:4" x14ac:dyDescent="0.2">
      <c r="D1830" s="83"/>
    </row>
    <row r="1831" spans="4:4" x14ac:dyDescent="0.2">
      <c r="D1831" s="83"/>
    </row>
    <row r="1832" spans="4:4" x14ac:dyDescent="0.2">
      <c r="D1832" s="83"/>
    </row>
    <row r="1833" spans="4:4" x14ac:dyDescent="0.2">
      <c r="D1833" s="83"/>
    </row>
    <row r="1834" spans="4:4" x14ac:dyDescent="0.2">
      <c r="D1834" s="83"/>
    </row>
    <row r="1835" spans="4:4" x14ac:dyDescent="0.2">
      <c r="D1835" s="83"/>
    </row>
    <row r="1836" spans="4:4" x14ac:dyDescent="0.2">
      <c r="D1836" s="83"/>
    </row>
    <row r="1837" spans="4:4" x14ac:dyDescent="0.2">
      <c r="D1837" s="83"/>
    </row>
    <row r="1838" spans="4:4" x14ac:dyDescent="0.2">
      <c r="D1838" s="83"/>
    </row>
    <row r="1839" spans="4:4" x14ac:dyDescent="0.2">
      <c r="D1839" s="83"/>
    </row>
    <row r="1840" spans="4:4" x14ac:dyDescent="0.2">
      <c r="D1840" s="83"/>
    </row>
    <row r="1841" spans="4:4" x14ac:dyDescent="0.2">
      <c r="D1841" s="83"/>
    </row>
    <row r="1842" spans="4:4" x14ac:dyDescent="0.2">
      <c r="D1842" s="83"/>
    </row>
    <row r="1843" spans="4:4" x14ac:dyDescent="0.2">
      <c r="D1843" s="83"/>
    </row>
    <row r="1844" spans="4:4" x14ac:dyDescent="0.2">
      <c r="D1844" s="83"/>
    </row>
    <row r="1845" spans="4:4" x14ac:dyDescent="0.2">
      <c r="D1845" s="83"/>
    </row>
    <row r="1846" spans="4:4" x14ac:dyDescent="0.2">
      <c r="D1846" s="83"/>
    </row>
    <row r="1847" spans="4:4" x14ac:dyDescent="0.2">
      <c r="D1847" s="83"/>
    </row>
    <row r="1848" spans="4:4" x14ac:dyDescent="0.2">
      <c r="D1848" s="83"/>
    </row>
    <row r="1849" spans="4:4" x14ac:dyDescent="0.2">
      <c r="D1849" s="83"/>
    </row>
    <row r="1850" spans="4:4" x14ac:dyDescent="0.2">
      <c r="D1850" s="83"/>
    </row>
    <row r="1851" spans="4:4" x14ac:dyDescent="0.2">
      <c r="D1851" s="83"/>
    </row>
    <row r="1852" spans="4:4" x14ac:dyDescent="0.2">
      <c r="D1852" s="83"/>
    </row>
    <row r="1853" spans="4:4" x14ac:dyDescent="0.2">
      <c r="D1853" s="83"/>
    </row>
    <row r="1854" spans="4:4" x14ac:dyDescent="0.2">
      <c r="D1854" s="83"/>
    </row>
    <row r="1855" spans="4:4" x14ac:dyDescent="0.2">
      <c r="D1855" s="83"/>
    </row>
    <row r="1856" spans="4:4" x14ac:dyDescent="0.2">
      <c r="D1856" s="83"/>
    </row>
    <row r="1857" spans="4:4" x14ac:dyDescent="0.2">
      <c r="D1857" s="83"/>
    </row>
    <row r="1858" spans="4:4" x14ac:dyDescent="0.2">
      <c r="D1858" s="83"/>
    </row>
    <row r="1859" spans="4:4" x14ac:dyDescent="0.2">
      <c r="D1859" s="83"/>
    </row>
    <row r="1860" spans="4:4" x14ac:dyDescent="0.2">
      <c r="D1860" s="83"/>
    </row>
    <row r="1861" spans="4:4" x14ac:dyDescent="0.2">
      <c r="D1861" s="83"/>
    </row>
    <row r="1862" spans="4:4" x14ac:dyDescent="0.2">
      <c r="D1862" s="83"/>
    </row>
    <row r="1863" spans="4:4" x14ac:dyDescent="0.2">
      <c r="D1863" s="83"/>
    </row>
    <row r="1864" spans="4:4" x14ac:dyDescent="0.2">
      <c r="D1864" s="83"/>
    </row>
    <row r="1865" spans="4:4" x14ac:dyDescent="0.2">
      <c r="D1865" s="83"/>
    </row>
    <row r="1866" spans="4:4" x14ac:dyDescent="0.2">
      <c r="D1866" s="83"/>
    </row>
    <row r="1867" spans="4:4" x14ac:dyDescent="0.2">
      <c r="D1867" s="83"/>
    </row>
    <row r="1868" spans="4:4" x14ac:dyDescent="0.2">
      <c r="D1868" s="83"/>
    </row>
    <row r="1869" spans="4:4" x14ac:dyDescent="0.2">
      <c r="D1869" s="83"/>
    </row>
    <row r="1870" spans="4:4" x14ac:dyDescent="0.2">
      <c r="D1870" s="83"/>
    </row>
    <row r="1871" spans="4:4" x14ac:dyDescent="0.2">
      <c r="D1871" s="83"/>
    </row>
    <row r="1872" spans="4:4" x14ac:dyDescent="0.2">
      <c r="D1872" s="83"/>
    </row>
    <row r="1873" spans="4:4" x14ac:dyDescent="0.2">
      <c r="D1873" s="83"/>
    </row>
    <row r="1874" spans="4:4" x14ac:dyDescent="0.2">
      <c r="D1874" s="83"/>
    </row>
    <row r="1875" spans="4:4" x14ac:dyDescent="0.2">
      <c r="D1875" s="83"/>
    </row>
    <row r="1876" spans="4:4" x14ac:dyDescent="0.2">
      <c r="D1876" s="83"/>
    </row>
    <row r="1877" spans="4:4" x14ac:dyDescent="0.2">
      <c r="D1877" s="83"/>
    </row>
    <row r="1878" spans="4:4" x14ac:dyDescent="0.2">
      <c r="D1878" s="83"/>
    </row>
    <row r="1879" spans="4:4" x14ac:dyDescent="0.2">
      <c r="D1879" s="83"/>
    </row>
    <row r="1880" spans="4:4" x14ac:dyDescent="0.2">
      <c r="D1880" s="83"/>
    </row>
    <row r="1881" spans="4:4" x14ac:dyDescent="0.2">
      <c r="D1881" s="83"/>
    </row>
    <row r="1882" spans="4:4" x14ac:dyDescent="0.2">
      <c r="D1882" s="83"/>
    </row>
    <row r="1883" spans="4:4" x14ac:dyDescent="0.2">
      <c r="D1883" s="83"/>
    </row>
    <row r="1884" spans="4:4" x14ac:dyDescent="0.2">
      <c r="D1884" s="83"/>
    </row>
    <row r="1885" spans="4:4" x14ac:dyDescent="0.2">
      <c r="D1885" s="83"/>
    </row>
    <row r="1886" spans="4:4" x14ac:dyDescent="0.2">
      <c r="D1886" s="83"/>
    </row>
    <row r="1887" spans="4:4" x14ac:dyDescent="0.2">
      <c r="D1887" s="83"/>
    </row>
    <row r="1888" spans="4:4" x14ac:dyDescent="0.2">
      <c r="D1888" s="83"/>
    </row>
    <row r="1889" spans="4:4" x14ac:dyDescent="0.2">
      <c r="D1889" s="83"/>
    </row>
    <row r="1890" spans="4:4" x14ac:dyDescent="0.2">
      <c r="D1890" s="83"/>
    </row>
    <row r="1891" spans="4:4" x14ac:dyDescent="0.2">
      <c r="D1891" s="83"/>
    </row>
    <row r="1892" spans="4:4" x14ac:dyDescent="0.2">
      <c r="D1892" s="83"/>
    </row>
    <row r="1893" spans="4:4" x14ac:dyDescent="0.2">
      <c r="D1893" s="83"/>
    </row>
    <row r="1894" spans="4:4" x14ac:dyDescent="0.2">
      <c r="D1894" s="83"/>
    </row>
    <row r="1895" spans="4:4" x14ac:dyDescent="0.2">
      <c r="D1895" s="83"/>
    </row>
    <row r="1896" spans="4:4" x14ac:dyDescent="0.2">
      <c r="D1896" s="83"/>
    </row>
    <row r="1897" spans="4:4" x14ac:dyDescent="0.2">
      <c r="D1897" s="83"/>
    </row>
    <row r="1898" spans="4:4" x14ac:dyDescent="0.2">
      <c r="D1898" s="83"/>
    </row>
    <row r="1899" spans="4:4" x14ac:dyDescent="0.2">
      <c r="D1899" s="83"/>
    </row>
    <row r="1900" spans="4:4" x14ac:dyDescent="0.2">
      <c r="D1900" s="83"/>
    </row>
    <row r="1901" spans="4:4" x14ac:dyDescent="0.2">
      <c r="D1901" s="83"/>
    </row>
    <row r="1902" spans="4:4" x14ac:dyDescent="0.2">
      <c r="D1902" s="83"/>
    </row>
    <row r="1903" spans="4:4" x14ac:dyDescent="0.2">
      <c r="D1903" s="83"/>
    </row>
    <row r="1904" spans="4:4" x14ac:dyDescent="0.2">
      <c r="D1904" s="83"/>
    </row>
    <row r="1905" spans="4:4" x14ac:dyDescent="0.2">
      <c r="D1905" s="83"/>
    </row>
    <row r="1906" spans="4:4" x14ac:dyDescent="0.2">
      <c r="D1906" s="83"/>
    </row>
    <row r="1907" spans="4:4" x14ac:dyDescent="0.2">
      <c r="D1907" s="83"/>
    </row>
    <row r="1908" spans="4:4" x14ac:dyDescent="0.2">
      <c r="D1908" s="83"/>
    </row>
    <row r="1909" spans="4:4" x14ac:dyDescent="0.2">
      <c r="D1909" s="83"/>
    </row>
    <row r="1910" spans="4:4" x14ac:dyDescent="0.2">
      <c r="D1910" s="83"/>
    </row>
    <row r="1911" spans="4:4" x14ac:dyDescent="0.2">
      <c r="D1911" s="83"/>
    </row>
    <row r="1912" spans="4:4" x14ac:dyDescent="0.2">
      <c r="D1912" s="83"/>
    </row>
    <row r="1913" spans="4:4" x14ac:dyDescent="0.2">
      <c r="D1913" s="83"/>
    </row>
    <row r="1914" spans="4:4" x14ac:dyDescent="0.2">
      <c r="D1914" s="83"/>
    </row>
    <row r="1915" spans="4:4" x14ac:dyDescent="0.2">
      <c r="D1915" s="83"/>
    </row>
    <row r="1916" spans="4:4" x14ac:dyDescent="0.2">
      <c r="D1916" s="83"/>
    </row>
    <row r="1917" spans="4:4" x14ac:dyDescent="0.2">
      <c r="D1917" s="83"/>
    </row>
    <row r="1918" spans="4:4" x14ac:dyDescent="0.2">
      <c r="D1918" s="83"/>
    </row>
    <row r="1919" spans="4:4" x14ac:dyDescent="0.2">
      <c r="D1919" s="83"/>
    </row>
    <row r="1920" spans="4:4" x14ac:dyDescent="0.2">
      <c r="D1920" s="83"/>
    </row>
    <row r="1921" spans="4:4" x14ac:dyDescent="0.2">
      <c r="D1921" s="83"/>
    </row>
    <row r="1922" spans="4:4" x14ac:dyDescent="0.2">
      <c r="D1922" s="83"/>
    </row>
    <row r="1923" spans="4:4" x14ac:dyDescent="0.2">
      <c r="D1923" s="83"/>
    </row>
    <row r="1924" spans="4:4" x14ac:dyDescent="0.2">
      <c r="D1924" s="83"/>
    </row>
    <row r="1925" spans="4:4" x14ac:dyDescent="0.2">
      <c r="D1925" s="83"/>
    </row>
    <row r="1926" spans="4:4" x14ac:dyDescent="0.2">
      <c r="D1926" s="83"/>
    </row>
    <row r="1927" spans="4:4" x14ac:dyDescent="0.2">
      <c r="D1927" s="83"/>
    </row>
    <row r="1928" spans="4:4" x14ac:dyDescent="0.2">
      <c r="D1928" s="83"/>
    </row>
    <row r="1929" spans="4:4" x14ac:dyDescent="0.2">
      <c r="D1929" s="83"/>
    </row>
    <row r="1930" spans="4:4" x14ac:dyDescent="0.2">
      <c r="D1930" s="83"/>
    </row>
    <row r="1931" spans="4:4" x14ac:dyDescent="0.2">
      <c r="D1931" s="83"/>
    </row>
    <row r="1932" spans="4:4" x14ac:dyDescent="0.2">
      <c r="D1932" s="83"/>
    </row>
    <row r="1933" spans="4:4" x14ac:dyDescent="0.2">
      <c r="D1933" s="83"/>
    </row>
    <row r="1934" spans="4:4" x14ac:dyDescent="0.2">
      <c r="D1934" s="83"/>
    </row>
    <row r="1935" spans="4:4" x14ac:dyDescent="0.2">
      <c r="D1935" s="83"/>
    </row>
    <row r="1936" spans="4:4" x14ac:dyDescent="0.2">
      <c r="D1936" s="83"/>
    </row>
    <row r="1937" spans="4:4" x14ac:dyDescent="0.2">
      <c r="D1937" s="83"/>
    </row>
    <row r="1938" spans="4:4" x14ac:dyDescent="0.2">
      <c r="D1938" s="83"/>
    </row>
    <row r="1939" spans="4:4" x14ac:dyDescent="0.2">
      <c r="D1939" s="83"/>
    </row>
    <row r="1940" spans="4:4" x14ac:dyDescent="0.2">
      <c r="D1940" s="83"/>
    </row>
    <row r="1941" spans="4:4" x14ac:dyDescent="0.2">
      <c r="D1941" s="83"/>
    </row>
    <row r="1942" spans="4:4" x14ac:dyDescent="0.2">
      <c r="D1942" s="83"/>
    </row>
    <row r="1943" spans="4:4" x14ac:dyDescent="0.2">
      <c r="D1943" s="83"/>
    </row>
    <row r="1944" spans="4:4" x14ac:dyDescent="0.2">
      <c r="D1944" s="83"/>
    </row>
    <row r="1945" spans="4:4" x14ac:dyDescent="0.2">
      <c r="D1945" s="83"/>
    </row>
    <row r="1946" spans="4:4" x14ac:dyDescent="0.2">
      <c r="D1946" s="83"/>
    </row>
    <row r="1947" spans="4:4" x14ac:dyDescent="0.2">
      <c r="D1947" s="83"/>
    </row>
    <row r="1948" spans="4:4" x14ac:dyDescent="0.2">
      <c r="D1948" s="83"/>
    </row>
    <row r="1949" spans="4:4" x14ac:dyDescent="0.2">
      <c r="D1949" s="83"/>
    </row>
    <row r="1950" spans="4:4" x14ac:dyDescent="0.2">
      <c r="D1950" s="83"/>
    </row>
    <row r="1951" spans="4:4" x14ac:dyDescent="0.2">
      <c r="D1951" s="83"/>
    </row>
    <row r="1952" spans="4:4" x14ac:dyDescent="0.2">
      <c r="D1952" s="83"/>
    </row>
    <row r="1953" spans="4:4" x14ac:dyDescent="0.2">
      <c r="D1953" s="83"/>
    </row>
    <row r="1954" spans="4:4" x14ac:dyDescent="0.2">
      <c r="D1954" s="83"/>
    </row>
    <row r="1955" spans="4:4" x14ac:dyDescent="0.2">
      <c r="D1955" s="83"/>
    </row>
    <row r="1956" spans="4:4" x14ac:dyDescent="0.2">
      <c r="D1956" s="83"/>
    </row>
    <row r="1957" spans="4:4" x14ac:dyDescent="0.2">
      <c r="D1957" s="83"/>
    </row>
    <row r="1958" spans="4:4" x14ac:dyDescent="0.2">
      <c r="D1958" s="83"/>
    </row>
    <row r="1959" spans="4:4" x14ac:dyDescent="0.2">
      <c r="D1959" s="83"/>
    </row>
    <row r="1960" spans="4:4" x14ac:dyDescent="0.2">
      <c r="D1960" s="83"/>
    </row>
    <row r="1961" spans="4:4" x14ac:dyDescent="0.2">
      <c r="D1961" s="83"/>
    </row>
    <row r="1962" spans="4:4" x14ac:dyDescent="0.2">
      <c r="D1962" s="83"/>
    </row>
    <row r="1963" spans="4:4" x14ac:dyDescent="0.2">
      <c r="D1963" s="83"/>
    </row>
    <row r="1964" spans="4:4" x14ac:dyDescent="0.2">
      <c r="D1964" s="83"/>
    </row>
    <row r="1965" spans="4:4" x14ac:dyDescent="0.2">
      <c r="D1965" s="83"/>
    </row>
    <row r="1966" spans="4:4" x14ac:dyDescent="0.2">
      <c r="D1966" s="83"/>
    </row>
    <row r="1967" spans="4:4" x14ac:dyDescent="0.2">
      <c r="D1967" s="83"/>
    </row>
    <row r="1968" spans="4:4" x14ac:dyDescent="0.2">
      <c r="D1968" s="83"/>
    </row>
    <row r="1969" spans="4:4" x14ac:dyDescent="0.2">
      <c r="D1969" s="83"/>
    </row>
    <row r="1970" spans="4:4" x14ac:dyDescent="0.2">
      <c r="D1970" s="83"/>
    </row>
    <row r="1971" spans="4:4" x14ac:dyDescent="0.2">
      <c r="D1971" s="83"/>
    </row>
    <row r="1972" spans="4:4" x14ac:dyDescent="0.2">
      <c r="D1972" s="83"/>
    </row>
    <row r="1973" spans="4:4" x14ac:dyDescent="0.2">
      <c r="D1973" s="83"/>
    </row>
    <row r="1974" spans="4:4" x14ac:dyDescent="0.2">
      <c r="D1974" s="83"/>
    </row>
    <row r="1975" spans="4:4" x14ac:dyDescent="0.2">
      <c r="D1975" s="83"/>
    </row>
    <row r="1976" spans="4:4" x14ac:dyDescent="0.2">
      <c r="D1976" s="83"/>
    </row>
    <row r="1977" spans="4:4" x14ac:dyDescent="0.2">
      <c r="D1977" s="83"/>
    </row>
    <row r="1978" spans="4:4" x14ac:dyDescent="0.2">
      <c r="D1978" s="83"/>
    </row>
    <row r="1979" spans="4:4" x14ac:dyDescent="0.2">
      <c r="D1979" s="83"/>
    </row>
    <row r="1980" spans="4:4" x14ac:dyDescent="0.2">
      <c r="D1980" s="83"/>
    </row>
    <row r="1981" spans="4:4" x14ac:dyDescent="0.2">
      <c r="D1981" s="83"/>
    </row>
    <row r="1982" spans="4:4" x14ac:dyDescent="0.2">
      <c r="D1982" s="83"/>
    </row>
    <row r="1983" spans="4:4" x14ac:dyDescent="0.2">
      <c r="D1983" s="83"/>
    </row>
    <row r="1984" spans="4:4" x14ac:dyDescent="0.2">
      <c r="D1984" s="83"/>
    </row>
    <row r="1985" spans="4:4" x14ac:dyDescent="0.2">
      <c r="D1985" s="83"/>
    </row>
    <row r="1986" spans="4:4" x14ac:dyDescent="0.2">
      <c r="D1986" s="83"/>
    </row>
    <row r="1987" spans="4:4" x14ac:dyDescent="0.2">
      <c r="D1987" s="83"/>
    </row>
    <row r="1988" spans="4:4" x14ac:dyDescent="0.2">
      <c r="D1988" s="83"/>
    </row>
    <row r="1989" spans="4:4" x14ac:dyDescent="0.2">
      <c r="D1989" s="83"/>
    </row>
    <row r="1990" spans="4:4" x14ac:dyDescent="0.2">
      <c r="D1990" s="83"/>
    </row>
    <row r="1991" spans="4:4" x14ac:dyDescent="0.2">
      <c r="D1991" s="83"/>
    </row>
    <row r="1992" spans="4:4" x14ac:dyDescent="0.2">
      <c r="D1992" s="83"/>
    </row>
    <row r="1993" spans="4:4" x14ac:dyDescent="0.2">
      <c r="D1993" s="83"/>
    </row>
    <row r="1994" spans="4:4" x14ac:dyDescent="0.2">
      <c r="D1994" s="83"/>
    </row>
    <row r="1995" spans="4:4" x14ac:dyDescent="0.2">
      <c r="D1995" s="83"/>
    </row>
    <row r="1996" spans="4:4" x14ac:dyDescent="0.2">
      <c r="D1996" s="83"/>
    </row>
    <row r="1997" spans="4:4" x14ac:dyDescent="0.2">
      <c r="D1997" s="83"/>
    </row>
    <row r="1998" spans="4:4" x14ac:dyDescent="0.2">
      <c r="D1998" s="83"/>
    </row>
    <row r="1999" spans="4:4" x14ac:dyDescent="0.2">
      <c r="D1999" s="83"/>
    </row>
    <row r="2000" spans="4:4" x14ac:dyDescent="0.2">
      <c r="D2000" s="83"/>
    </row>
    <row r="2001" spans="4:4" x14ac:dyDescent="0.2">
      <c r="D2001" s="83"/>
    </row>
    <row r="2002" spans="4:4" x14ac:dyDescent="0.2">
      <c r="D2002" s="83"/>
    </row>
    <row r="2003" spans="4:4" x14ac:dyDescent="0.2">
      <c r="D2003" s="83"/>
    </row>
    <row r="2004" spans="4:4" x14ac:dyDescent="0.2">
      <c r="D2004" s="83"/>
    </row>
    <row r="2005" spans="4:4" x14ac:dyDescent="0.2">
      <c r="D2005" s="83"/>
    </row>
    <row r="2006" spans="4:4" x14ac:dyDescent="0.2">
      <c r="D2006" s="83"/>
    </row>
    <row r="2007" spans="4:4" x14ac:dyDescent="0.2">
      <c r="D2007" s="83"/>
    </row>
    <row r="2008" spans="4:4" x14ac:dyDescent="0.2">
      <c r="D2008" s="83"/>
    </row>
    <row r="2009" spans="4:4" x14ac:dyDescent="0.2">
      <c r="D2009" s="83"/>
    </row>
    <row r="2010" spans="4:4" x14ac:dyDescent="0.2">
      <c r="D2010" s="83"/>
    </row>
    <row r="2011" spans="4:4" x14ac:dyDescent="0.2">
      <c r="D2011" s="83"/>
    </row>
    <row r="2012" spans="4:4" x14ac:dyDescent="0.2">
      <c r="D2012" s="83"/>
    </row>
    <row r="2013" spans="4:4" x14ac:dyDescent="0.2">
      <c r="D2013" s="83"/>
    </row>
    <row r="2014" spans="4:4" x14ac:dyDescent="0.2">
      <c r="D2014" s="83"/>
    </row>
    <row r="2015" spans="4:4" x14ac:dyDescent="0.2">
      <c r="D2015" s="83"/>
    </row>
    <row r="2016" spans="4:4" x14ac:dyDescent="0.2">
      <c r="D2016" s="83"/>
    </row>
    <row r="2017" spans="4:4" x14ac:dyDescent="0.2">
      <c r="D2017" s="83"/>
    </row>
    <row r="2018" spans="4:4" x14ac:dyDescent="0.2">
      <c r="D2018" s="83"/>
    </row>
    <row r="2019" spans="4:4" x14ac:dyDescent="0.2">
      <c r="D2019" s="83"/>
    </row>
    <row r="2020" spans="4:4" x14ac:dyDescent="0.2">
      <c r="D2020" s="83"/>
    </row>
    <row r="2021" spans="4:4" x14ac:dyDescent="0.2">
      <c r="D2021" s="83"/>
    </row>
    <row r="2022" spans="4:4" x14ac:dyDescent="0.2">
      <c r="D2022" s="83"/>
    </row>
    <row r="2023" spans="4:4" x14ac:dyDescent="0.2">
      <c r="D2023" s="83"/>
    </row>
    <row r="2024" spans="4:4" x14ac:dyDescent="0.2">
      <c r="D2024" s="83"/>
    </row>
    <row r="2025" spans="4:4" x14ac:dyDescent="0.2">
      <c r="D2025" s="83"/>
    </row>
    <row r="2026" spans="4:4" x14ac:dyDescent="0.2">
      <c r="D2026" s="83"/>
    </row>
    <row r="2027" spans="4:4" x14ac:dyDescent="0.2">
      <c r="D2027" s="83"/>
    </row>
    <row r="2028" spans="4:4" x14ac:dyDescent="0.2">
      <c r="D2028" s="83"/>
    </row>
    <row r="2029" spans="4:4" x14ac:dyDescent="0.2">
      <c r="D2029" s="83"/>
    </row>
    <row r="2030" spans="4:4" x14ac:dyDescent="0.2">
      <c r="D2030" s="83"/>
    </row>
    <row r="2031" spans="4:4" x14ac:dyDescent="0.2">
      <c r="D2031" s="83"/>
    </row>
    <row r="2032" spans="4:4" x14ac:dyDescent="0.2">
      <c r="D2032" s="83"/>
    </row>
    <row r="2033" spans="4:4" x14ac:dyDescent="0.2">
      <c r="D2033" s="83"/>
    </row>
    <row r="2034" spans="4:4" x14ac:dyDescent="0.2">
      <c r="D2034" s="83"/>
    </row>
    <row r="2035" spans="4:4" x14ac:dyDescent="0.2">
      <c r="D2035" s="83"/>
    </row>
    <row r="2036" spans="4:4" x14ac:dyDescent="0.2">
      <c r="D2036" s="83"/>
    </row>
    <row r="2037" spans="4:4" x14ac:dyDescent="0.2">
      <c r="D2037" s="83"/>
    </row>
    <row r="2038" spans="4:4" x14ac:dyDescent="0.2">
      <c r="D2038" s="83"/>
    </row>
    <row r="2039" spans="4:4" x14ac:dyDescent="0.2">
      <c r="D2039" s="83"/>
    </row>
    <row r="2040" spans="4:4" x14ac:dyDescent="0.2">
      <c r="D2040" s="83"/>
    </row>
    <row r="2041" spans="4:4" x14ac:dyDescent="0.2">
      <c r="D2041" s="83"/>
    </row>
    <row r="2042" spans="4:4" x14ac:dyDescent="0.2">
      <c r="D2042" s="83"/>
    </row>
    <row r="2043" spans="4:4" x14ac:dyDescent="0.2">
      <c r="D2043" s="83"/>
    </row>
    <row r="2044" spans="4:4" x14ac:dyDescent="0.2">
      <c r="D2044" s="83"/>
    </row>
    <row r="2045" spans="4:4" x14ac:dyDescent="0.2">
      <c r="D2045" s="83"/>
    </row>
    <row r="2046" spans="4:4" x14ac:dyDescent="0.2">
      <c r="D2046" s="83"/>
    </row>
    <row r="2047" spans="4:4" x14ac:dyDescent="0.2">
      <c r="D2047" s="83"/>
    </row>
    <row r="2048" spans="4:4" x14ac:dyDescent="0.2">
      <c r="D2048" s="83"/>
    </row>
    <row r="2049" spans="4:4" x14ac:dyDescent="0.2">
      <c r="D2049" s="83"/>
    </row>
    <row r="2050" spans="4:4" x14ac:dyDescent="0.2">
      <c r="D2050" s="83"/>
    </row>
    <row r="2051" spans="4:4" x14ac:dyDescent="0.2">
      <c r="D2051" s="83"/>
    </row>
    <row r="2052" spans="4:4" x14ac:dyDescent="0.2">
      <c r="D2052" s="83"/>
    </row>
    <row r="2053" spans="4:4" x14ac:dyDescent="0.2">
      <c r="D2053" s="83"/>
    </row>
    <row r="2054" spans="4:4" x14ac:dyDescent="0.2">
      <c r="D2054" s="83"/>
    </row>
    <row r="2055" spans="4:4" x14ac:dyDescent="0.2">
      <c r="D2055" s="83"/>
    </row>
    <row r="2056" spans="4:4" x14ac:dyDescent="0.2">
      <c r="D2056" s="83"/>
    </row>
    <row r="2057" spans="4:4" x14ac:dyDescent="0.2">
      <c r="D2057" s="83"/>
    </row>
    <row r="2058" spans="4:4" x14ac:dyDescent="0.2">
      <c r="D2058" s="83"/>
    </row>
    <row r="2059" spans="4:4" x14ac:dyDescent="0.2">
      <c r="D2059" s="83"/>
    </row>
    <row r="2060" spans="4:4" x14ac:dyDescent="0.2">
      <c r="D2060" s="83"/>
    </row>
    <row r="2061" spans="4:4" x14ac:dyDescent="0.2">
      <c r="D2061" s="83"/>
    </row>
    <row r="2062" spans="4:4" x14ac:dyDescent="0.2">
      <c r="D2062" s="83"/>
    </row>
    <row r="2063" spans="4:4" x14ac:dyDescent="0.2">
      <c r="D2063" s="83"/>
    </row>
    <row r="2064" spans="4:4" x14ac:dyDescent="0.2">
      <c r="D2064" s="83"/>
    </row>
    <row r="2065" spans="4:4" x14ac:dyDescent="0.2">
      <c r="D2065" s="83"/>
    </row>
    <row r="2066" spans="4:4" x14ac:dyDescent="0.2">
      <c r="D2066" s="83"/>
    </row>
    <row r="2067" spans="4:4" x14ac:dyDescent="0.2">
      <c r="D2067" s="83"/>
    </row>
    <row r="2068" spans="4:4" x14ac:dyDescent="0.2">
      <c r="D2068" s="83"/>
    </row>
    <row r="2069" spans="4:4" x14ac:dyDescent="0.2">
      <c r="D2069" s="83"/>
    </row>
    <row r="2070" spans="4:4" x14ac:dyDescent="0.2">
      <c r="D2070" s="83"/>
    </row>
    <row r="2071" spans="4:4" x14ac:dyDescent="0.2">
      <c r="D2071" s="83"/>
    </row>
    <row r="2072" spans="4:4" x14ac:dyDescent="0.2">
      <c r="D2072" s="83"/>
    </row>
    <row r="2073" spans="4:4" x14ac:dyDescent="0.2">
      <c r="D2073" s="83"/>
    </row>
    <row r="2074" spans="4:4" x14ac:dyDescent="0.2">
      <c r="D2074" s="83"/>
    </row>
    <row r="2075" spans="4:4" x14ac:dyDescent="0.2">
      <c r="D2075" s="83"/>
    </row>
    <row r="2076" spans="4:4" x14ac:dyDescent="0.2">
      <c r="D2076" s="83"/>
    </row>
    <row r="2077" spans="4:4" x14ac:dyDescent="0.2">
      <c r="D2077" s="83"/>
    </row>
    <row r="2078" spans="4:4" x14ac:dyDescent="0.2">
      <c r="D2078" s="83"/>
    </row>
    <row r="2079" spans="4:4" x14ac:dyDescent="0.2">
      <c r="D2079" s="83"/>
    </row>
    <row r="2080" spans="4:4" x14ac:dyDescent="0.2">
      <c r="D2080" s="83"/>
    </row>
    <row r="2081" spans="4:4" x14ac:dyDescent="0.2">
      <c r="D2081" s="83"/>
    </row>
    <row r="2082" spans="4:4" x14ac:dyDescent="0.2">
      <c r="D2082" s="83"/>
    </row>
    <row r="2083" spans="4:4" x14ac:dyDescent="0.2">
      <c r="D2083" s="83"/>
    </row>
    <row r="2084" spans="4:4" x14ac:dyDescent="0.2">
      <c r="D2084" s="83"/>
    </row>
    <row r="2085" spans="4:4" x14ac:dyDescent="0.2">
      <c r="D2085" s="83"/>
    </row>
    <row r="2086" spans="4:4" x14ac:dyDescent="0.2">
      <c r="D2086" s="83"/>
    </row>
    <row r="2087" spans="4:4" x14ac:dyDescent="0.2">
      <c r="D2087" s="83"/>
    </row>
    <row r="2088" spans="4:4" x14ac:dyDescent="0.2">
      <c r="D2088" s="83"/>
    </row>
    <row r="2089" spans="4:4" x14ac:dyDescent="0.2">
      <c r="D2089" s="83"/>
    </row>
    <row r="2090" spans="4:4" x14ac:dyDescent="0.2">
      <c r="D2090" s="83"/>
    </row>
    <row r="2091" spans="4:4" x14ac:dyDescent="0.2">
      <c r="D2091" s="83"/>
    </row>
    <row r="2092" spans="4:4" x14ac:dyDescent="0.2">
      <c r="D2092" s="83"/>
    </row>
    <row r="2093" spans="4:4" x14ac:dyDescent="0.2">
      <c r="D2093" s="83"/>
    </row>
    <row r="2094" spans="4:4" x14ac:dyDescent="0.2">
      <c r="D2094" s="83"/>
    </row>
    <row r="2095" spans="4:4" x14ac:dyDescent="0.2">
      <c r="D2095" s="83"/>
    </row>
    <row r="2096" spans="4:4" x14ac:dyDescent="0.2">
      <c r="D2096" s="83"/>
    </row>
    <row r="2097" spans="4:4" x14ac:dyDescent="0.2">
      <c r="D2097" s="83"/>
    </row>
    <row r="2098" spans="4:4" x14ac:dyDescent="0.2">
      <c r="D2098" s="83"/>
    </row>
    <row r="2099" spans="4:4" x14ac:dyDescent="0.2">
      <c r="D2099" s="83"/>
    </row>
    <row r="2100" spans="4:4" x14ac:dyDescent="0.2">
      <c r="D2100" s="83"/>
    </row>
    <row r="2101" spans="4:4" x14ac:dyDescent="0.2">
      <c r="D2101" s="83"/>
    </row>
    <row r="2102" spans="4:4" x14ac:dyDescent="0.2">
      <c r="D2102" s="83"/>
    </row>
    <row r="2103" spans="4:4" x14ac:dyDescent="0.2">
      <c r="D2103" s="83"/>
    </row>
    <row r="2104" spans="4:4" x14ac:dyDescent="0.2">
      <c r="D2104" s="83"/>
    </row>
    <row r="2105" spans="4:4" x14ac:dyDescent="0.2">
      <c r="D2105" s="83"/>
    </row>
    <row r="2106" spans="4:4" x14ac:dyDescent="0.2">
      <c r="D2106" s="83"/>
    </row>
    <row r="2107" spans="4:4" x14ac:dyDescent="0.2">
      <c r="D2107" s="83"/>
    </row>
    <row r="2108" spans="4:4" x14ac:dyDescent="0.2">
      <c r="D2108" s="83"/>
    </row>
    <row r="2109" spans="4:4" x14ac:dyDescent="0.2">
      <c r="D2109" s="83"/>
    </row>
    <row r="2110" spans="4:4" x14ac:dyDescent="0.2">
      <c r="D2110" s="83"/>
    </row>
    <row r="2111" spans="4:4" x14ac:dyDescent="0.2">
      <c r="D2111" s="83"/>
    </row>
    <row r="2112" spans="4:4" x14ac:dyDescent="0.2">
      <c r="D2112" s="83"/>
    </row>
    <row r="2113" spans="4:4" x14ac:dyDescent="0.2">
      <c r="D2113" s="83"/>
    </row>
    <row r="2114" spans="4:4" x14ac:dyDescent="0.2">
      <c r="D2114" s="83"/>
    </row>
    <row r="2115" spans="4:4" x14ac:dyDescent="0.2">
      <c r="D2115" s="83"/>
    </row>
    <row r="2116" spans="4:4" x14ac:dyDescent="0.2">
      <c r="D2116" s="83"/>
    </row>
    <row r="2117" spans="4:4" x14ac:dyDescent="0.2">
      <c r="D2117" s="83"/>
    </row>
    <row r="2118" spans="4:4" x14ac:dyDescent="0.2">
      <c r="D2118" s="83"/>
    </row>
    <row r="2119" spans="4:4" x14ac:dyDescent="0.2">
      <c r="D2119" s="83"/>
    </row>
    <row r="2120" spans="4:4" x14ac:dyDescent="0.2">
      <c r="D2120" s="83"/>
    </row>
    <row r="2121" spans="4:4" x14ac:dyDescent="0.2">
      <c r="D2121" s="83"/>
    </row>
    <row r="2122" spans="4:4" x14ac:dyDescent="0.2">
      <c r="D2122" s="83"/>
    </row>
    <row r="2123" spans="4:4" x14ac:dyDescent="0.2">
      <c r="D2123" s="83"/>
    </row>
    <row r="2124" spans="4:4" x14ac:dyDescent="0.2">
      <c r="D2124" s="83"/>
    </row>
    <row r="2125" spans="4:4" x14ac:dyDescent="0.2">
      <c r="D2125" s="83"/>
    </row>
    <row r="2126" spans="4:4" x14ac:dyDescent="0.2">
      <c r="D2126" s="83"/>
    </row>
    <row r="2127" spans="4:4" x14ac:dyDescent="0.2">
      <c r="D2127" s="83"/>
    </row>
    <row r="2128" spans="4:4" x14ac:dyDescent="0.2">
      <c r="D2128" s="83"/>
    </row>
    <row r="2129" spans="4:4" x14ac:dyDescent="0.2">
      <c r="D2129" s="83"/>
    </row>
    <row r="2130" spans="4:4" x14ac:dyDescent="0.2">
      <c r="D2130" s="83"/>
    </row>
    <row r="2131" spans="4:4" x14ac:dyDescent="0.2">
      <c r="D2131" s="83"/>
    </row>
    <row r="2132" spans="4:4" x14ac:dyDescent="0.2">
      <c r="D2132" s="83"/>
    </row>
    <row r="2133" spans="4:4" x14ac:dyDescent="0.2">
      <c r="D2133" s="83"/>
    </row>
    <row r="2134" spans="4:4" x14ac:dyDescent="0.2">
      <c r="D2134" s="83"/>
    </row>
    <row r="2135" spans="4:4" x14ac:dyDescent="0.2">
      <c r="D2135" s="83"/>
    </row>
    <row r="2136" spans="4:4" x14ac:dyDescent="0.2">
      <c r="D2136" s="83"/>
    </row>
    <row r="2137" spans="4:4" x14ac:dyDescent="0.2">
      <c r="D2137" s="83"/>
    </row>
    <row r="2138" spans="4:4" x14ac:dyDescent="0.2">
      <c r="D2138" s="83"/>
    </row>
    <row r="2139" spans="4:4" x14ac:dyDescent="0.2">
      <c r="D2139" s="83"/>
    </row>
    <row r="2140" spans="4:4" x14ac:dyDescent="0.2">
      <c r="D2140" s="83"/>
    </row>
    <row r="2141" spans="4:4" x14ac:dyDescent="0.2">
      <c r="D2141" s="83"/>
    </row>
    <row r="2142" spans="4:4" x14ac:dyDescent="0.2">
      <c r="D2142" s="83"/>
    </row>
    <row r="2143" spans="4:4" x14ac:dyDescent="0.2">
      <c r="D2143" s="83"/>
    </row>
    <row r="2144" spans="4:4" x14ac:dyDescent="0.2">
      <c r="D2144" s="83"/>
    </row>
    <row r="2145" spans="4:4" x14ac:dyDescent="0.2">
      <c r="D2145" s="83"/>
    </row>
    <row r="2146" spans="4:4" x14ac:dyDescent="0.2">
      <c r="D2146" s="83"/>
    </row>
    <row r="2147" spans="4:4" x14ac:dyDescent="0.2">
      <c r="D2147" s="83"/>
    </row>
    <row r="2148" spans="4:4" x14ac:dyDescent="0.2">
      <c r="D2148" s="83"/>
    </row>
    <row r="2149" spans="4:4" x14ac:dyDescent="0.2">
      <c r="D2149" s="83"/>
    </row>
    <row r="2150" spans="4:4" x14ac:dyDescent="0.2">
      <c r="D2150" s="83"/>
    </row>
    <row r="2151" spans="4:4" x14ac:dyDescent="0.2">
      <c r="D2151" s="83"/>
    </row>
    <row r="2152" spans="4:4" x14ac:dyDescent="0.2">
      <c r="D2152" s="83"/>
    </row>
    <row r="2153" spans="4:4" x14ac:dyDescent="0.2">
      <c r="D2153" s="83"/>
    </row>
    <row r="2154" spans="4:4" x14ac:dyDescent="0.2">
      <c r="D2154" s="83"/>
    </row>
    <row r="2155" spans="4:4" x14ac:dyDescent="0.2">
      <c r="D2155" s="83"/>
    </row>
    <row r="2156" spans="4:4" x14ac:dyDescent="0.2">
      <c r="D2156" s="83"/>
    </row>
    <row r="2157" spans="4:4" x14ac:dyDescent="0.2">
      <c r="D2157" s="83"/>
    </row>
    <row r="2158" spans="4:4" x14ac:dyDescent="0.2">
      <c r="D2158" s="83"/>
    </row>
    <row r="2159" spans="4:4" x14ac:dyDescent="0.2">
      <c r="D2159" s="83"/>
    </row>
    <row r="2160" spans="4:4" x14ac:dyDescent="0.2">
      <c r="D2160" s="83"/>
    </row>
    <row r="2161" spans="4:4" x14ac:dyDescent="0.2">
      <c r="D2161" s="83"/>
    </row>
    <row r="2162" spans="4:4" x14ac:dyDescent="0.2">
      <c r="D2162" s="83"/>
    </row>
    <row r="2163" spans="4:4" x14ac:dyDescent="0.2">
      <c r="D2163" s="83"/>
    </row>
    <row r="2164" spans="4:4" x14ac:dyDescent="0.2">
      <c r="D2164" s="83"/>
    </row>
    <row r="2165" spans="4:4" x14ac:dyDescent="0.2">
      <c r="D2165" s="83"/>
    </row>
    <row r="2166" spans="4:4" x14ac:dyDescent="0.2">
      <c r="D2166" s="83"/>
    </row>
    <row r="2167" spans="4:4" x14ac:dyDescent="0.2">
      <c r="D2167" s="83"/>
    </row>
    <row r="2168" spans="4:4" x14ac:dyDescent="0.2">
      <c r="D2168" s="83"/>
    </row>
    <row r="2169" spans="4:4" x14ac:dyDescent="0.2">
      <c r="D2169" s="83"/>
    </row>
    <row r="2170" spans="4:4" x14ac:dyDescent="0.2">
      <c r="D2170" s="83"/>
    </row>
    <row r="2171" spans="4:4" x14ac:dyDescent="0.2">
      <c r="D2171" s="83"/>
    </row>
    <row r="2172" spans="4:4" x14ac:dyDescent="0.2">
      <c r="D2172" s="83"/>
    </row>
    <row r="2173" spans="4:4" x14ac:dyDescent="0.2">
      <c r="D2173" s="83"/>
    </row>
    <row r="2174" spans="4:4" x14ac:dyDescent="0.2">
      <c r="D2174" s="83"/>
    </row>
    <row r="2175" spans="4:4" x14ac:dyDescent="0.2">
      <c r="D2175" s="83"/>
    </row>
    <row r="2176" spans="4:4" x14ac:dyDescent="0.2">
      <c r="D2176" s="83"/>
    </row>
    <row r="2177" spans="4:4" x14ac:dyDescent="0.2">
      <c r="D2177" s="83"/>
    </row>
    <row r="2178" spans="4:4" x14ac:dyDescent="0.2">
      <c r="D2178" s="83"/>
    </row>
    <row r="2179" spans="4:4" x14ac:dyDescent="0.2">
      <c r="D2179" s="83"/>
    </row>
    <row r="2180" spans="4:4" x14ac:dyDescent="0.2">
      <c r="D2180" s="83"/>
    </row>
    <row r="2181" spans="4:4" x14ac:dyDescent="0.2">
      <c r="D2181" s="83"/>
    </row>
    <row r="2182" spans="4:4" x14ac:dyDescent="0.2">
      <c r="D2182" s="83"/>
    </row>
    <row r="2183" spans="4:4" x14ac:dyDescent="0.2">
      <c r="D2183" s="83"/>
    </row>
    <row r="2184" spans="4:4" x14ac:dyDescent="0.2">
      <c r="D2184" s="83"/>
    </row>
    <row r="2185" spans="4:4" x14ac:dyDescent="0.2">
      <c r="D2185" s="83"/>
    </row>
    <row r="2186" spans="4:4" x14ac:dyDescent="0.2">
      <c r="D2186" s="83"/>
    </row>
    <row r="2187" spans="4:4" x14ac:dyDescent="0.2">
      <c r="D2187" s="83"/>
    </row>
    <row r="2188" spans="4:4" x14ac:dyDescent="0.2">
      <c r="D2188" s="83"/>
    </row>
    <row r="2189" spans="4:4" x14ac:dyDescent="0.2">
      <c r="D2189" s="83"/>
    </row>
  </sheetData>
  <mergeCells count="48">
    <mergeCell ref="B74:B76"/>
    <mergeCell ref="C74:C76"/>
    <mergeCell ref="C77:C87"/>
    <mergeCell ref="B77:B87"/>
    <mergeCell ref="C96:C100"/>
    <mergeCell ref="B96:B100"/>
    <mergeCell ref="B27:B28"/>
    <mergeCell ref="B47:B55"/>
    <mergeCell ref="C47:C55"/>
    <mergeCell ref="C56:C57"/>
    <mergeCell ref="B56:B57"/>
    <mergeCell ref="C37:C38"/>
    <mergeCell ref="B44:B45"/>
    <mergeCell ref="B30:B34"/>
    <mergeCell ref="C33:C34"/>
    <mergeCell ref="B35:B43"/>
    <mergeCell ref="D1:E1"/>
    <mergeCell ref="D3:E3"/>
    <mergeCell ref="D4:E4"/>
    <mergeCell ref="A6:E6"/>
    <mergeCell ref="B9:B26"/>
    <mergeCell ref="D2:E2"/>
    <mergeCell ref="A121:D121"/>
    <mergeCell ref="A122:D122"/>
    <mergeCell ref="A123:D123"/>
    <mergeCell ref="A115:D115"/>
    <mergeCell ref="A116:D116"/>
    <mergeCell ref="A117:D117"/>
    <mergeCell ref="A118:D118"/>
    <mergeCell ref="A119:D119"/>
    <mergeCell ref="A120:D120"/>
    <mergeCell ref="A114:D114"/>
    <mergeCell ref="B88:B89"/>
    <mergeCell ref="C88:C89"/>
    <mergeCell ref="B90:B95"/>
    <mergeCell ref="C90:C95"/>
    <mergeCell ref="B111:B112"/>
    <mergeCell ref="C111:C112"/>
    <mergeCell ref="A113:D113"/>
    <mergeCell ref="C105:C110"/>
    <mergeCell ref="B105:B110"/>
    <mergeCell ref="B101:B104"/>
    <mergeCell ref="C101:C104"/>
    <mergeCell ref="F53:G53"/>
    <mergeCell ref="B58:B70"/>
    <mergeCell ref="C58:C70"/>
    <mergeCell ref="C71:C73"/>
    <mergeCell ref="B71:B73"/>
  </mergeCells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pane xSplit="2" ySplit="8" topLeftCell="C9" activePane="bottomRight" state="frozen"/>
      <selection pane="topRight" activeCell="C1" sqref="C1"/>
      <selection pane="bottomLeft" activeCell="A12" sqref="A12"/>
      <selection pane="bottomRight" activeCell="D42" sqref="D42"/>
    </sheetView>
  </sheetViews>
  <sheetFormatPr defaultColWidth="9.140625" defaultRowHeight="15" x14ac:dyDescent="0.2"/>
  <cols>
    <col min="1" max="1" width="4.140625" style="18" customWidth="1"/>
    <col min="2" max="2" width="7" style="18" customWidth="1"/>
    <col min="3" max="3" width="34.85546875" style="18" customWidth="1"/>
    <col min="4" max="4" width="83.85546875" style="18" customWidth="1"/>
    <col min="5" max="5" width="11.7109375" style="18" customWidth="1"/>
    <col min="6" max="6" width="10.140625" style="18" customWidth="1"/>
    <col min="7" max="16384" width="9.140625" style="18"/>
  </cols>
  <sheetData>
    <row r="1" spans="1:9" ht="12.75" customHeight="1" x14ac:dyDescent="0.2">
      <c r="D1" s="164" t="s">
        <v>315</v>
      </c>
      <c r="E1" s="164"/>
    </row>
    <row r="2" spans="1:9" ht="12.75" customHeight="1" x14ac:dyDescent="0.2">
      <c r="D2" s="165" t="s">
        <v>441</v>
      </c>
      <c r="E2" s="165"/>
    </row>
    <row r="3" spans="1:9" ht="13.15" customHeight="1" x14ac:dyDescent="0.2">
      <c r="D3" s="164" t="s">
        <v>337</v>
      </c>
      <c r="E3" s="164"/>
    </row>
    <row r="4" spans="1:9" ht="15" customHeight="1" x14ac:dyDescent="0.2">
      <c r="D4" s="164" t="s">
        <v>316</v>
      </c>
      <c r="E4" s="164"/>
    </row>
    <row r="5" spans="1:9" ht="9" customHeight="1" x14ac:dyDescent="0.2">
      <c r="D5" s="166"/>
      <c r="E5" s="166"/>
    </row>
    <row r="6" spans="1:9" ht="30.75" customHeight="1" x14ac:dyDescent="0.2">
      <c r="A6" s="163" t="s">
        <v>350</v>
      </c>
      <c r="B6" s="163"/>
      <c r="C6" s="163"/>
      <c r="D6" s="163"/>
      <c r="E6" s="163"/>
    </row>
    <row r="7" spans="1:9" ht="15" customHeight="1" x14ac:dyDescent="0.2">
      <c r="E7" s="19" t="s">
        <v>59</v>
      </c>
    </row>
    <row r="8" spans="1:9" ht="48.75" customHeight="1" x14ac:dyDescent="0.2">
      <c r="A8" s="117" t="s">
        <v>22</v>
      </c>
      <c r="B8" s="117" t="s">
        <v>17</v>
      </c>
      <c r="C8" s="117" t="s">
        <v>37</v>
      </c>
      <c r="D8" s="117" t="s">
        <v>38</v>
      </c>
      <c r="E8" s="117" t="s">
        <v>93</v>
      </c>
    </row>
    <row r="9" spans="1:9" ht="30" customHeight="1" x14ac:dyDescent="0.25">
      <c r="A9" s="117">
        <v>1</v>
      </c>
      <c r="B9" s="114" t="s">
        <v>105</v>
      </c>
      <c r="C9" s="116" t="s">
        <v>2</v>
      </c>
      <c r="D9" s="116" t="s">
        <v>249</v>
      </c>
      <c r="E9" s="63">
        <v>15.92</v>
      </c>
    </row>
    <row r="10" spans="1:9" ht="16.5" customHeight="1" x14ac:dyDescent="0.25">
      <c r="A10" s="117">
        <v>2</v>
      </c>
      <c r="B10" s="168" t="s">
        <v>106</v>
      </c>
      <c r="C10" s="171" t="s">
        <v>2</v>
      </c>
      <c r="D10" s="14" t="s">
        <v>250</v>
      </c>
      <c r="E10" s="63">
        <v>273.7</v>
      </c>
    </row>
    <row r="11" spans="1:9" ht="16.5" customHeight="1" x14ac:dyDescent="0.25">
      <c r="A11" s="117">
        <v>3</v>
      </c>
      <c r="B11" s="169"/>
      <c r="C11" s="172"/>
      <c r="D11" s="118" t="s">
        <v>251</v>
      </c>
      <c r="E11" s="63">
        <v>748.5</v>
      </c>
    </row>
    <row r="12" spans="1:9" ht="15.75" customHeight="1" x14ac:dyDescent="0.25">
      <c r="A12" s="117">
        <v>4</v>
      </c>
      <c r="B12" s="169"/>
      <c r="C12" s="173"/>
      <c r="D12" s="174" t="s">
        <v>307</v>
      </c>
      <c r="E12" s="82">
        <v>1400</v>
      </c>
      <c r="I12" s="20"/>
    </row>
    <row r="13" spans="1:9" ht="15.75" customHeight="1" x14ac:dyDescent="0.25">
      <c r="A13" s="117">
        <v>5</v>
      </c>
      <c r="B13" s="169"/>
      <c r="C13" s="54" t="s">
        <v>21</v>
      </c>
      <c r="D13" s="174"/>
      <c r="E13" s="82">
        <v>768</v>
      </c>
      <c r="I13" s="21"/>
    </row>
    <row r="14" spans="1:9" ht="16.5" customHeight="1" x14ac:dyDescent="0.25">
      <c r="A14" s="117">
        <v>6</v>
      </c>
      <c r="B14" s="169"/>
      <c r="C14" s="175" t="s">
        <v>2</v>
      </c>
      <c r="D14" s="118" t="s">
        <v>252</v>
      </c>
      <c r="E14" s="63">
        <v>38.4</v>
      </c>
    </row>
    <row r="15" spans="1:9" ht="16.5" customHeight="1" x14ac:dyDescent="0.25">
      <c r="A15" s="117">
        <v>7</v>
      </c>
      <c r="B15" s="169"/>
      <c r="C15" s="175"/>
      <c r="D15" s="119" t="s">
        <v>253</v>
      </c>
      <c r="E15" s="63">
        <v>3.2</v>
      </c>
    </row>
    <row r="16" spans="1:9" ht="16.5" customHeight="1" x14ac:dyDescent="0.25">
      <c r="A16" s="117">
        <v>8</v>
      </c>
      <c r="B16" s="169"/>
      <c r="C16" s="175"/>
      <c r="D16" s="119" t="s">
        <v>308</v>
      </c>
      <c r="E16" s="63">
        <v>94.6</v>
      </c>
    </row>
    <row r="17" spans="1:5" ht="16.5" customHeight="1" x14ac:dyDescent="0.25">
      <c r="A17" s="117">
        <v>9</v>
      </c>
      <c r="B17" s="170"/>
      <c r="C17" s="115" t="s">
        <v>124</v>
      </c>
      <c r="D17" s="116" t="s">
        <v>254</v>
      </c>
      <c r="E17" s="63">
        <v>378.54</v>
      </c>
    </row>
    <row r="18" spans="1:5" ht="16.5" customHeight="1" x14ac:dyDescent="0.25">
      <c r="A18" s="117">
        <v>10</v>
      </c>
      <c r="B18" s="168" t="s">
        <v>109</v>
      </c>
      <c r="C18" s="14" t="s">
        <v>30</v>
      </c>
      <c r="D18" s="120" t="s">
        <v>206</v>
      </c>
      <c r="E18" s="63">
        <v>1069.5</v>
      </c>
    </row>
    <row r="19" spans="1:5" ht="16.5" customHeight="1" x14ac:dyDescent="0.25">
      <c r="A19" s="117">
        <v>11</v>
      </c>
      <c r="B19" s="169"/>
      <c r="C19" s="171" t="s">
        <v>2</v>
      </c>
      <c r="D19" s="54" t="s">
        <v>255</v>
      </c>
      <c r="E19" s="63">
        <v>44.9</v>
      </c>
    </row>
    <row r="20" spans="1:5" ht="29.25" customHeight="1" x14ac:dyDescent="0.25">
      <c r="A20" s="117">
        <v>12</v>
      </c>
      <c r="B20" s="169"/>
      <c r="C20" s="172"/>
      <c r="D20" s="121" t="s">
        <v>256</v>
      </c>
      <c r="E20" s="63">
        <v>3.4</v>
      </c>
    </row>
    <row r="21" spans="1:5" ht="16.5" customHeight="1" x14ac:dyDescent="0.25">
      <c r="A21" s="117">
        <v>13</v>
      </c>
      <c r="B21" s="169"/>
      <c r="C21" s="172"/>
      <c r="D21" s="121" t="s">
        <v>257</v>
      </c>
      <c r="E21" s="63">
        <v>219.9</v>
      </c>
    </row>
    <row r="22" spans="1:5" ht="30" customHeight="1" x14ac:dyDescent="0.25">
      <c r="A22" s="117">
        <v>14</v>
      </c>
      <c r="B22" s="169"/>
      <c r="C22" s="172"/>
      <c r="D22" s="121" t="s">
        <v>444</v>
      </c>
      <c r="E22" s="63">
        <v>192.7</v>
      </c>
    </row>
    <row r="23" spans="1:5" ht="30.75" customHeight="1" x14ac:dyDescent="0.25">
      <c r="A23" s="117">
        <v>15</v>
      </c>
      <c r="B23" s="169"/>
      <c r="C23" s="172"/>
      <c r="D23" s="121" t="s">
        <v>455</v>
      </c>
      <c r="E23" s="63">
        <v>27</v>
      </c>
    </row>
    <row r="24" spans="1:5" ht="16.5" customHeight="1" x14ac:dyDescent="0.25">
      <c r="A24" s="117">
        <v>16</v>
      </c>
      <c r="B24" s="169"/>
      <c r="C24" s="172"/>
      <c r="D24" s="122" t="s">
        <v>446</v>
      </c>
      <c r="E24" s="63">
        <v>0.2</v>
      </c>
    </row>
    <row r="25" spans="1:5" ht="14.25" customHeight="1" x14ac:dyDescent="0.25">
      <c r="A25" s="117">
        <v>17</v>
      </c>
      <c r="B25" s="170"/>
      <c r="C25" s="173"/>
      <c r="D25" s="121" t="s">
        <v>258</v>
      </c>
      <c r="E25" s="63">
        <v>8</v>
      </c>
    </row>
    <row r="26" spans="1:5" ht="16.5" customHeight="1" x14ac:dyDescent="0.25">
      <c r="A26" s="117">
        <v>18</v>
      </c>
      <c r="B26" s="168" t="s">
        <v>109</v>
      </c>
      <c r="C26" s="171" t="s">
        <v>2</v>
      </c>
      <c r="D26" s="121" t="s">
        <v>264</v>
      </c>
      <c r="E26" s="63">
        <v>26.8</v>
      </c>
    </row>
    <row r="27" spans="1:5" ht="16.5" customHeight="1" x14ac:dyDescent="0.25">
      <c r="A27" s="117">
        <v>19</v>
      </c>
      <c r="B27" s="169"/>
      <c r="C27" s="172"/>
      <c r="D27" s="121" t="s">
        <v>259</v>
      </c>
      <c r="E27" s="63">
        <v>63.1</v>
      </c>
    </row>
    <row r="28" spans="1:5" ht="16.5" customHeight="1" x14ac:dyDescent="0.25">
      <c r="A28" s="117">
        <v>20</v>
      </c>
      <c r="B28" s="169"/>
      <c r="C28" s="172"/>
      <c r="D28" s="54" t="s">
        <v>260</v>
      </c>
      <c r="E28" s="63">
        <v>22.6</v>
      </c>
    </row>
    <row r="29" spans="1:5" ht="16.5" customHeight="1" x14ac:dyDescent="0.25">
      <c r="A29" s="117">
        <v>21</v>
      </c>
      <c r="B29" s="169"/>
      <c r="C29" s="172"/>
      <c r="D29" s="122" t="s">
        <v>261</v>
      </c>
      <c r="E29" s="63">
        <v>0.6</v>
      </c>
    </row>
    <row r="30" spans="1:5" ht="16.5" customHeight="1" x14ac:dyDescent="0.25">
      <c r="A30" s="117">
        <v>22</v>
      </c>
      <c r="B30" s="169"/>
      <c r="C30" s="172"/>
      <c r="D30" s="121" t="s">
        <v>262</v>
      </c>
      <c r="E30" s="63">
        <v>8.64</v>
      </c>
    </row>
    <row r="31" spans="1:5" ht="16.5" customHeight="1" x14ac:dyDescent="0.25">
      <c r="A31" s="117">
        <v>23</v>
      </c>
      <c r="B31" s="169"/>
      <c r="C31" s="172"/>
      <c r="D31" s="123" t="s">
        <v>263</v>
      </c>
      <c r="E31" s="63">
        <v>29</v>
      </c>
    </row>
    <row r="32" spans="1:5" ht="30.75" customHeight="1" x14ac:dyDescent="0.25">
      <c r="A32" s="117">
        <v>24</v>
      </c>
      <c r="B32" s="170"/>
      <c r="C32" s="173"/>
      <c r="D32" s="116" t="s">
        <v>347</v>
      </c>
      <c r="E32" s="59">
        <v>44.304000000000002</v>
      </c>
    </row>
    <row r="33" spans="1:5" ht="16.5" customHeight="1" x14ac:dyDescent="0.25">
      <c r="A33" s="176" t="s">
        <v>112</v>
      </c>
      <c r="B33" s="176"/>
      <c r="C33" s="176"/>
      <c r="D33" s="176"/>
      <c r="E33" s="63">
        <f>SUM(E9)</f>
        <v>15.92</v>
      </c>
    </row>
    <row r="34" spans="1:5" ht="16.5" customHeight="1" x14ac:dyDescent="0.25">
      <c r="A34" s="176" t="s">
        <v>113</v>
      </c>
      <c r="B34" s="176"/>
      <c r="C34" s="176"/>
      <c r="D34" s="176"/>
      <c r="E34" s="63">
        <f>SUM(E10:E17)</f>
        <v>3704.9399999999996</v>
      </c>
    </row>
    <row r="35" spans="1:5" ht="16.5" customHeight="1" x14ac:dyDescent="0.25">
      <c r="A35" s="176" t="s">
        <v>114</v>
      </c>
      <c r="B35" s="176"/>
      <c r="C35" s="176"/>
      <c r="D35" s="176"/>
      <c r="E35" s="63">
        <f>SUM(E18:E32)</f>
        <v>1760.6440000000002</v>
      </c>
    </row>
    <row r="36" spans="1:5" ht="16.5" customHeight="1" x14ac:dyDescent="0.2">
      <c r="A36" s="167" t="s">
        <v>60</v>
      </c>
      <c r="B36" s="167"/>
      <c r="C36" s="167"/>
      <c r="D36" s="167"/>
      <c r="E36" s="24">
        <f>E34+E35+E33</f>
        <v>5481.5039999999999</v>
      </c>
    </row>
  </sheetData>
  <mergeCells count="18">
    <mergeCell ref="A36:D36"/>
    <mergeCell ref="B10:B17"/>
    <mergeCell ref="C10:C12"/>
    <mergeCell ref="D12:D13"/>
    <mergeCell ref="C14:C16"/>
    <mergeCell ref="B18:B25"/>
    <mergeCell ref="C19:C25"/>
    <mergeCell ref="B26:B32"/>
    <mergeCell ref="C26:C32"/>
    <mergeCell ref="A33:D33"/>
    <mergeCell ref="A34:D34"/>
    <mergeCell ref="A35:D35"/>
    <mergeCell ref="A6:E6"/>
    <mergeCell ref="D1:E1"/>
    <mergeCell ref="D2:E2"/>
    <mergeCell ref="D3:E3"/>
    <mergeCell ref="D4:E4"/>
    <mergeCell ref="D5:E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A27" sqref="A27:D27"/>
    </sheetView>
  </sheetViews>
  <sheetFormatPr defaultColWidth="9.140625" defaultRowHeight="15" x14ac:dyDescent="0.2"/>
  <cols>
    <col min="1" max="1" width="4" style="48" customWidth="1"/>
    <col min="2" max="2" width="7.5703125" style="30" customWidth="1"/>
    <col min="3" max="3" width="40.85546875" style="30" customWidth="1"/>
    <col min="4" max="4" width="50.42578125" style="48" customWidth="1"/>
    <col min="5" max="5" width="12.28515625" style="30" customWidth="1"/>
    <col min="6" max="6" width="9.140625" style="30" hidden="1" customWidth="1"/>
    <col min="7" max="16384" width="9.140625" style="30"/>
  </cols>
  <sheetData>
    <row r="1" spans="1:8" ht="12.75" customHeight="1" x14ac:dyDescent="0.2">
      <c r="D1" s="178" t="s">
        <v>313</v>
      </c>
      <c r="E1" s="178"/>
    </row>
    <row r="2" spans="1:8" ht="14.25" customHeight="1" x14ac:dyDescent="0.2">
      <c r="D2" s="161" t="s">
        <v>440</v>
      </c>
      <c r="E2" s="161"/>
    </row>
    <row r="3" spans="1:8" ht="12" customHeight="1" x14ac:dyDescent="0.2">
      <c r="D3" s="178" t="s">
        <v>336</v>
      </c>
      <c r="E3" s="178"/>
    </row>
    <row r="4" spans="1:8" ht="15" customHeight="1" x14ac:dyDescent="0.2">
      <c r="D4" s="178" t="s">
        <v>317</v>
      </c>
      <c r="E4" s="178"/>
    </row>
    <row r="5" spans="1:8" ht="12" customHeight="1" x14ac:dyDescent="0.2"/>
    <row r="6" spans="1:8" ht="30.75" customHeight="1" x14ac:dyDescent="0.2">
      <c r="A6" s="179" t="s">
        <v>351</v>
      </c>
      <c r="B6" s="179"/>
      <c r="C6" s="179"/>
      <c r="D6" s="179"/>
      <c r="E6" s="179"/>
      <c r="F6" s="31"/>
      <c r="H6" s="32"/>
    </row>
    <row r="7" spans="1:8" ht="14.25" customHeight="1" x14ac:dyDescent="0.2">
      <c r="E7" s="33" t="s">
        <v>59</v>
      </c>
    </row>
    <row r="8" spans="1:8" ht="48.75" customHeight="1" x14ac:dyDescent="0.2">
      <c r="A8" s="34" t="s">
        <v>22</v>
      </c>
      <c r="B8" s="35" t="s">
        <v>17</v>
      </c>
      <c r="C8" s="35" t="s">
        <v>37</v>
      </c>
      <c r="D8" s="35" t="s">
        <v>38</v>
      </c>
      <c r="E8" s="36" t="s">
        <v>93</v>
      </c>
    </row>
    <row r="9" spans="1:8" ht="15" customHeight="1" x14ac:dyDescent="0.25">
      <c r="A9" s="35">
        <v>1</v>
      </c>
      <c r="B9" s="180" t="s">
        <v>103</v>
      </c>
      <c r="C9" s="34" t="s">
        <v>81</v>
      </c>
      <c r="D9" s="34" t="s">
        <v>177</v>
      </c>
      <c r="E9" s="94">
        <v>2685.2</v>
      </c>
      <c r="F9" s="37"/>
    </row>
    <row r="10" spans="1:8" ht="15" customHeight="1" x14ac:dyDescent="0.25">
      <c r="A10" s="35">
        <v>2</v>
      </c>
      <c r="B10" s="180"/>
      <c r="C10" s="34" t="s">
        <v>91</v>
      </c>
      <c r="D10" s="34" t="s">
        <v>178</v>
      </c>
      <c r="E10" s="94">
        <v>1660</v>
      </c>
      <c r="F10" s="37"/>
    </row>
    <row r="11" spans="1:8" ht="15" customHeight="1" x14ac:dyDescent="0.25">
      <c r="A11" s="35">
        <v>3</v>
      </c>
      <c r="B11" s="180"/>
      <c r="C11" s="34" t="s">
        <v>3</v>
      </c>
      <c r="D11" s="34" t="s">
        <v>179</v>
      </c>
      <c r="E11" s="94">
        <v>2811</v>
      </c>
      <c r="F11" s="37"/>
    </row>
    <row r="12" spans="1:8" ht="15" customHeight="1" x14ac:dyDescent="0.25">
      <c r="A12" s="35">
        <v>4</v>
      </c>
      <c r="B12" s="180"/>
      <c r="C12" s="34" t="s">
        <v>4</v>
      </c>
      <c r="D12" s="34" t="s">
        <v>180</v>
      </c>
      <c r="E12" s="94">
        <v>2473</v>
      </c>
      <c r="F12" s="37"/>
    </row>
    <row r="13" spans="1:8" ht="15" customHeight="1" x14ac:dyDescent="0.25">
      <c r="A13" s="35">
        <v>5</v>
      </c>
      <c r="B13" s="180"/>
      <c r="C13" s="27" t="s">
        <v>50</v>
      </c>
      <c r="D13" s="47" t="s">
        <v>181</v>
      </c>
      <c r="E13" s="94">
        <v>2684.8</v>
      </c>
      <c r="F13" s="37"/>
    </row>
    <row r="14" spans="1:8" ht="15" customHeight="1" x14ac:dyDescent="0.25">
      <c r="A14" s="35">
        <v>6</v>
      </c>
      <c r="B14" s="180"/>
      <c r="C14" s="34" t="s">
        <v>53</v>
      </c>
      <c r="D14" s="34" t="s">
        <v>182</v>
      </c>
      <c r="E14" s="94">
        <v>1213.5</v>
      </c>
      <c r="F14" s="37"/>
    </row>
    <row r="15" spans="1:8" ht="15" customHeight="1" x14ac:dyDescent="0.25">
      <c r="A15" s="35">
        <v>7</v>
      </c>
      <c r="B15" s="180"/>
      <c r="C15" s="34" t="s">
        <v>126</v>
      </c>
      <c r="D15" s="34" t="s">
        <v>205</v>
      </c>
      <c r="E15" s="94">
        <v>215</v>
      </c>
    </row>
    <row r="16" spans="1:8" ht="15" customHeight="1" x14ac:dyDescent="0.25">
      <c r="A16" s="35">
        <v>8</v>
      </c>
      <c r="B16" s="180"/>
      <c r="C16" s="27" t="s">
        <v>278</v>
      </c>
      <c r="D16" s="27" t="s">
        <v>279</v>
      </c>
      <c r="E16" s="94">
        <v>3204.7</v>
      </c>
    </row>
    <row r="17" spans="1:6" ht="15" customHeight="1" x14ac:dyDescent="0.25">
      <c r="A17" s="35">
        <v>9</v>
      </c>
      <c r="B17" s="180"/>
      <c r="C17" s="34" t="s">
        <v>11</v>
      </c>
      <c r="D17" s="34" t="s">
        <v>183</v>
      </c>
      <c r="E17" s="94">
        <v>554.79999999999995</v>
      </c>
      <c r="F17" s="38"/>
    </row>
    <row r="18" spans="1:6" ht="15" customHeight="1" x14ac:dyDescent="0.25">
      <c r="A18" s="35">
        <v>10</v>
      </c>
      <c r="B18" s="180"/>
      <c r="C18" s="34" t="s">
        <v>12</v>
      </c>
      <c r="D18" s="34" t="s">
        <v>184</v>
      </c>
      <c r="E18" s="94">
        <v>683.5</v>
      </c>
    </row>
    <row r="19" spans="1:6" ht="15" customHeight="1" x14ac:dyDescent="0.25">
      <c r="A19" s="35">
        <v>11</v>
      </c>
      <c r="B19" s="180"/>
      <c r="C19" s="34" t="s">
        <v>13</v>
      </c>
      <c r="D19" s="34" t="s">
        <v>185</v>
      </c>
      <c r="E19" s="94">
        <v>894.6</v>
      </c>
      <c r="F19" s="38"/>
    </row>
    <row r="20" spans="1:6" ht="15" customHeight="1" x14ac:dyDescent="0.25">
      <c r="A20" s="35">
        <v>12</v>
      </c>
      <c r="B20" s="180"/>
      <c r="C20" s="34" t="s">
        <v>14</v>
      </c>
      <c r="D20" s="34" t="s">
        <v>186</v>
      </c>
      <c r="E20" s="94">
        <v>730.4</v>
      </c>
      <c r="F20" s="38"/>
    </row>
    <row r="21" spans="1:6" ht="15" customHeight="1" x14ac:dyDescent="0.25">
      <c r="A21" s="35">
        <v>13</v>
      </c>
      <c r="B21" s="180"/>
      <c r="C21" s="34" t="s">
        <v>15</v>
      </c>
      <c r="D21" s="34" t="s">
        <v>187</v>
      </c>
      <c r="E21" s="94">
        <v>693.6</v>
      </c>
      <c r="F21" s="38"/>
    </row>
    <row r="22" spans="1:6" ht="15" customHeight="1" x14ac:dyDescent="0.25">
      <c r="A22" s="35">
        <v>14</v>
      </c>
      <c r="B22" s="180"/>
      <c r="C22" s="34" t="s">
        <v>16</v>
      </c>
      <c r="D22" s="34" t="s">
        <v>188</v>
      </c>
      <c r="E22" s="94">
        <v>1015</v>
      </c>
      <c r="F22" s="38"/>
    </row>
    <row r="23" spans="1:6" ht="15" customHeight="1" x14ac:dyDescent="0.25">
      <c r="A23" s="35">
        <v>15</v>
      </c>
      <c r="B23" s="180"/>
      <c r="C23" s="34" t="s">
        <v>340</v>
      </c>
      <c r="D23" s="34" t="s">
        <v>341</v>
      </c>
      <c r="E23" s="94">
        <v>51.9</v>
      </c>
    </row>
    <row r="24" spans="1:6" ht="15" customHeight="1" x14ac:dyDescent="0.25">
      <c r="A24" s="35">
        <v>16</v>
      </c>
      <c r="B24" s="180"/>
      <c r="C24" s="34" t="s">
        <v>5</v>
      </c>
      <c r="D24" s="34" t="s">
        <v>189</v>
      </c>
      <c r="E24" s="94">
        <v>17.399999999999999</v>
      </c>
    </row>
    <row r="25" spans="1:6" ht="15" customHeight="1" x14ac:dyDescent="0.25">
      <c r="A25" s="35">
        <v>17</v>
      </c>
      <c r="B25" s="180"/>
      <c r="C25" s="28" t="s">
        <v>111</v>
      </c>
      <c r="D25" s="28" t="s">
        <v>190</v>
      </c>
      <c r="E25" s="94">
        <v>47.2</v>
      </c>
    </row>
    <row r="26" spans="1:6" ht="15" customHeight="1" x14ac:dyDescent="0.25">
      <c r="A26" s="35">
        <v>18</v>
      </c>
      <c r="B26" s="181"/>
      <c r="C26" s="34" t="s">
        <v>2</v>
      </c>
      <c r="D26" s="34" t="s">
        <v>265</v>
      </c>
      <c r="E26" s="94">
        <v>560</v>
      </c>
    </row>
    <row r="27" spans="1:6" ht="15" customHeight="1" x14ac:dyDescent="0.2">
      <c r="A27" s="177" t="s">
        <v>306</v>
      </c>
      <c r="B27" s="177"/>
      <c r="C27" s="177"/>
      <c r="D27" s="177"/>
      <c r="E27" s="29">
        <f>SUM(E9:E26)</f>
        <v>22195.600000000002</v>
      </c>
    </row>
    <row r="28" spans="1:6" ht="15" customHeight="1" x14ac:dyDescent="0.2">
      <c r="A28" s="39"/>
      <c r="B28" s="39"/>
      <c r="C28" s="39"/>
      <c r="D28" s="39"/>
      <c r="E28" s="40"/>
    </row>
    <row r="29" spans="1:6" ht="15" customHeight="1" x14ac:dyDescent="0.2">
      <c r="A29" s="39"/>
      <c r="B29" s="39"/>
      <c r="C29" s="39"/>
      <c r="D29" s="39"/>
      <c r="E29" s="41"/>
    </row>
    <row r="30" spans="1:6" ht="15" customHeight="1" x14ac:dyDescent="0.2">
      <c r="A30" s="39"/>
      <c r="B30" s="42"/>
      <c r="C30" s="42"/>
      <c r="D30" s="51"/>
      <c r="E30" s="41"/>
      <c r="F30" s="43"/>
    </row>
    <row r="31" spans="1:6" ht="13.5" customHeight="1" x14ac:dyDescent="0.2">
      <c r="A31" s="39"/>
      <c r="B31" s="42"/>
      <c r="C31" s="42"/>
      <c r="D31" s="51"/>
      <c r="E31" s="41"/>
      <c r="F31" s="43"/>
    </row>
    <row r="32" spans="1:6" ht="12.75" customHeight="1" x14ac:dyDescent="0.2">
      <c r="B32" s="43"/>
      <c r="C32" s="43"/>
      <c r="D32" s="51"/>
      <c r="E32" s="44"/>
      <c r="F32" s="43"/>
    </row>
    <row r="33" spans="2:6" x14ac:dyDescent="0.2">
      <c r="B33" s="43"/>
      <c r="C33" s="43"/>
      <c r="D33" s="51"/>
      <c r="E33" s="44"/>
      <c r="F33" s="43"/>
    </row>
    <row r="34" spans="2:6" x14ac:dyDescent="0.2">
      <c r="B34" s="43"/>
      <c r="C34" s="43"/>
      <c r="D34" s="51"/>
      <c r="E34" s="45"/>
      <c r="F34" s="43"/>
    </row>
    <row r="35" spans="2:6" x14ac:dyDescent="0.2">
      <c r="B35" s="43"/>
      <c r="C35" s="43"/>
      <c r="D35" s="51"/>
      <c r="E35" s="45"/>
      <c r="F35" s="43"/>
    </row>
    <row r="36" spans="2:6" x14ac:dyDescent="0.2">
      <c r="B36" s="43"/>
      <c r="C36" s="43"/>
      <c r="D36" s="51"/>
      <c r="E36" s="45"/>
      <c r="F36" s="43"/>
    </row>
    <row r="37" spans="2:6" x14ac:dyDescent="0.2">
      <c r="B37" s="43"/>
      <c r="C37" s="43"/>
      <c r="D37" s="51"/>
      <c r="E37" s="45"/>
      <c r="F37" s="43"/>
    </row>
    <row r="38" spans="2:6" x14ac:dyDescent="0.2">
      <c r="B38" s="43"/>
      <c r="C38" s="43"/>
      <c r="D38" s="51"/>
      <c r="E38" s="45"/>
      <c r="F38" s="43"/>
    </row>
    <row r="39" spans="2:6" x14ac:dyDescent="0.2">
      <c r="B39" s="43"/>
      <c r="C39" s="43"/>
      <c r="D39" s="51"/>
      <c r="E39" s="45"/>
      <c r="F39" s="43"/>
    </row>
    <row r="40" spans="2:6" x14ac:dyDescent="0.2">
      <c r="B40" s="43"/>
      <c r="C40" s="43"/>
      <c r="D40" s="51"/>
      <c r="E40" s="45"/>
      <c r="F40" s="43"/>
    </row>
    <row r="41" spans="2:6" x14ac:dyDescent="0.2">
      <c r="B41" s="43"/>
      <c r="C41" s="43"/>
      <c r="D41" s="51"/>
      <c r="E41" s="45"/>
      <c r="F41" s="43"/>
    </row>
    <row r="42" spans="2:6" x14ac:dyDescent="0.2">
      <c r="B42" s="43"/>
      <c r="C42" s="43"/>
      <c r="E42" s="46"/>
      <c r="F42" s="43"/>
    </row>
    <row r="43" spans="2:6" x14ac:dyDescent="0.2">
      <c r="B43" s="43"/>
      <c r="C43" s="43"/>
      <c r="E43" s="43"/>
      <c r="F43" s="43"/>
    </row>
    <row r="44" spans="2:6" x14ac:dyDescent="0.2">
      <c r="B44" s="43"/>
      <c r="C44" s="43"/>
      <c r="E44" s="43"/>
      <c r="F44" s="43"/>
    </row>
    <row r="45" spans="2:6" x14ac:dyDescent="0.2">
      <c r="B45" s="43"/>
      <c r="C45" s="43"/>
      <c r="E45" s="43"/>
      <c r="F45" s="43"/>
    </row>
    <row r="46" spans="2:6" x14ac:dyDescent="0.2">
      <c r="B46" s="43"/>
      <c r="C46" s="43"/>
      <c r="E46" s="43"/>
      <c r="F46" s="43"/>
    </row>
    <row r="47" spans="2:6" x14ac:dyDescent="0.2">
      <c r="B47" s="43"/>
      <c r="C47" s="43"/>
      <c r="E47" s="43"/>
      <c r="F47" s="43"/>
    </row>
    <row r="48" spans="2:6" x14ac:dyDescent="0.2">
      <c r="B48" s="43"/>
      <c r="C48" s="43"/>
      <c r="E48" s="43"/>
      <c r="F48" s="43"/>
    </row>
    <row r="49" spans="2:6" x14ac:dyDescent="0.2">
      <c r="B49" s="43"/>
      <c r="C49" s="43"/>
      <c r="E49" s="43"/>
      <c r="F49" s="43"/>
    </row>
    <row r="50" spans="2:6" x14ac:dyDescent="0.2">
      <c r="B50" s="43"/>
      <c r="C50" s="43"/>
      <c r="E50" s="43"/>
      <c r="F50" s="43"/>
    </row>
    <row r="51" spans="2:6" x14ac:dyDescent="0.2">
      <c r="B51" s="43"/>
      <c r="C51" s="43"/>
      <c r="E51" s="43"/>
      <c r="F51" s="43"/>
    </row>
    <row r="52" spans="2:6" x14ac:dyDescent="0.2">
      <c r="B52" s="43"/>
      <c r="C52" s="43"/>
      <c r="E52" s="43"/>
      <c r="F52" s="43"/>
    </row>
  </sheetData>
  <mergeCells count="7">
    <mergeCell ref="A27:D27"/>
    <mergeCell ref="D1:E1"/>
    <mergeCell ref="D2:E2"/>
    <mergeCell ref="D3:E3"/>
    <mergeCell ref="D4:E4"/>
    <mergeCell ref="A6:E6"/>
    <mergeCell ref="B9:B26"/>
  </mergeCells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pane xSplit="2" ySplit="8" topLeftCell="C21" activePane="bottomRight" state="frozen"/>
      <selection pane="topRight" activeCell="C1" sqref="C1"/>
      <selection pane="bottomLeft" activeCell="A12" sqref="A12"/>
      <selection pane="bottomRight" sqref="A1:XFD1048576"/>
    </sheetView>
  </sheetViews>
  <sheetFormatPr defaultColWidth="9.140625" defaultRowHeight="15" x14ac:dyDescent="0.25"/>
  <cols>
    <col min="1" max="1" width="4.85546875" style="211" customWidth="1"/>
    <col min="2" max="2" width="7.5703125" style="211" customWidth="1"/>
    <col min="3" max="3" width="39.85546875" style="211" customWidth="1"/>
    <col min="4" max="4" width="65.5703125" style="211" customWidth="1"/>
    <col min="5" max="5" width="12.42578125" style="211" customWidth="1"/>
    <col min="6" max="16384" width="9.140625" style="211"/>
  </cols>
  <sheetData>
    <row r="1" spans="1:7" ht="15" customHeight="1" x14ac:dyDescent="0.25">
      <c r="D1" s="212" t="s">
        <v>333</v>
      </c>
      <c r="E1" s="212"/>
    </row>
    <row r="2" spans="1:7" ht="16.149999999999999" customHeight="1" x14ac:dyDescent="0.25">
      <c r="D2" s="212" t="s">
        <v>438</v>
      </c>
      <c r="E2" s="212"/>
    </row>
    <row r="3" spans="1:7" ht="15" customHeight="1" x14ac:dyDescent="0.25">
      <c r="D3" s="212" t="s">
        <v>334</v>
      </c>
      <c r="E3" s="212"/>
    </row>
    <row r="4" spans="1:7" ht="15" customHeight="1" x14ac:dyDescent="0.25">
      <c r="D4" s="213" t="s">
        <v>335</v>
      </c>
      <c r="E4" s="213"/>
    </row>
    <row r="5" spans="1:7" ht="15" customHeight="1" x14ac:dyDescent="0.25">
      <c r="E5" s="214"/>
    </row>
    <row r="6" spans="1:7" ht="18.75" customHeight="1" x14ac:dyDescent="0.25">
      <c r="A6" s="215" t="s">
        <v>462</v>
      </c>
      <c r="B6" s="215"/>
      <c r="C6" s="215"/>
      <c r="D6" s="215"/>
      <c r="E6" s="215"/>
    </row>
    <row r="7" spans="1:7" ht="16.5" customHeight="1" x14ac:dyDescent="0.25">
      <c r="E7" s="216" t="s">
        <v>59</v>
      </c>
    </row>
    <row r="8" spans="1:7" ht="46.5" customHeight="1" x14ac:dyDescent="0.25">
      <c r="A8" s="217" t="s">
        <v>49</v>
      </c>
      <c r="B8" s="217" t="s">
        <v>17</v>
      </c>
      <c r="C8" s="217" t="s">
        <v>37</v>
      </c>
      <c r="D8" s="217" t="s">
        <v>38</v>
      </c>
      <c r="E8" s="217" t="s">
        <v>93</v>
      </c>
    </row>
    <row r="9" spans="1:7" ht="15" customHeight="1" x14ac:dyDescent="0.25">
      <c r="A9" s="217">
        <v>1</v>
      </c>
      <c r="B9" s="218" t="s">
        <v>103</v>
      </c>
      <c r="C9" s="71" t="s">
        <v>53</v>
      </c>
      <c r="D9" s="197" t="s">
        <v>182</v>
      </c>
      <c r="E9" s="129">
        <v>845.42</v>
      </c>
    </row>
    <row r="10" spans="1:7" ht="15" customHeight="1" x14ac:dyDescent="0.25">
      <c r="A10" s="217">
        <v>2</v>
      </c>
      <c r="B10" s="219"/>
      <c r="C10" s="200" t="s">
        <v>278</v>
      </c>
      <c r="D10" s="200" t="s">
        <v>279</v>
      </c>
      <c r="E10" s="220">
        <v>396.06599999999997</v>
      </c>
      <c r="F10" s="214"/>
    </row>
    <row r="11" spans="1:7" ht="15" customHeight="1" x14ac:dyDescent="0.25">
      <c r="A11" s="217">
        <v>3</v>
      </c>
      <c r="B11" s="219"/>
      <c r="C11" s="221" t="s">
        <v>340</v>
      </c>
      <c r="D11" s="221" t="s">
        <v>341</v>
      </c>
      <c r="E11" s="72">
        <v>643</v>
      </c>
    </row>
    <row r="12" spans="1:7" ht="15" customHeight="1" x14ac:dyDescent="0.25">
      <c r="A12" s="217">
        <v>4</v>
      </c>
      <c r="B12" s="219"/>
      <c r="C12" s="70" t="s">
        <v>111</v>
      </c>
      <c r="D12" s="70" t="s">
        <v>190</v>
      </c>
      <c r="E12" s="72">
        <v>34</v>
      </c>
    </row>
    <row r="13" spans="1:7" ht="15" customHeight="1" x14ac:dyDescent="0.25">
      <c r="A13" s="217">
        <v>5</v>
      </c>
      <c r="B13" s="219"/>
      <c r="C13" s="222" t="s">
        <v>2</v>
      </c>
      <c r="D13" s="197" t="s">
        <v>277</v>
      </c>
      <c r="E13" s="72">
        <v>281.726</v>
      </c>
    </row>
    <row r="14" spans="1:7" ht="15" customHeight="1" x14ac:dyDescent="0.25">
      <c r="A14" s="217">
        <v>6</v>
      </c>
      <c r="B14" s="218" t="s">
        <v>104</v>
      </c>
      <c r="C14" s="71" t="s">
        <v>2</v>
      </c>
      <c r="D14" s="197" t="s">
        <v>344</v>
      </c>
      <c r="E14" s="72">
        <v>0</v>
      </c>
      <c r="G14" s="214"/>
    </row>
    <row r="15" spans="1:7" ht="31.5" customHeight="1" x14ac:dyDescent="0.25">
      <c r="A15" s="217">
        <v>7</v>
      </c>
      <c r="B15" s="219"/>
      <c r="C15" s="223" t="s">
        <v>21</v>
      </c>
      <c r="D15" s="224" t="s">
        <v>326</v>
      </c>
      <c r="E15" s="124">
        <v>300</v>
      </c>
    </row>
    <row r="16" spans="1:7" ht="17.25" customHeight="1" x14ac:dyDescent="0.25">
      <c r="A16" s="217">
        <v>8</v>
      </c>
      <c r="B16" s="219"/>
      <c r="C16" s="70" t="s">
        <v>2</v>
      </c>
      <c r="D16" s="225" t="s">
        <v>282</v>
      </c>
      <c r="E16" s="124">
        <v>1531</v>
      </c>
    </row>
    <row r="17" spans="1:5" ht="13.5" customHeight="1" x14ac:dyDescent="0.25">
      <c r="A17" s="217">
        <v>9</v>
      </c>
      <c r="B17" s="219"/>
      <c r="C17" s="70" t="s">
        <v>124</v>
      </c>
      <c r="D17" s="226"/>
      <c r="E17" s="124">
        <v>157</v>
      </c>
    </row>
    <row r="18" spans="1:5" ht="13.5" customHeight="1" x14ac:dyDescent="0.25">
      <c r="A18" s="217">
        <v>10</v>
      </c>
      <c r="B18" s="219"/>
      <c r="C18" s="221" t="s">
        <v>2</v>
      </c>
      <c r="D18" s="227" t="s">
        <v>332</v>
      </c>
      <c r="E18" s="124">
        <v>1449.2</v>
      </c>
    </row>
    <row r="19" spans="1:5" ht="13.5" customHeight="1" x14ac:dyDescent="0.25">
      <c r="A19" s="217">
        <v>11</v>
      </c>
      <c r="B19" s="219"/>
      <c r="C19" s="221" t="s">
        <v>31</v>
      </c>
      <c r="D19" s="228"/>
      <c r="E19" s="124">
        <v>1635.2</v>
      </c>
    </row>
    <row r="20" spans="1:5" ht="13.5" customHeight="1" x14ac:dyDescent="0.25">
      <c r="A20" s="217">
        <v>12</v>
      </c>
      <c r="B20" s="219"/>
      <c r="C20" s="221" t="s">
        <v>123</v>
      </c>
      <c r="D20" s="228"/>
      <c r="E20" s="124">
        <v>52.9</v>
      </c>
    </row>
    <row r="21" spans="1:5" ht="15" customHeight="1" x14ac:dyDescent="0.25">
      <c r="A21" s="217">
        <v>13</v>
      </c>
      <c r="B21" s="229"/>
      <c r="C21" s="71" t="s">
        <v>53</v>
      </c>
      <c r="D21" s="230"/>
      <c r="E21" s="124">
        <v>254.5</v>
      </c>
    </row>
    <row r="22" spans="1:5" ht="15" customHeight="1" x14ac:dyDescent="0.25">
      <c r="A22" s="217">
        <v>14</v>
      </c>
      <c r="B22" s="231" t="s">
        <v>106</v>
      </c>
      <c r="C22" s="227" t="s">
        <v>2</v>
      </c>
      <c r="D22" s="70" t="s">
        <v>309</v>
      </c>
      <c r="E22" s="108">
        <v>125.1</v>
      </c>
    </row>
    <row r="23" spans="1:5" ht="15" customHeight="1" x14ac:dyDescent="0.25">
      <c r="A23" s="217">
        <v>15</v>
      </c>
      <c r="B23" s="232"/>
      <c r="C23" s="228"/>
      <c r="D23" s="70" t="s">
        <v>268</v>
      </c>
      <c r="E23" s="108">
        <v>15.2</v>
      </c>
    </row>
    <row r="24" spans="1:5" ht="30" customHeight="1" x14ac:dyDescent="0.25">
      <c r="A24" s="217">
        <v>16</v>
      </c>
      <c r="B24" s="232"/>
      <c r="C24" s="228"/>
      <c r="D24" s="70" t="s">
        <v>310</v>
      </c>
      <c r="E24" s="108">
        <v>85.061999999999998</v>
      </c>
    </row>
    <row r="25" spans="1:5" ht="15" customHeight="1" x14ac:dyDescent="0.25">
      <c r="A25" s="217">
        <v>17</v>
      </c>
      <c r="B25" s="232"/>
      <c r="C25" s="228"/>
      <c r="D25" s="197" t="s">
        <v>301</v>
      </c>
      <c r="E25" s="108">
        <v>46.7</v>
      </c>
    </row>
    <row r="26" spans="1:5" ht="15" customHeight="1" x14ac:dyDescent="0.25">
      <c r="A26" s="217">
        <v>18</v>
      </c>
      <c r="B26" s="232"/>
      <c r="C26" s="228"/>
      <c r="D26" s="197" t="s">
        <v>434</v>
      </c>
      <c r="E26" s="108">
        <v>50.2</v>
      </c>
    </row>
    <row r="27" spans="1:5" ht="15" customHeight="1" x14ac:dyDescent="0.25">
      <c r="A27" s="217">
        <v>19</v>
      </c>
      <c r="B27" s="232"/>
      <c r="C27" s="228"/>
      <c r="D27" s="211" t="s">
        <v>311</v>
      </c>
      <c r="E27" s="108">
        <v>24.419</v>
      </c>
    </row>
    <row r="28" spans="1:5" ht="15" customHeight="1" x14ac:dyDescent="0.25">
      <c r="A28" s="217">
        <v>20</v>
      </c>
      <c r="B28" s="232"/>
      <c r="C28" s="228"/>
      <c r="D28" s="70" t="s">
        <v>267</v>
      </c>
      <c r="E28" s="108">
        <v>115</v>
      </c>
    </row>
    <row r="29" spans="1:5" ht="15" customHeight="1" x14ac:dyDescent="0.25">
      <c r="A29" s="217">
        <v>21</v>
      </c>
      <c r="B29" s="232"/>
      <c r="C29" s="228"/>
      <c r="D29" s="233" t="s">
        <v>466</v>
      </c>
      <c r="E29" s="108">
        <v>98.954999999999998</v>
      </c>
    </row>
    <row r="30" spans="1:5" ht="15" customHeight="1" x14ac:dyDescent="0.25">
      <c r="A30" s="217">
        <v>22</v>
      </c>
      <c r="B30" s="232"/>
      <c r="C30" s="228"/>
      <c r="D30" s="234" t="s">
        <v>467</v>
      </c>
      <c r="E30" s="108">
        <v>0.53300000000000003</v>
      </c>
    </row>
    <row r="31" spans="1:5" ht="15" customHeight="1" x14ac:dyDescent="0.25">
      <c r="A31" s="217">
        <v>23</v>
      </c>
      <c r="B31" s="232"/>
      <c r="C31" s="230"/>
      <c r="D31" s="227" t="s">
        <v>312</v>
      </c>
      <c r="E31" s="108">
        <v>2.9350000000000001</v>
      </c>
    </row>
    <row r="32" spans="1:5" ht="15" customHeight="1" x14ac:dyDescent="0.25">
      <c r="A32" s="217">
        <v>24</v>
      </c>
      <c r="B32" s="232"/>
      <c r="C32" s="235" t="s">
        <v>21</v>
      </c>
      <c r="D32" s="230"/>
      <c r="E32" s="108">
        <v>146.72499999999999</v>
      </c>
    </row>
    <row r="33" spans="1:5" ht="15" customHeight="1" x14ac:dyDescent="0.25">
      <c r="A33" s="217">
        <v>25</v>
      </c>
      <c r="B33" s="232"/>
      <c r="C33" s="236"/>
      <c r="D33" s="221" t="s">
        <v>194</v>
      </c>
      <c r="E33" s="108">
        <v>137.184</v>
      </c>
    </row>
    <row r="34" spans="1:5" ht="15" customHeight="1" x14ac:dyDescent="0.25">
      <c r="A34" s="217">
        <v>26</v>
      </c>
      <c r="B34" s="237"/>
      <c r="C34" s="221" t="s">
        <v>123</v>
      </c>
      <c r="D34" s="221" t="s">
        <v>193</v>
      </c>
      <c r="E34" s="108">
        <v>26.4</v>
      </c>
    </row>
    <row r="35" spans="1:5" ht="15" customHeight="1" x14ac:dyDescent="0.25">
      <c r="A35" s="217">
        <v>27</v>
      </c>
      <c r="B35" s="238" t="s">
        <v>108</v>
      </c>
      <c r="C35" s="221" t="s">
        <v>127</v>
      </c>
      <c r="D35" s="221" t="s">
        <v>197</v>
      </c>
      <c r="E35" s="108">
        <v>40.008000000000003</v>
      </c>
    </row>
    <row r="36" spans="1:5" ht="15" customHeight="1" x14ac:dyDescent="0.25">
      <c r="A36" s="217">
        <v>28</v>
      </c>
      <c r="B36" s="238" t="s">
        <v>109</v>
      </c>
      <c r="C36" s="221" t="s">
        <v>126</v>
      </c>
      <c r="D36" s="70" t="s">
        <v>266</v>
      </c>
      <c r="E36" s="108">
        <v>35.9</v>
      </c>
    </row>
    <row r="37" spans="1:5" ht="30" customHeight="1" x14ac:dyDescent="0.25">
      <c r="A37" s="217">
        <v>29</v>
      </c>
      <c r="B37" s="231" t="s">
        <v>110</v>
      </c>
      <c r="C37" s="227" t="s">
        <v>2</v>
      </c>
      <c r="D37" s="70" t="s">
        <v>243</v>
      </c>
      <c r="E37" s="108">
        <v>1200</v>
      </c>
    </row>
    <row r="38" spans="1:5" ht="30" customHeight="1" x14ac:dyDescent="0.25">
      <c r="A38" s="217">
        <v>30</v>
      </c>
      <c r="B38" s="237"/>
      <c r="C38" s="230"/>
      <c r="D38" s="70" t="s">
        <v>244</v>
      </c>
      <c r="E38" s="108">
        <v>1200</v>
      </c>
    </row>
    <row r="39" spans="1:5" ht="15.95" customHeight="1" x14ac:dyDescent="0.25">
      <c r="A39" s="239" t="s">
        <v>115</v>
      </c>
      <c r="B39" s="239"/>
      <c r="C39" s="239"/>
      <c r="D39" s="239"/>
      <c r="E39" s="240">
        <f>SUM(E9:E13)</f>
        <v>2200.212</v>
      </c>
    </row>
    <row r="40" spans="1:5" ht="15.95" customHeight="1" x14ac:dyDescent="0.25">
      <c r="A40" s="239" t="s">
        <v>116</v>
      </c>
      <c r="B40" s="239"/>
      <c r="C40" s="239"/>
      <c r="D40" s="239"/>
      <c r="E40" s="240">
        <f>SUM(E14:E21)</f>
        <v>5379.7999999999993</v>
      </c>
    </row>
    <row r="41" spans="1:5" ht="15.95" customHeight="1" x14ac:dyDescent="0.25">
      <c r="A41" s="239" t="s">
        <v>113</v>
      </c>
      <c r="B41" s="239"/>
      <c r="C41" s="239"/>
      <c r="D41" s="239"/>
      <c r="E41" s="240">
        <f>SUM(E22:E34)</f>
        <v>874.4129999999999</v>
      </c>
    </row>
    <row r="42" spans="1:5" ht="15.95" customHeight="1" x14ac:dyDescent="0.25">
      <c r="A42" s="239" t="s">
        <v>117</v>
      </c>
      <c r="B42" s="239"/>
      <c r="C42" s="239"/>
      <c r="D42" s="239"/>
      <c r="E42" s="240">
        <f>E35</f>
        <v>40.008000000000003</v>
      </c>
    </row>
    <row r="43" spans="1:5" ht="15.95" customHeight="1" x14ac:dyDescent="0.25">
      <c r="A43" s="239" t="s">
        <v>114</v>
      </c>
      <c r="B43" s="239"/>
      <c r="C43" s="239"/>
      <c r="D43" s="239"/>
      <c r="E43" s="240">
        <f>E36</f>
        <v>35.9</v>
      </c>
    </row>
    <row r="44" spans="1:5" ht="15.95" customHeight="1" x14ac:dyDescent="0.25">
      <c r="A44" s="239" t="s">
        <v>118</v>
      </c>
      <c r="B44" s="239"/>
      <c r="C44" s="239"/>
      <c r="D44" s="239"/>
      <c r="E44" s="240">
        <f>E38+E37</f>
        <v>2400</v>
      </c>
    </row>
    <row r="45" spans="1:5" ht="15.95" customHeight="1" x14ac:dyDescent="0.25">
      <c r="A45" s="241" t="s">
        <v>60</v>
      </c>
      <c r="B45" s="241"/>
      <c r="C45" s="241"/>
      <c r="D45" s="241"/>
      <c r="E45" s="242">
        <f>SUM(E39:E44)</f>
        <v>10930.332999999999</v>
      </c>
    </row>
    <row r="46" spans="1:5" x14ac:dyDescent="0.25">
      <c r="D46" s="216"/>
      <c r="E46" s="243"/>
    </row>
  </sheetData>
  <mergeCells count="22">
    <mergeCell ref="A44:D44"/>
    <mergeCell ref="C37:C38"/>
    <mergeCell ref="A45:D45"/>
    <mergeCell ref="B37:B38"/>
    <mergeCell ref="A39:D39"/>
    <mergeCell ref="A40:D40"/>
    <mergeCell ref="A41:D41"/>
    <mergeCell ref="A42:D42"/>
    <mergeCell ref="A43:D43"/>
    <mergeCell ref="B9:B13"/>
    <mergeCell ref="B14:B21"/>
    <mergeCell ref="D16:D17"/>
    <mergeCell ref="D18:D21"/>
    <mergeCell ref="B22:B34"/>
    <mergeCell ref="C22:C31"/>
    <mergeCell ref="D31:D32"/>
    <mergeCell ref="C32:C33"/>
    <mergeCell ref="D1:E1"/>
    <mergeCell ref="D2:E2"/>
    <mergeCell ref="D3:E3"/>
    <mergeCell ref="D4:E4"/>
    <mergeCell ref="A6:E6"/>
  </mergeCells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D52" sqref="D52"/>
    </sheetView>
  </sheetViews>
  <sheetFormatPr defaultColWidth="9.140625" defaultRowHeight="15" x14ac:dyDescent="0.2"/>
  <cols>
    <col min="1" max="1" width="4" style="12" customWidth="1"/>
    <col min="2" max="2" width="10.28515625" style="12" customWidth="1"/>
    <col min="3" max="3" width="43.7109375" style="12" customWidth="1"/>
    <col min="4" max="4" width="49.7109375" style="12" customWidth="1"/>
    <col min="5" max="5" width="12.7109375" style="12" customWidth="1"/>
    <col min="6" max="16384" width="9.140625" style="12"/>
  </cols>
  <sheetData>
    <row r="1" spans="1:5" ht="12.75" customHeight="1" x14ac:dyDescent="0.2">
      <c r="D1" s="137" t="s">
        <v>318</v>
      </c>
      <c r="E1" s="137"/>
    </row>
    <row r="2" spans="1:5" ht="12.75" customHeight="1" x14ac:dyDescent="0.2">
      <c r="D2" s="137" t="s">
        <v>437</v>
      </c>
      <c r="E2" s="137"/>
    </row>
    <row r="3" spans="1:5" ht="12.75" customHeight="1" x14ac:dyDescent="0.2">
      <c r="D3" s="137" t="s">
        <v>319</v>
      </c>
      <c r="E3" s="137"/>
    </row>
    <row r="4" spans="1:5" ht="15" customHeight="1" x14ac:dyDescent="0.2">
      <c r="D4" s="137" t="s">
        <v>320</v>
      </c>
      <c r="E4" s="137"/>
    </row>
    <row r="5" spans="1:5" ht="15" customHeight="1" x14ac:dyDescent="0.2"/>
    <row r="6" spans="1:5" ht="15" customHeight="1" x14ac:dyDescent="0.2">
      <c r="A6" s="182" t="s">
        <v>459</v>
      </c>
      <c r="B6" s="182"/>
      <c r="C6" s="182"/>
      <c r="D6" s="182"/>
      <c r="E6" s="182"/>
    </row>
    <row r="7" spans="1:5" ht="15" customHeight="1" x14ac:dyDescent="0.2">
      <c r="E7" s="16" t="s">
        <v>59</v>
      </c>
    </row>
    <row r="8" spans="1:5" ht="45.75" customHeight="1" x14ac:dyDescent="0.2">
      <c r="A8" s="17" t="s">
        <v>22</v>
      </c>
      <c r="B8" s="17" t="s">
        <v>17</v>
      </c>
      <c r="C8" s="17" t="s">
        <v>37</v>
      </c>
      <c r="D8" s="17" t="s">
        <v>38</v>
      </c>
      <c r="E8" s="17" t="s">
        <v>93</v>
      </c>
    </row>
    <row r="9" spans="1:5" ht="18" customHeight="1" x14ac:dyDescent="0.25">
      <c r="A9" s="53">
        <v>1</v>
      </c>
      <c r="B9" s="169" t="s">
        <v>103</v>
      </c>
      <c r="C9" s="14" t="s">
        <v>81</v>
      </c>
      <c r="D9" s="14" t="s">
        <v>177</v>
      </c>
      <c r="E9" s="22">
        <v>7</v>
      </c>
    </row>
    <row r="10" spans="1:5" ht="18" customHeight="1" x14ac:dyDescent="0.25">
      <c r="A10" s="61">
        <v>2</v>
      </c>
      <c r="B10" s="169"/>
      <c r="C10" s="14" t="s">
        <v>91</v>
      </c>
      <c r="D10" s="14" t="s">
        <v>178</v>
      </c>
      <c r="E10" s="22">
        <v>115.1</v>
      </c>
    </row>
    <row r="11" spans="1:5" ht="18" customHeight="1" x14ac:dyDescent="0.25">
      <c r="A11" s="61">
        <v>3</v>
      </c>
      <c r="B11" s="169"/>
      <c r="C11" s="14" t="s">
        <v>3</v>
      </c>
      <c r="D11" s="14" t="s">
        <v>179</v>
      </c>
      <c r="E11" s="22">
        <v>139.1</v>
      </c>
    </row>
    <row r="12" spans="1:5" ht="15" customHeight="1" x14ac:dyDescent="0.25">
      <c r="A12" s="61">
        <v>4</v>
      </c>
      <c r="B12" s="169"/>
      <c r="C12" s="14" t="s">
        <v>4</v>
      </c>
      <c r="D12" s="14" t="s">
        <v>180</v>
      </c>
      <c r="E12" s="22">
        <v>7.7</v>
      </c>
    </row>
    <row r="13" spans="1:5" ht="15" customHeight="1" x14ac:dyDescent="0.25">
      <c r="A13" s="61">
        <v>5</v>
      </c>
      <c r="B13" s="169"/>
      <c r="C13" s="1" t="s">
        <v>50</v>
      </c>
      <c r="D13" s="55" t="s">
        <v>181</v>
      </c>
      <c r="E13" s="22">
        <v>151</v>
      </c>
    </row>
    <row r="14" spans="1:5" ht="15" customHeight="1" x14ac:dyDescent="0.25">
      <c r="A14" s="61">
        <v>6</v>
      </c>
      <c r="B14" s="169"/>
      <c r="C14" s="14" t="s">
        <v>53</v>
      </c>
      <c r="D14" s="14" t="s">
        <v>182</v>
      </c>
      <c r="E14" s="22">
        <v>29</v>
      </c>
    </row>
    <row r="15" spans="1:5" ht="15" customHeight="1" x14ac:dyDescent="0.25">
      <c r="A15" s="61">
        <v>7</v>
      </c>
      <c r="B15" s="169"/>
      <c r="C15" s="1" t="s">
        <v>278</v>
      </c>
      <c r="D15" s="1" t="s">
        <v>279</v>
      </c>
      <c r="E15" s="15">
        <v>231.4</v>
      </c>
    </row>
    <row r="16" spans="1:5" ht="15" customHeight="1" x14ac:dyDescent="0.25">
      <c r="A16" s="61">
        <v>8</v>
      </c>
      <c r="B16" s="169"/>
      <c r="C16" s="14" t="s">
        <v>11</v>
      </c>
      <c r="D16" s="14" t="s">
        <v>183</v>
      </c>
      <c r="E16" s="22">
        <v>76</v>
      </c>
    </row>
    <row r="17" spans="1:5" ht="15" customHeight="1" x14ac:dyDescent="0.25">
      <c r="A17" s="61">
        <v>9</v>
      </c>
      <c r="B17" s="169"/>
      <c r="C17" s="14" t="s">
        <v>12</v>
      </c>
      <c r="D17" s="14" t="s">
        <v>269</v>
      </c>
      <c r="E17" s="22">
        <v>82.5</v>
      </c>
    </row>
    <row r="18" spans="1:5" ht="15" customHeight="1" x14ac:dyDescent="0.25">
      <c r="A18" s="61">
        <v>10</v>
      </c>
      <c r="B18" s="169"/>
      <c r="C18" s="14" t="s">
        <v>13</v>
      </c>
      <c r="D18" s="14" t="s">
        <v>185</v>
      </c>
      <c r="E18" s="22">
        <v>124.2</v>
      </c>
    </row>
    <row r="19" spans="1:5" ht="15" customHeight="1" x14ac:dyDescent="0.25">
      <c r="A19" s="61">
        <v>11</v>
      </c>
      <c r="B19" s="169"/>
      <c r="C19" s="14" t="s">
        <v>14</v>
      </c>
      <c r="D19" s="14" t="s">
        <v>186</v>
      </c>
      <c r="E19" s="22">
        <v>125</v>
      </c>
    </row>
    <row r="20" spans="1:5" ht="15" customHeight="1" x14ac:dyDescent="0.25">
      <c r="A20" s="61">
        <v>12</v>
      </c>
      <c r="B20" s="169"/>
      <c r="C20" s="14" t="s">
        <v>15</v>
      </c>
      <c r="D20" s="14" t="s">
        <v>187</v>
      </c>
      <c r="E20" s="22">
        <v>91</v>
      </c>
    </row>
    <row r="21" spans="1:5" ht="15" customHeight="1" x14ac:dyDescent="0.25">
      <c r="A21" s="61">
        <v>13</v>
      </c>
      <c r="B21" s="169"/>
      <c r="C21" s="14" t="s">
        <v>16</v>
      </c>
      <c r="D21" s="14" t="s">
        <v>270</v>
      </c>
      <c r="E21" s="22">
        <v>155.6</v>
      </c>
    </row>
    <row r="22" spans="1:5" ht="15" customHeight="1" x14ac:dyDescent="0.25">
      <c r="A22" s="61">
        <v>14</v>
      </c>
      <c r="B22" s="169"/>
      <c r="C22" s="14" t="s">
        <v>340</v>
      </c>
      <c r="D22" s="14" t="s">
        <v>345</v>
      </c>
      <c r="E22" s="15">
        <v>114.7</v>
      </c>
    </row>
    <row r="23" spans="1:5" ht="15" customHeight="1" x14ac:dyDescent="0.25">
      <c r="A23" s="61">
        <v>15</v>
      </c>
      <c r="B23" s="169"/>
      <c r="C23" s="14" t="s">
        <v>5</v>
      </c>
      <c r="D23" s="14" t="s">
        <v>189</v>
      </c>
      <c r="E23" s="22">
        <v>26</v>
      </c>
    </row>
    <row r="24" spans="1:5" ht="15" customHeight="1" x14ac:dyDescent="0.25">
      <c r="A24" s="61">
        <v>16</v>
      </c>
      <c r="B24" s="169"/>
      <c r="C24" s="50" t="s">
        <v>111</v>
      </c>
      <c r="D24" s="50" t="s">
        <v>271</v>
      </c>
      <c r="E24" s="22">
        <v>100</v>
      </c>
    </row>
    <row r="25" spans="1:5" ht="15" customHeight="1" x14ac:dyDescent="0.25">
      <c r="A25" s="61">
        <v>17</v>
      </c>
      <c r="B25" s="170"/>
      <c r="C25" s="50" t="s">
        <v>468</v>
      </c>
      <c r="D25" s="50" t="s">
        <v>190</v>
      </c>
      <c r="E25" s="22">
        <v>440</v>
      </c>
    </row>
    <row r="26" spans="1:5" ht="15" customHeight="1" x14ac:dyDescent="0.25">
      <c r="A26" s="61">
        <v>18</v>
      </c>
      <c r="B26" s="183" t="s">
        <v>106</v>
      </c>
      <c r="C26" s="55" t="s">
        <v>123</v>
      </c>
      <c r="D26" s="55" t="s">
        <v>193</v>
      </c>
      <c r="E26" s="22">
        <v>5</v>
      </c>
    </row>
    <row r="27" spans="1:5" ht="15" customHeight="1" x14ac:dyDescent="0.25">
      <c r="A27" s="61">
        <v>19</v>
      </c>
      <c r="B27" s="183"/>
      <c r="C27" s="55" t="s">
        <v>21</v>
      </c>
      <c r="D27" s="55" t="s">
        <v>272</v>
      </c>
      <c r="E27" s="22">
        <v>103.4</v>
      </c>
    </row>
    <row r="28" spans="1:5" ht="15" customHeight="1" x14ac:dyDescent="0.25">
      <c r="A28" s="61">
        <v>20</v>
      </c>
      <c r="B28" s="183"/>
      <c r="C28" s="14" t="s">
        <v>124</v>
      </c>
      <c r="D28" s="14" t="s">
        <v>195</v>
      </c>
      <c r="E28" s="22">
        <v>10</v>
      </c>
    </row>
    <row r="29" spans="1:5" ht="15" customHeight="1" x14ac:dyDescent="0.25">
      <c r="A29" s="61">
        <v>21</v>
      </c>
      <c r="B29" s="168" t="s">
        <v>108</v>
      </c>
      <c r="C29" s="14" t="s">
        <v>127</v>
      </c>
      <c r="D29" s="14" t="s">
        <v>197</v>
      </c>
      <c r="E29" s="15">
        <v>6</v>
      </c>
    </row>
    <row r="30" spans="1:5" ht="15" customHeight="1" x14ac:dyDescent="0.25">
      <c r="A30" s="61">
        <v>22</v>
      </c>
      <c r="B30" s="169"/>
      <c r="C30" s="14" t="s">
        <v>125</v>
      </c>
      <c r="D30" s="14" t="s">
        <v>273</v>
      </c>
      <c r="E30" s="15">
        <v>12</v>
      </c>
    </row>
    <row r="31" spans="1:5" ht="15" customHeight="1" x14ac:dyDescent="0.25">
      <c r="A31" s="61">
        <v>23</v>
      </c>
      <c r="B31" s="169"/>
      <c r="C31" s="14" t="s">
        <v>31</v>
      </c>
      <c r="D31" s="14" t="s">
        <v>199</v>
      </c>
      <c r="E31" s="15">
        <v>125</v>
      </c>
    </row>
    <row r="32" spans="1:5" ht="15" customHeight="1" x14ac:dyDescent="0.25">
      <c r="A32" s="61">
        <v>24</v>
      </c>
      <c r="B32" s="169"/>
      <c r="C32" s="14" t="s">
        <v>7</v>
      </c>
      <c r="D32" s="14" t="s">
        <v>324</v>
      </c>
      <c r="E32" s="15">
        <v>106</v>
      </c>
    </row>
    <row r="33" spans="1:7" ht="15" customHeight="1" x14ac:dyDescent="0.25">
      <c r="A33" s="61">
        <v>25</v>
      </c>
      <c r="B33" s="169"/>
      <c r="C33" s="56" t="s">
        <v>19</v>
      </c>
      <c r="D33" s="56" t="s">
        <v>201</v>
      </c>
      <c r="E33" s="62">
        <v>3</v>
      </c>
    </row>
    <row r="34" spans="1:7" ht="15" customHeight="1" x14ac:dyDescent="0.25">
      <c r="A34" s="61">
        <v>26</v>
      </c>
      <c r="B34" s="169"/>
      <c r="C34" s="14" t="s">
        <v>29</v>
      </c>
      <c r="D34" s="14" t="s">
        <v>202</v>
      </c>
      <c r="E34" s="15">
        <v>2.2000000000000002</v>
      </c>
    </row>
    <row r="35" spans="1:7" ht="15" customHeight="1" x14ac:dyDescent="0.25">
      <c r="A35" s="61">
        <v>27</v>
      </c>
      <c r="B35" s="170"/>
      <c r="C35" s="56" t="s">
        <v>8</v>
      </c>
      <c r="D35" s="56" t="s">
        <v>203</v>
      </c>
      <c r="E35" s="62">
        <v>6.3</v>
      </c>
    </row>
    <row r="36" spans="1:7" ht="15" customHeight="1" x14ac:dyDescent="0.25">
      <c r="A36" s="61">
        <v>28</v>
      </c>
      <c r="B36" s="127" t="s">
        <v>108</v>
      </c>
      <c r="C36" s="14" t="s">
        <v>34</v>
      </c>
      <c r="D36" s="14" t="s">
        <v>204</v>
      </c>
      <c r="E36" s="15">
        <v>2.4</v>
      </c>
    </row>
    <row r="37" spans="1:7" ht="15" customHeight="1" x14ac:dyDescent="0.25">
      <c r="A37" s="61">
        <v>29</v>
      </c>
      <c r="B37" s="168" t="s">
        <v>109</v>
      </c>
      <c r="C37" s="14" t="s">
        <v>126</v>
      </c>
      <c r="D37" s="14" t="s">
        <v>205</v>
      </c>
      <c r="E37" s="15">
        <v>2.2000000000000002</v>
      </c>
    </row>
    <row r="38" spans="1:7" ht="15" customHeight="1" x14ac:dyDescent="0.25">
      <c r="A38" s="61">
        <v>30</v>
      </c>
      <c r="B38" s="169"/>
      <c r="C38" s="175" t="s">
        <v>2</v>
      </c>
      <c r="D38" s="14" t="s">
        <v>235</v>
      </c>
      <c r="E38" s="15">
        <v>286.7</v>
      </c>
    </row>
    <row r="39" spans="1:7" ht="15" customHeight="1" x14ac:dyDescent="0.25">
      <c r="A39" s="61">
        <v>31</v>
      </c>
      <c r="B39" s="170"/>
      <c r="C39" s="175"/>
      <c r="D39" s="14" t="s">
        <v>236</v>
      </c>
      <c r="E39" s="15">
        <v>3.3</v>
      </c>
    </row>
    <row r="40" spans="1:7" ht="15" customHeight="1" x14ac:dyDescent="0.25">
      <c r="A40" s="61">
        <v>32</v>
      </c>
      <c r="B40" s="57" t="s">
        <v>110</v>
      </c>
      <c r="C40" s="175"/>
      <c r="D40" s="58" t="s">
        <v>346</v>
      </c>
      <c r="E40" s="25">
        <v>180</v>
      </c>
      <c r="G40" s="13"/>
    </row>
    <row r="41" spans="1:7" ht="16.5" customHeight="1" x14ac:dyDescent="0.25">
      <c r="A41" s="176" t="s">
        <v>115</v>
      </c>
      <c r="B41" s="176"/>
      <c r="C41" s="176"/>
      <c r="D41" s="176"/>
      <c r="E41" s="15">
        <f>SUM(E9:E25)</f>
        <v>2015.3</v>
      </c>
    </row>
    <row r="42" spans="1:7" ht="16.5" customHeight="1" x14ac:dyDescent="0.25">
      <c r="A42" s="176" t="s">
        <v>113</v>
      </c>
      <c r="B42" s="176"/>
      <c r="C42" s="176"/>
      <c r="D42" s="176"/>
      <c r="E42" s="15">
        <f>SUM(E26:E28)</f>
        <v>118.4</v>
      </c>
    </row>
    <row r="43" spans="1:7" ht="16.5" customHeight="1" x14ac:dyDescent="0.25">
      <c r="A43" s="176" t="s">
        <v>117</v>
      </c>
      <c r="B43" s="176"/>
      <c r="C43" s="176"/>
      <c r="D43" s="176"/>
      <c r="E43" s="15">
        <f>SUM(E29:E36)</f>
        <v>262.89999999999998</v>
      </c>
    </row>
    <row r="44" spans="1:7" ht="16.5" customHeight="1" x14ac:dyDescent="0.25">
      <c r="A44" s="176" t="s">
        <v>114</v>
      </c>
      <c r="B44" s="176"/>
      <c r="C44" s="176"/>
      <c r="D44" s="176"/>
      <c r="E44" s="15">
        <f>SUM(E37:E39)</f>
        <v>292.2</v>
      </c>
    </row>
    <row r="45" spans="1:7" ht="16.5" customHeight="1" x14ac:dyDescent="0.25">
      <c r="A45" s="184" t="s">
        <v>118</v>
      </c>
      <c r="B45" s="185"/>
      <c r="C45" s="185"/>
      <c r="D45" s="186"/>
      <c r="E45" s="15">
        <f>E40</f>
        <v>180</v>
      </c>
    </row>
    <row r="46" spans="1:7" ht="16.5" customHeight="1" x14ac:dyDescent="0.2">
      <c r="A46" s="167" t="s">
        <v>60</v>
      </c>
      <c r="B46" s="167"/>
      <c r="C46" s="167"/>
      <c r="D46" s="167"/>
      <c r="E46" s="24">
        <f>SUM(E41+E42+E43+E44+E45)</f>
        <v>2868.7999999999997</v>
      </c>
    </row>
  </sheetData>
  <mergeCells count="16">
    <mergeCell ref="A46:D46"/>
    <mergeCell ref="B26:B28"/>
    <mergeCell ref="A44:D44"/>
    <mergeCell ref="C38:C40"/>
    <mergeCell ref="A41:D41"/>
    <mergeCell ref="A42:D42"/>
    <mergeCell ref="A43:D43"/>
    <mergeCell ref="B37:B39"/>
    <mergeCell ref="A45:D45"/>
    <mergeCell ref="B29:B35"/>
    <mergeCell ref="D1:E1"/>
    <mergeCell ref="D2:E2"/>
    <mergeCell ref="D3:E3"/>
    <mergeCell ref="A6:E6"/>
    <mergeCell ref="B9:B25"/>
    <mergeCell ref="D4:E4"/>
  </mergeCells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>
      <selection sqref="A1:XFD1048576"/>
    </sheetView>
  </sheetViews>
  <sheetFormatPr defaultColWidth="9.140625" defaultRowHeight="15" x14ac:dyDescent="0.2"/>
  <cols>
    <col min="1" max="1" width="4" style="244" customWidth="1"/>
    <col min="2" max="2" width="6.42578125" style="244" customWidth="1"/>
    <col min="3" max="3" width="40.85546875" style="244" customWidth="1"/>
    <col min="4" max="4" width="58.28515625" style="244" customWidth="1"/>
    <col min="5" max="5" width="13.28515625" style="244" customWidth="1"/>
    <col min="6" max="6" width="10.140625" style="244" bestFit="1" customWidth="1"/>
    <col min="7" max="8" width="9.140625" style="244"/>
    <col min="9" max="9" width="10.7109375" style="244" customWidth="1"/>
    <col min="10" max="10" width="9.140625" style="244"/>
    <col min="11" max="11" width="11.42578125" style="244" bestFit="1" customWidth="1"/>
    <col min="12" max="16384" width="9.140625" style="244"/>
  </cols>
  <sheetData>
    <row r="1" spans="1:5" ht="13.5" customHeight="1" x14ac:dyDescent="0.2">
      <c r="D1" s="245" t="s">
        <v>321</v>
      </c>
      <c r="E1" s="245"/>
    </row>
    <row r="2" spans="1:5" ht="13.5" customHeight="1" x14ac:dyDescent="0.2">
      <c r="D2" s="245" t="s">
        <v>439</v>
      </c>
      <c r="E2" s="245"/>
    </row>
    <row r="3" spans="1:5" ht="13.5" customHeight="1" x14ac:dyDescent="0.2">
      <c r="D3" s="245" t="s">
        <v>322</v>
      </c>
      <c r="E3" s="245"/>
    </row>
    <row r="4" spans="1:5" ht="13.5" customHeight="1" x14ac:dyDescent="0.2">
      <c r="D4" s="246" t="s">
        <v>323</v>
      </c>
      <c r="E4" s="246"/>
    </row>
    <row r="5" spans="1:5" ht="13.5" customHeight="1" x14ac:dyDescent="0.2"/>
    <row r="6" spans="1:5" ht="20.25" customHeight="1" x14ac:dyDescent="0.2">
      <c r="A6" s="247" t="s">
        <v>352</v>
      </c>
      <c r="B6" s="247"/>
      <c r="C6" s="247"/>
      <c r="D6" s="247"/>
      <c r="E6" s="247"/>
    </row>
    <row r="7" spans="1:5" ht="15" customHeight="1" x14ac:dyDescent="0.2">
      <c r="E7" s="248" t="s">
        <v>59</v>
      </c>
    </row>
    <row r="8" spans="1:5" ht="45" customHeight="1" x14ac:dyDescent="0.2">
      <c r="A8" s="249" t="s">
        <v>22</v>
      </c>
      <c r="B8" s="249" t="s">
        <v>17</v>
      </c>
      <c r="C8" s="249" t="s">
        <v>37</v>
      </c>
      <c r="D8" s="249" t="s">
        <v>38</v>
      </c>
      <c r="E8" s="249" t="s">
        <v>1</v>
      </c>
    </row>
    <row r="9" spans="1:5" ht="13.5" customHeight="1" x14ac:dyDescent="0.2">
      <c r="A9" s="250">
        <v>1</v>
      </c>
      <c r="B9" s="251" t="s">
        <v>103</v>
      </c>
      <c r="C9" s="98" t="s">
        <v>81</v>
      </c>
      <c r="D9" s="98" t="s">
        <v>177</v>
      </c>
      <c r="E9" s="252">
        <v>6.6</v>
      </c>
    </row>
    <row r="10" spans="1:5" ht="13.5" customHeight="1" x14ac:dyDescent="0.2">
      <c r="A10" s="250">
        <v>2</v>
      </c>
      <c r="B10" s="253"/>
      <c r="C10" s="98" t="s">
        <v>91</v>
      </c>
      <c r="D10" s="98" t="s">
        <v>178</v>
      </c>
      <c r="E10" s="252">
        <v>12.5</v>
      </c>
    </row>
    <row r="11" spans="1:5" ht="13.5" customHeight="1" x14ac:dyDescent="0.2">
      <c r="A11" s="250">
        <v>3</v>
      </c>
      <c r="B11" s="253"/>
      <c r="C11" s="134" t="s">
        <v>3</v>
      </c>
      <c r="D11" s="98" t="s">
        <v>179</v>
      </c>
      <c r="E11" s="252">
        <v>0.2</v>
      </c>
    </row>
    <row r="12" spans="1:5" ht="13.5" customHeight="1" x14ac:dyDescent="0.2">
      <c r="A12" s="250">
        <v>4</v>
      </c>
      <c r="B12" s="253"/>
      <c r="C12" s="134" t="s">
        <v>3</v>
      </c>
      <c r="D12" s="98" t="s">
        <v>359</v>
      </c>
      <c r="E12" s="252">
        <v>1.651</v>
      </c>
    </row>
    <row r="13" spans="1:5" ht="13.5" customHeight="1" x14ac:dyDescent="0.2">
      <c r="A13" s="250">
        <v>5</v>
      </c>
      <c r="B13" s="253"/>
      <c r="C13" s="98" t="s">
        <v>4</v>
      </c>
      <c r="D13" s="98" t="s">
        <v>180</v>
      </c>
      <c r="E13" s="252">
        <v>12.2</v>
      </c>
    </row>
    <row r="14" spans="1:5" ht="13.5" customHeight="1" x14ac:dyDescent="0.2">
      <c r="A14" s="250">
        <v>6</v>
      </c>
      <c r="B14" s="253"/>
      <c r="C14" s="254" t="s">
        <v>50</v>
      </c>
      <c r="D14" s="98" t="s">
        <v>181</v>
      </c>
      <c r="E14" s="252">
        <v>3.1</v>
      </c>
    </row>
    <row r="15" spans="1:5" ht="13.5" customHeight="1" x14ac:dyDescent="0.25">
      <c r="A15" s="250">
        <v>7</v>
      </c>
      <c r="B15" s="253"/>
      <c r="C15" s="200" t="s">
        <v>278</v>
      </c>
      <c r="D15" s="71" t="s">
        <v>279</v>
      </c>
      <c r="E15" s="252">
        <v>15.4</v>
      </c>
    </row>
    <row r="16" spans="1:5" ht="13.5" customHeight="1" x14ac:dyDescent="0.2">
      <c r="A16" s="250">
        <v>8</v>
      </c>
      <c r="B16" s="253"/>
      <c r="C16" s="98" t="s">
        <v>11</v>
      </c>
      <c r="D16" s="98" t="s">
        <v>183</v>
      </c>
      <c r="E16" s="252">
        <v>3.5</v>
      </c>
    </row>
    <row r="17" spans="1:7" ht="13.5" customHeight="1" x14ac:dyDescent="0.2">
      <c r="A17" s="250">
        <v>9</v>
      </c>
      <c r="B17" s="253"/>
      <c r="C17" s="98" t="s">
        <v>12</v>
      </c>
      <c r="D17" s="98" t="s">
        <v>184</v>
      </c>
      <c r="E17" s="252">
        <v>3.7</v>
      </c>
    </row>
    <row r="18" spans="1:7" ht="13.5" customHeight="1" x14ac:dyDescent="0.2">
      <c r="A18" s="250">
        <v>10</v>
      </c>
      <c r="B18" s="253"/>
      <c r="C18" s="98" t="s">
        <v>13</v>
      </c>
      <c r="D18" s="99" t="s">
        <v>185</v>
      </c>
      <c r="E18" s="252">
        <v>10.8</v>
      </c>
    </row>
    <row r="19" spans="1:7" ht="13.5" customHeight="1" x14ac:dyDescent="0.2">
      <c r="A19" s="250">
        <v>11</v>
      </c>
      <c r="B19" s="253"/>
      <c r="C19" s="98" t="s">
        <v>14</v>
      </c>
      <c r="D19" s="98" t="s">
        <v>186</v>
      </c>
      <c r="E19" s="252">
        <v>8</v>
      </c>
    </row>
    <row r="20" spans="1:7" ht="13.5" customHeight="1" x14ac:dyDescent="0.2">
      <c r="A20" s="250">
        <v>12</v>
      </c>
      <c r="B20" s="253"/>
      <c r="C20" s="98" t="s">
        <v>15</v>
      </c>
      <c r="D20" s="98" t="s">
        <v>187</v>
      </c>
      <c r="E20" s="252">
        <v>5</v>
      </c>
    </row>
    <row r="21" spans="1:7" ht="13.5" customHeight="1" x14ac:dyDescent="0.2">
      <c r="A21" s="250">
        <v>13</v>
      </c>
      <c r="B21" s="253"/>
      <c r="C21" s="98" t="s">
        <v>16</v>
      </c>
      <c r="D21" s="98" t="s">
        <v>188</v>
      </c>
      <c r="E21" s="252">
        <v>8.3000000000000007</v>
      </c>
    </row>
    <row r="22" spans="1:7" ht="13.5" customHeight="1" x14ac:dyDescent="0.2">
      <c r="A22" s="250">
        <v>14</v>
      </c>
      <c r="B22" s="253"/>
      <c r="C22" s="98" t="s">
        <v>340</v>
      </c>
      <c r="D22" s="98" t="s">
        <v>341</v>
      </c>
      <c r="E22" s="252">
        <v>2.7</v>
      </c>
    </row>
    <row r="23" spans="1:7" ht="16.5" customHeight="1" x14ac:dyDescent="0.2">
      <c r="A23" s="250">
        <v>15</v>
      </c>
      <c r="B23" s="253"/>
      <c r="C23" s="70" t="s">
        <v>111</v>
      </c>
      <c r="D23" s="70" t="s">
        <v>190</v>
      </c>
      <c r="E23" s="252">
        <v>1.1000000000000001</v>
      </c>
      <c r="F23" s="255"/>
    </row>
    <row r="24" spans="1:7" ht="16.5" customHeight="1" x14ac:dyDescent="0.2">
      <c r="A24" s="250">
        <v>16</v>
      </c>
      <c r="B24" s="253"/>
      <c r="C24" s="70" t="s">
        <v>111</v>
      </c>
      <c r="D24" s="70" t="s">
        <v>360</v>
      </c>
      <c r="E24" s="252">
        <v>2.9129999999999998</v>
      </c>
    </row>
    <row r="25" spans="1:7" ht="16.5" customHeight="1" x14ac:dyDescent="0.2">
      <c r="A25" s="250">
        <v>17</v>
      </c>
      <c r="B25" s="256"/>
      <c r="C25" s="70" t="s">
        <v>122</v>
      </c>
      <c r="D25" s="70" t="s">
        <v>360</v>
      </c>
      <c r="E25" s="252">
        <v>3.718</v>
      </c>
    </row>
    <row r="26" spans="1:7" ht="34.5" customHeight="1" x14ac:dyDescent="0.2">
      <c r="A26" s="250">
        <v>18</v>
      </c>
      <c r="B26" s="251" t="s">
        <v>104</v>
      </c>
      <c r="C26" s="257" t="s">
        <v>2</v>
      </c>
      <c r="D26" s="258" t="s">
        <v>282</v>
      </c>
      <c r="E26" s="252">
        <v>160.02799999999999</v>
      </c>
      <c r="F26" s="255"/>
      <c r="G26" s="255"/>
    </row>
    <row r="27" spans="1:7" ht="34.5" customHeight="1" x14ac:dyDescent="0.2">
      <c r="A27" s="250">
        <v>19</v>
      </c>
      <c r="B27" s="253"/>
      <c r="C27" s="259"/>
      <c r="D27" s="260" t="s">
        <v>361</v>
      </c>
      <c r="E27" s="252">
        <v>233.20099999999999</v>
      </c>
      <c r="F27" s="255"/>
      <c r="G27" s="255"/>
    </row>
    <row r="28" spans="1:7" ht="32.25" customHeight="1" x14ac:dyDescent="0.2">
      <c r="A28" s="250">
        <v>20</v>
      </c>
      <c r="B28" s="253"/>
      <c r="C28" s="261"/>
      <c r="D28" s="262" t="s">
        <v>362</v>
      </c>
      <c r="E28" s="263">
        <v>263.2</v>
      </c>
      <c r="F28" s="255"/>
    </row>
    <row r="29" spans="1:7" ht="37.5" customHeight="1" x14ac:dyDescent="0.2">
      <c r="A29" s="250">
        <v>21</v>
      </c>
      <c r="B29" s="253"/>
      <c r="C29" s="258" t="s">
        <v>21</v>
      </c>
      <c r="D29" s="264" t="s">
        <v>326</v>
      </c>
      <c r="E29" s="263">
        <v>41.69</v>
      </c>
      <c r="F29" s="255"/>
    </row>
    <row r="30" spans="1:7" ht="35.25" customHeight="1" x14ac:dyDescent="0.2">
      <c r="A30" s="249">
        <v>22</v>
      </c>
      <c r="B30" s="256"/>
      <c r="C30" s="258" t="s">
        <v>124</v>
      </c>
      <c r="D30" s="265" t="s">
        <v>282</v>
      </c>
      <c r="E30" s="263">
        <v>18.006</v>
      </c>
      <c r="F30" s="255"/>
      <c r="G30" s="266"/>
    </row>
    <row r="31" spans="1:7" ht="16.5" customHeight="1" x14ac:dyDescent="0.2">
      <c r="A31" s="250">
        <v>23</v>
      </c>
      <c r="B31" s="253" t="s">
        <v>104</v>
      </c>
      <c r="C31" s="265" t="s">
        <v>53</v>
      </c>
      <c r="D31" s="257" t="s">
        <v>276</v>
      </c>
      <c r="E31" s="263">
        <v>66.846999999999994</v>
      </c>
      <c r="F31" s="255"/>
    </row>
    <row r="32" spans="1:7" ht="16.5" customHeight="1" x14ac:dyDescent="0.2">
      <c r="A32" s="250">
        <v>24</v>
      </c>
      <c r="B32" s="253"/>
      <c r="C32" s="265" t="s">
        <v>57</v>
      </c>
      <c r="D32" s="259"/>
      <c r="E32" s="263">
        <v>37.375999999999998</v>
      </c>
    </row>
    <row r="33" spans="1:8" ht="16.5" customHeight="1" x14ac:dyDescent="0.2">
      <c r="A33" s="250">
        <v>25</v>
      </c>
      <c r="B33" s="256"/>
      <c r="C33" s="265" t="s">
        <v>6</v>
      </c>
      <c r="D33" s="259"/>
      <c r="E33" s="263">
        <v>207.012</v>
      </c>
      <c r="F33" s="255"/>
    </row>
    <row r="34" spans="1:8" ht="16.5" customHeight="1" x14ac:dyDescent="0.25">
      <c r="A34" s="250">
        <v>26</v>
      </c>
      <c r="B34" s="267" t="s">
        <v>105</v>
      </c>
      <c r="C34" s="257" t="s">
        <v>2</v>
      </c>
      <c r="D34" s="262" t="s">
        <v>275</v>
      </c>
      <c r="E34" s="268">
        <v>127.461</v>
      </c>
    </row>
    <row r="35" spans="1:8" ht="16.5" customHeight="1" x14ac:dyDescent="0.25">
      <c r="A35" s="250">
        <v>27</v>
      </c>
      <c r="B35" s="251" t="s">
        <v>106</v>
      </c>
      <c r="C35" s="259"/>
      <c r="D35" s="262" t="s">
        <v>268</v>
      </c>
      <c r="E35" s="268">
        <v>165.24799999999999</v>
      </c>
    </row>
    <row r="36" spans="1:8" ht="16.5" customHeight="1" x14ac:dyDescent="0.25">
      <c r="A36" s="250">
        <v>28</v>
      </c>
      <c r="B36" s="253"/>
      <c r="C36" s="259"/>
      <c r="D36" s="98" t="s">
        <v>356</v>
      </c>
      <c r="E36" s="268">
        <v>270</v>
      </c>
    </row>
    <row r="37" spans="1:8" ht="16.5" customHeight="1" x14ac:dyDescent="0.25">
      <c r="A37" s="250">
        <v>29</v>
      </c>
      <c r="B37" s="253"/>
      <c r="C37" s="261"/>
      <c r="D37" s="262" t="s">
        <v>223</v>
      </c>
      <c r="E37" s="268">
        <v>131.23500000000001</v>
      </c>
      <c r="F37" s="255"/>
      <c r="G37" s="255"/>
      <c r="H37" s="255"/>
    </row>
    <row r="38" spans="1:8" ht="16.5" customHeight="1" x14ac:dyDescent="0.25">
      <c r="A38" s="250">
        <v>30</v>
      </c>
      <c r="B38" s="253"/>
      <c r="C38" s="264" t="s">
        <v>123</v>
      </c>
      <c r="D38" s="262" t="s">
        <v>193</v>
      </c>
      <c r="E38" s="268">
        <v>2</v>
      </c>
      <c r="F38" s="255"/>
      <c r="G38" s="255"/>
      <c r="H38" s="269"/>
    </row>
    <row r="39" spans="1:8" ht="16.5" customHeight="1" x14ac:dyDescent="0.25">
      <c r="A39" s="250">
        <v>31</v>
      </c>
      <c r="B39" s="253"/>
      <c r="C39" s="264" t="s">
        <v>21</v>
      </c>
      <c r="D39" s="262" t="s">
        <v>194</v>
      </c>
      <c r="E39" s="268">
        <v>3.8</v>
      </c>
      <c r="F39" s="255"/>
      <c r="G39" s="255"/>
      <c r="H39" s="269"/>
    </row>
    <row r="40" spans="1:8" ht="16.5" customHeight="1" x14ac:dyDescent="0.25">
      <c r="A40" s="250">
        <v>32</v>
      </c>
      <c r="B40" s="267" t="s">
        <v>107</v>
      </c>
      <c r="C40" s="258" t="s">
        <v>2</v>
      </c>
      <c r="D40" s="262" t="s">
        <v>274</v>
      </c>
      <c r="E40" s="268">
        <v>36.450000000000003</v>
      </c>
      <c r="F40" s="255"/>
      <c r="G40" s="255"/>
      <c r="H40" s="269"/>
    </row>
    <row r="41" spans="1:8" ht="16.5" customHeight="1" x14ac:dyDescent="0.25">
      <c r="A41" s="250">
        <v>33</v>
      </c>
      <c r="B41" s="251" t="s">
        <v>108</v>
      </c>
      <c r="C41" s="265" t="s">
        <v>7</v>
      </c>
      <c r="D41" s="262" t="s">
        <v>327</v>
      </c>
      <c r="E41" s="268">
        <v>21</v>
      </c>
      <c r="G41" s="255"/>
      <c r="H41" s="255"/>
    </row>
    <row r="42" spans="1:8" ht="16.5" customHeight="1" x14ac:dyDescent="0.25">
      <c r="A42" s="250">
        <v>34</v>
      </c>
      <c r="B42" s="253"/>
      <c r="C42" s="265" t="s">
        <v>7</v>
      </c>
      <c r="D42" s="262" t="s">
        <v>363</v>
      </c>
      <c r="E42" s="268">
        <v>5.9</v>
      </c>
      <c r="G42" s="255"/>
      <c r="H42" s="269"/>
    </row>
    <row r="43" spans="1:8" ht="16.5" customHeight="1" x14ac:dyDescent="0.25">
      <c r="A43" s="250">
        <v>35</v>
      </c>
      <c r="B43" s="253"/>
      <c r="C43" s="265" t="s">
        <v>127</v>
      </c>
      <c r="D43" s="262" t="s">
        <v>197</v>
      </c>
      <c r="E43" s="268">
        <v>1</v>
      </c>
      <c r="G43" s="255"/>
      <c r="H43" s="269"/>
    </row>
    <row r="44" spans="1:8" ht="16.5" customHeight="1" x14ac:dyDescent="0.25">
      <c r="A44" s="250">
        <v>36</v>
      </c>
      <c r="B44" s="253"/>
      <c r="C44" s="265" t="s">
        <v>125</v>
      </c>
      <c r="D44" s="262" t="s">
        <v>198</v>
      </c>
      <c r="E44" s="268">
        <v>0.4</v>
      </c>
      <c r="G44" s="255"/>
      <c r="H44" s="269"/>
    </row>
    <row r="45" spans="1:8" ht="16.5" customHeight="1" x14ac:dyDescent="0.25">
      <c r="A45" s="250">
        <v>37</v>
      </c>
      <c r="B45" s="253"/>
      <c r="C45" s="265" t="s">
        <v>19</v>
      </c>
      <c r="D45" s="262" t="s">
        <v>201</v>
      </c>
      <c r="E45" s="268">
        <v>1.6</v>
      </c>
      <c r="G45" s="255"/>
      <c r="H45" s="269"/>
    </row>
    <row r="46" spans="1:8" ht="16.5" customHeight="1" x14ac:dyDescent="0.25">
      <c r="A46" s="250">
        <v>38</v>
      </c>
      <c r="B46" s="253"/>
      <c r="C46" s="265" t="s">
        <v>29</v>
      </c>
      <c r="D46" s="262" t="s">
        <v>202</v>
      </c>
      <c r="E46" s="268">
        <v>1.3</v>
      </c>
      <c r="G46" s="255"/>
      <c r="H46" s="269"/>
    </row>
    <row r="47" spans="1:8" ht="16.5" customHeight="1" x14ac:dyDescent="0.25">
      <c r="A47" s="250">
        <v>39</v>
      </c>
      <c r="B47" s="253"/>
      <c r="C47" s="265" t="s">
        <v>8</v>
      </c>
      <c r="D47" s="262" t="s">
        <v>203</v>
      </c>
      <c r="E47" s="268">
        <v>2.7</v>
      </c>
      <c r="G47" s="255"/>
      <c r="H47" s="269"/>
    </row>
    <row r="48" spans="1:8" ht="16.5" customHeight="1" x14ac:dyDescent="0.25">
      <c r="A48" s="250">
        <v>40</v>
      </c>
      <c r="B48" s="253"/>
      <c r="C48" s="265" t="s">
        <v>34</v>
      </c>
      <c r="D48" s="262" t="s">
        <v>204</v>
      </c>
      <c r="E48" s="268">
        <v>0.7</v>
      </c>
      <c r="G48" s="255"/>
      <c r="H48" s="269"/>
    </row>
    <row r="49" spans="1:13" ht="16.5" customHeight="1" x14ac:dyDescent="0.25">
      <c r="A49" s="250">
        <v>41</v>
      </c>
      <c r="B49" s="256"/>
      <c r="C49" s="265" t="s">
        <v>34</v>
      </c>
      <c r="D49" s="262" t="s">
        <v>364</v>
      </c>
      <c r="E49" s="268">
        <v>4.4999999999999998E-2</v>
      </c>
      <c r="G49" s="255"/>
      <c r="H49" s="269"/>
    </row>
    <row r="50" spans="1:13" ht="16.5" customHeight="1" x14ac:dyDescent="0.25">
      <c r="A50" s="250">
        <v>42</v>
      </c>
      <c r="B50" s="251" t="s">
        <v>109</v>
      </c>
      <c r="C50" s="265" t="s">
        <v>126</v>
      </c>
      <c r="D50" s="262" t="s">
        <v>205</v>
      </c>
      <c r="E50" s="268">
        <v>3.7</v>
      </c>
      <c r="G50" s="255"/>
      <c r="H50" s="269"/>
    </row>
    <row r="51" spans="1:13" ht="16.5" customHeight="1" x14ac:dyDescent="0.25">
      <c r="A51" s="250">
        <v>43</v>
      </c>
      <c r="B51" s="253"/>
      <c r="C51" s="270" t="s">
        <v>2</v>
      </c>
      <c r="D51" s="262" t="s">
        <v>292</v>
      </c>
      <c r="E51" s="268">
        <v>65.53</v>
      </c>
      <c r="G51" s="255"/>
      <c r="H51" s="269"/>
    </row>
    <row r="52" spans="1:13" ht="16.5" customHeight="1" x14ac:dyDescent="0.25">
      <c r="A52" s="250">
        <v>44</v>
      </c>
      <c r="B52" s="256"/>
      <c r="C52" s="270"/>
      <c r="D52" s="262" t="s">
        <v>365</v>
      </c>
      <c r="E52" s="268">
        <v>2.6</v>
      </c>
    </row>
    <row r="53" spans="1:13" ht="28.5" customHeight="1" x14ac:dyDescent="0.25">
      <c r="A53" s="250">
        <v>45</v>
      </c>
      <c r="B53" s="267" t="s">
        <v>110</v>
      </c>
      <c r="C53" s="270"/>
      <c r="D53" s="262" t="s">
        <v>297</v>
      </c>
      <c r="E53" s="268">
        <v>123.786</v>
      </c>
    </row>
    <row r="54" spans="1:13" ht="16.5" customHeight="1" x14ac:dyDescent="0.25">
      <c r="A54" s="271" t="s">
        <v>115</v>
      </c>
      <c r="B54" s="272"/>
      <c r="C54" s="272"/>
      <c r="D54" s="273"/>
      <c r="E54" s="268">
        <f>SUM(E9:E25)</f>
        <v>101.38199999999999</v>
      </c>
      <c r="L54" s="274"/>
      <c r="M54" s="274"/>
    </row>
    <row r="55" spans="1:13" ht="16.5" customHeight="1" x14ac:dyDescent="0.25">
      <c r="A55" s="271" t="s">
        <v>116</v>
      </c>
      <c r="B55" s="272"/>
      <c r="C55" s="272"/>
      <c r="D55" s="273"/>
      <c r="E55" s="268">
        <f>SUM(E26:E33)</f>
        <v>1027.3599999999999</v>
      </c>
    </row>
    <row r="56" spans="1:13" ht="16.5" customHeight="1" x14ac:dyDescent="0.25">
      <c r="A56" s="271" t="s">
        <v>112</v>
      </c>
      <c r="B56" s="272"/>
      <c r="C56" s="272"/>
      <c r="D56" s="273"/>
      <c r="E56" s="268">
        <f>E34</f>
        <v>127.461</v>
      </c>
      <c r="F56" s="255"/>
    </row>
    <row r="57" spans="1:13" ht="16.5" customHeight="1" x14ac:dyDescent="0.25">
      <c r="A57" s="271" t="s">
        <v>113</v>
      </c>
      <c r="B57" s="272"/>
      <c r="C57" s="272"/>
      <c r="D57" s="273"/>
      <c r="E57" s="268">
        <f>SUM(E35:E39)</f>
        <v>572.2829999999999</v>
      </c>
      <c r="K57" s="275"/>
    </row>
    <row r="58" spans="1:13" ht="16.5" customHeight="1" x14ac:dyDescent="0.25">
      <c r="A58" s="271" t="s">
        <v>119</v>
      </c>
      <c r="B58" s="272"/>
      <c r="C58" s="272"/>
      <c r="D58" s="273"/>
      <c r="E58" s="268">
        <f>E40</f>
        <v>36.450000000000003</v>
      </c>
    </row>
    <row r="59" spans="1:13" ht="16.5" customHeight="1" x14ac:dyDescent="0.25">
      <c r="A59" s="271" t="s">
        <v>117</v>
      </c>
      <c r="B59" s="272"/>
      <c r="C59" s="272"/>
      <c r="D59" s="273"/>
      <c r="E59" s="268">
        <f>SUM(E41:E49)</f>
        <v>34.645000000000003</v>
      </c>
    </row>
    <row r="60" spans="1:13" ht="16.5" customHeight="1" x14ac:dyDescent="0.25">
      <c r="A60" s="271" t="s">
        <v>114</v>
      </c>
      <c r="B60" s="272"/>
      <c r="C60" s="272"/>
      <c r="D60" s="273"/>
      <c r="E60" s="268">
        <f>SUM(E50:E52)</f>
        <v>71.83</v>
      </c>
    </row>
    <row r="61" spans="1:13" ht="16.5" customHeight="1" x14ac:dyDescent="0.25">
      <c r="A61" s="271" t="s">
        <v>118</v>
      </c>
      <c r="B61" s="272"/>
      <c r="C61" s="272"/>
      <c r="D61" s="273"/>
      <c r="E61" s="268">
        <f>SUM(E53)</f>
        <v>123.786</v>
      </c>
    </row>
    <row r="62" spans="1:13" ht="16.5" customHeight="1" x14ac:dyDescent="0.2">
      <c r="A62" s="276" t="s">
        <v>60</v>
      </c>
      <c r="B62" s="276"/>
      <c r="C62" s="276"/>
      <c r="D62" s="276"/>
      <c r="E62" s="277">
        <f>SUM(E54:E61)</f>
        <v>2095.1969999999997</v>
      </c>
    </row>
    <row r="63" spans="1:13" x14ac:dyDescent="0.2">
      <c r="D63" s="248"/>
      <c r="E63" s="269"/>
    </row>
    <row r="64" spans="1:13" x14ac:dyDescent="0.2">
      <c r="D64" s="248"/>
      <c r="E64" s="255"/>
    </row>
    <row r="65" spans="5:5" x14ac:dyDescent="0.2">
      <c r="E65" s="255"/>
    </row>
    <row r="67" spans="5:5" x14ac:dyDescent="0.2">
      <c r="E67" s="255"/>
    </row>
  </sheetData>
  <mergeCells count="25">
    <mergeCell ref="B9:B25"/>
    <mergeCell ref="D1:E1"/>
    <mergeCell ref="D2:E2"/>
    <mergeCell ref="D3:E3"/>
    <mergeCell ref="D4:E4"/>
    <mergeCell ref="A6:E6"/>
    <mergeCell ref="C26:C28"/>
    <mergeCell ref="D31:D33"/>
    <mergeCell ref="B26:B30"/>
    <mergeCell ref="B31:B33"/>
    <mergeCell ref="C34:C37"/>
    <mergeCell ref="B35:B39"/>
    <mergeCell ref="B41:B49"/>
    <mergeCell ref="B50:B52"/>
    <mergeCell ref="C51:C53"/>
    <mergeCell ref="A54:D54"/>
    <mergeCell ref="L54:M54"/>
    <mergeCell ref="A60:D60"/>
    <mergeCell ref="A61:D61"/>
    <mergeCell ref="A62:D62"/>
    <mergeCell ref="A55:D55"/>
    <mergeCell ref="A56:D56"/>
    <mergeCell ref="A57:D57"/>
    <mergeCell ref="A58:D58"/>
    <mergeCell ref="A59:D59"/>
  </mergeCells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27"/>
  <sheetViews>
    <sheetView workbookViewId="0">
      <selection activeCell="H12" sqref="H12"/>
    </sheetView>
  </sheetViews>
  <sheetFormatPr defaultColWidth="9.140625" defaultRowHeight="15" x14ac:dyDescent="0.2"/>
  <cols>
    <col min="1" max="1" width="4.5703125" style="278" customWidth="1"/>
    <col min="2" max="2" width="10.140625" style="278" customWidth="1"/>
    <col min="3" max="3" width="63.5703125" style="278" customWidth="1"/>
    <col min="4" max="4" width="27.5703125" style="278" customWidth="1"/>
    <col min="5" max="5" width="16.28515625" style="278" customWidth="1"/>
    <col min="6" max="6" width="12.85546875" style="278" customWidth="1"/>
    <col min="7" max="16384" width="9.140625" style="278"/>
  </cols>
  <sheetData>
    <row r="1" spans="1:4" ht="13.5" customHeight="1" x14ac:dyDescent="0.2">
      <c r="C1" s="279"/>
      <c r="D1" s="280" t="s">
        <v>98</v>
      </c>
    </row>
    <row r="2" spans="1:4" ht="13.5" customHeight="1" x14ac:dyDescent="0.2">
      <c r="C2" s="279"/>
      <c r="D2" s="281" t="s">
        <v>366</v>
      </c>
    </row>
    <row r="3" spans="1:4" ht="13.5" customHeight="1" x14ac:dyDescent="0.2">
      <c r="C3" s="279"/>
      <c r="D3" s="280" t="s">
        <v>283</v>
      </c>
    </row>
    <row r="4" spans="1:4" ht="13.5" customHeight="1" x14ac:dyDescent="0.2">
      <c r="C4" s="279"/>
      <c r="D4" s="280" t="s">
        <v>101</v>
      </c>
    </row>
    <row r="5" spans="1:4" x14ac:dyDescent="0.25">
      <c r="D5" s="282"/>
    </row>
    <row r="6" spans="1:4" ht="32.25" customHeight="1" x14ac:dyDescent="0.2">
      <c r="A6" s="283" t="s">
        <v>353</v>
      </c>
      <c r="B6" s="283"/>
      <c r="C6" s="283"/>
      <c r="D6" s="283"/>
    </row>
    <row r="7" spans="1:4" ht="15" customHeight="1" x14ac:dyDescent="0.2">
      <c r="D7" s="284" t="s">
        <v>59</v>
      </c>
    </row>
    <row r="8" spans="1:4" ht="35.25" customHeight="1" x14ac:dyDescent="0.2">
      <c r="A8" s="285" t="s">
        <v>49</v>
      </c>
      <c r="B8" s="286" t="s">
        <v>17</v>
      </c>
      <c r="C8" s="286" t="s">
        <v>10</v>
      </c>
      <c r="D8" s="286" t="s">
        <v>1</v>
      </c>
    </row>
    <row r="9" spans="1:4" ht="24.95" customHeight="1" x14ac:dyDescent="0.25">
      <c r="A9" s="285">
        <v>1</v>
      </c>
      <c r="B9" s="287" t="s">
        <v>103</v>
      </c>
      <c r="C9" s="58" t="s">
        <v>92</v>
      </c>
      <c r="D9" s="60">
        <f>'savivaldybės funkcijos(3)'!E113+'ugd_reikmems(5)'!E27+'kt_ dotacijos (6)'!E39+'biud_ist_pajamos (7)'!E41+'likutis (8)'!E54</f>
        <v>40855.093999999997</v>
      </c>
    </row>
    <row r="10" spans="1:4" ht="24.95" customHeight="1" x14ac:dyDescent="0.25">
      <c r="A10" s="285">
        <v>2</v>
      </c>
      <c r="B10" s="287" t="s">
        <v>104</v>
      </c>
      <c r="C10" s="58" t="s">
        <v>28</v>
      </c>
      <c r="D10" s="60">
        <f>'savivaldybės funkcijos(3)'!E114+'kt_ dotacijos (6)'!E40+'likutis (8)'!E55</f>
        <v>10991.56</v>
      </c>
    </row>
    <row r="11" spans="1:4" ht="24.95" customHeight="1" x14ac:dyDescent="0.25">
      <c r="A11" s="285">
        <v>3</v>
      </c>
      <c r="B11" s="287" t="s">
        <v>105</v>
      </c>
      <c r="C11" s="58" t="s">
        <v>18</v>
      </c>
      <c r="D11" s="60">
        <f>'savivaldybės funkcijos(3)'!E115+'v-f (4)'!E33+'likutis (8)'!E56</f>
        <v>417.28100000000001</v>
      </c>
    </row>
    <row r="12" spans="1:4" ht="24.95" customHeight="1" x14ac:dyDescent="0.25">
      <c r="A12" s="285">
        <v>4</v>
      </c>
      <c r="B12" s="287" t="s">
        <v>106</v>
      </c>
      <c r="C12" s="58" t="s">
        <v>39</v>
      </c>
      <c r="D12" s="60">
        <f>'savivaldybės funkcijos(3)'!E116+'v-f (4)'!E34+'kt_ dotacijos (6)'!E41+'biud_ist_pajamos (7)'!E42+'likutis (8)'!E57</f>
        <v>14657.901</v>
      </c>
    </row>
    <row r="13" spans="1:4" ht="24.95" customHeight="1" x14ac:dyDescent="0.25">
      <c r="A13" s="285">
        <v>5</v>
      </c>
      <c r="B13" s="287" t="s">
        <v>107</v>
      </c>
      <c r="C13" s="58" t="s">
        <v>121</v>
      </c>
      <c r="D13" s="60">
        <f>'savivaldybės funkcijos(3)'!E117+'likutis (8)'!E58</f>
        <v>2205.4499999999998</v>
      </c>
    </row>
    <row r="14" spans="1:4" ht="24.95" customHeight="1" x14ac:dyDescent="0.25">
      <c r="A14" s="285">
        <v>6</v>
      </c>
      <c r="B14" s="287" t="s">
        <v>108</v>
      </c>
      <c r="C14" s="58" t="s">
        <v>95</v>
      </c>
      <c r="D14" s="60">
        <f>'savivaldybės funkcijos(3)'!E118+'kt_ dotacijos (6)'!E42+'biud_ist_pajamos (7)'!E43+'likutis (8)'!E59</f>
        <v>4635.0529999999999</v>
      </c>
    </row>
    <row r="15" spans="1:4" ht="24.95" customHeight="1" x14ac:dyDescent="0.25">
      <c r="A15" s="285">
        <v>7</v>
      </c>
      <c r="B15" s="287" t="s">
        <v>109</v>
      </c>
      <c r="C15" s="58" t="s">
        <v>40</v>
      </c>
      <c r="D15" s="60">
        <f>'savivaldybės funkcijos(3)'!E119+'v-f (4)'!E35+'kt_ dotacijos (6)'!E43+'biud_ist_pajamos (7)'!E44+'likutis (8)'!E60</f>
        <v>15480.509</v>
      </c>
    </row>
    <row r="16" spans="1:4" ht="24.95" customHeight="1" x14ac:dyDescent="0.25">
      <c r="A16" s="285">
        <v>8</v>
      </c>
      <c r="B16" s="287" t="s">
        <v>110</v>
      </c>
      <c r="C16" s="58" t="s">
        <v>41</v>
      </c>
      <c r="D16" s="60">
        <f>'savivaldybės funkcijos(3)'!E120+'kt_ dotacijos (6)'!E44+'biud_ist_pajamos (7)'!E45+'likutis (8)'!E61</f>
        <v>4413.7860000000001</v>
      </c>
    </row>
    <row r="17" spans="1:6" ht="16.5" customHeight="1" x14ac:dyDescent="0.2">
      <c r="A17" s="285">
        <v>9</v>
      </c>
      <c r="B17" s="288" t="s">
        <v>58</v>
      </c>
      <c r="C17" s="289"/>
      <c r="D17" s="290">
        <f>SUM(D9:D16)</f>
        <v>93656.633999999991</v>
      </c>
    </row>
    <row r="18" spans="1:6" ht="16.5" customHeight="1" x14ac:dyDescent="0.25">
      <c r="A18" s="285">
        <v>10</v>
      </c>
      <c r="B18" s="291" t="s">
        <v>84</v>
      </c>
      <c r="C18" s="292"/>
      <c r="D18" s="60">
        <f>'savivaldybės funkcijos(3)'!E122</f>
        <v>1684.8</v>
      </c>
    </row>
    <row r="19" spans="1:6" ht="16.5" customHeight="1" x14ac:dyDescent="0.2">
      <c r="A19" s="285">
        <v>11</v>
      </c>
      <c r="B19" s="293" t="s">
        <v>65</v>
      </c>
      <c r="C19" s="294"/>
      <c r="D19" s="290">
        <f>D17-D18</f>
        <v>91971.833999999988</v>
      </c>
    </row>
    <row r="20" spans="1:6" x14ac:dyDescent="0.2">
      <c r="C20" s="284"/>
    </row>
    <row r="21" spans="1:6" x14ac:dyDescent="0.2">
      <c r="D21" s="295"/>
    </row>
    <row r="22" spans="1:6" x14ac:dyDescent="0.25">
      <c r="D22" s="296"/>
      <c r="F22" s="295"/>
    </row>
    <row r="23" spans="1:6" x14ac:dyDescent="0.2">
      <c r="D23" s="295"/>
    </row>
    <row r="24" spans="1:6" x14ac:dyDescent="0.2">
      <c r="E24" s="295"/>
    </row>
    <row r="27" spans="1:6" x14ac:dyDescent="0.25">
      <c r="D27" s="297"/>
    </row>
  </sheetData>
  <mergeCells count="4">
    <mergeCell ref="A6:D6"/>
    <mergeCell ref="B18:C18"/>
    <mergeCell ref="B19:C19"/>
    <mergeCell ref="B17:C17"/>
  </mergeCells>
  <phoneticPr fontId="0" type="noConversion"/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Įvardinti diapazonai</vt:lpstr>
      </vt:variant>
      <vt:variant>
        <vt:i4>9</vt:i4>
      </vt:variant>
    </vt:vector>
  </HeadingPairs>
  <TitlesOfParts>
    <vt:vector size="18" baseType="lpstr">
      <vt:lpstr>pajamos (1)</vt:lpstr>
      <vt:lpstr> imokos(2)</vt:lpstr>
      <vt:lpstr>savivaldybės funkcijos(3)</vt:lpstr>
      <vt:lpstr>v-f (4)</vt:lpstr>
      <vt:lpstr>ugd_reikmems(5)</vt:lpstr>
      <vt:lpstr>kt_ dotacijos (6)</vt:lpstr>
      <vt:lpstr>biud_ist_pajamos (7)</vt:lpstr>
      <vt:lpstr>likutis (8)</vt:lpstr>
      <vt:lpstr>programos(9)</vt:lpstr>
      <vt:lpstr>'ugd_reikmems(5)'!Print_Area</vt:lpstr>
      <vt:lpstr>' imokos(2)'!Print_Titles</vt:lpstr>
      <vt:lpstr>'biud_ist_pajamos (7)'!Print_Titles</vt:lpstr>
      <vt:lpstr>'kt_ dotacijos (6)'!Print_Titles</vt:lpstr>
      <vt:lpstr>'likutis (8)'!Print_Titles</vt:lpstr>
      <vt:lpstr>'pajamos (1)'!Print_Titles</vt:lpstr>
      <vt:lpstr>'savivaldybės funkcijos(3)'!Print_Titles</vt:lpstr>
      <vt:lpstr>'ugd_reikmems(5)'!Print_Titles</vt:lpstr>
      <vt:lpstr>'v-f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Daiva Mažeikienė</cp:lastModifiedBy>
  <cp:lastPrinted>2026-02-04T09:22:15Z</cp:lastPrinted>
  <dcterms:created xsi:type="dcterms:W3CDTF">2002-11-07T10:01:21Z</dcterms:created>
  <dcterms:modified xsi:type="dcterms:W3CDTF">2026-02-05T13:03:51Z</dcterms:modified>
</cp:coreProperties>
</file>