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serveris\sekretores\2025 m\12 gruodžio 18\sutvarkyti Po TArybos su NR\"/>
    </mc:Choice>
  </mc:AlternateContent>
  <bookViews>
    <workbookView xWindow="0" yWindow="0" windowWidth="23040" windowHeight="8790" activeTab="7"/>
  </bookViews>
  <sheets>
    <sheet name="Turinys" sheetId="1" r:id="rId1"/>
    <sheet name="Žymėjimai" sheetId="2" r:id="rId2"/>
    <sheet name="Bendrieji rodikliai" sheetId="3" r:id="rId3"/>
    <sheet name="I prioritetas" sheetId="4" r:id="rId4"/>
    <sheet name="II prioritetas" sheetId="5" r:id="rId5"/>
    <sheet name="III prioritetas" sheetId="6" r:id="rId6"/>
    <sheet name="IV prioritetas" sheetId="7" r:id="rId7"/>
    <sheet name="Suvestinė" sheetId="8" r:id="rId8"/>
  </sheets>
  <calcPr calcId="162913"/>
</workbook>
</file>

<file path=xl/calcChain.xml><?xml version="1.0" encoding="utf-8"?>
<calcChain xmlns="http://schemas.openxmlformats.org/spreadsheetml/2006/main">
  <c r="I41" i="7" l="1"/>
  <c r="I9" i="7"/>
  <c r="J25" i="6"/>
  <c r="J24" i="6"/>
  <c r="I24" i="6"/>
  <c r="J15" i="6"/>
  <c r="I15" i="6"/>
  <c r="I13" i="6"/>
  <c r="J18" i="5"/>
  <c r="I18" i="5"/>
  <c r="J17" i="5"/>
  <c r="J14" i="5"/>
  <c r="I14" i="5"/>
  <c r="H100" i="4"/>
  <c r="I95" i="4"/>
  <c r="J91" i="4"/>
  <c r="I85" i="4"/>
  <c r="I82" i="4"/>
  <c r="J62" i="4"/>
</calcChain>
</file>

<file path=xl/sharedStrings.xml><?xml version="1.0" encoding="utf-8"?>
<sst xmlns="http://schemas.openxmlformats.org/spreadsheetml/2006/main" count="1136" uniqueCount="825">
  <si>
    <t>PLUNGĖS RAJONO SAVIVALDYBĖS 2021-2030 METŲ STRATEGINIO PLĖROS PLANO ĮGYVENDINIMO 2024 METAIS ATASKAITA</t>
  </si>
  <si>
    <t>TURINYS</t>
  </si>
  <si>
    <t>1. Sutartiniai žymėjimai</t>
  </si>
  <si>
    <t>2. Bendrieji rodikliai</t>
  </si>
  <si>
    <t>3. I prioritetas</t>
  </si>
  <si>
    <t>4. II prioritetas</t>
  </si>
  <si>
    <t>5. III prioritetas</t>
  </si>
  <si>
    <t>6. IV prioritetas</t>
  </si>
  <si>
    <t>7. Suvestinė</t>
  </si>
  <si>
    <t>Atgal į turinį</t>
  </si>
  <si>
    <t>SUTARTINIAI ŽYMĖJIMAI</t>
  </si>
  <si>
    <t xml:space="preserve">− pasiekta numatyta 2030 m. rodiklio reikšmė </t>
  </si>
  <si>
    <t>− gerėjanti rodiklio reikšmė</t>
  </si>
  <si>
    <t>− nepakitusi rodiklio reikšmė</t>
  </si>
  <si>
    <t>− blogėjanti rodiklio reikšmė</t>
  </si>
  <si>
    <t xml:space="preserve">− nėra duomenų </t>
  </si>
  <si>
    <t>BENDRIEJI PRIORITETŲ ĮGYVENDINIMO RODIKLIAI</t>
  </si>
  <si>
    <t>Prioritetų įgyvendinimo rodikliai</t>
  </si>
  <si>
    <t>NR.</t>
  </si>
  <si>
    <t>RODIKLIS</t>
  </si>
  <si>
    <t>ŠLTINIS</t>
  </si>
  <si>
    <t>VERTĖ 2020 M.</t>
  </si>
  <si>
    <t>VERTĖ 2021 M.</t>
  </si>
  <si>
    <t>VERTĖ 2022 M.</t>
  </si>
  <si>
    <t>VERTĖ 2023 M.</t>
  </si>
  <si>
    <t>VERTĖ 2024 M.</t>
  </si>
  <si>
    <t>VERTĖ 2020 M. LIETUVOJE</t>
  </si>
  <si>
    <t>VERTĖ 2021 M. LIETUVOJE</t>
  </si>
  <si>
    <t>VERTĖ 2022 M. LIETUVOJE</t>
  </si>
  <si>
    <t>VERTĖ 2023 M. LIETUVOJE</t>
  </si>
  <si>
    <t>VERTĖ 2024 M. LIETUVOJE</t>
  </si>
  <si>
    <t>VIETA TARP SAVIVALDYBIŲ 2020 M.</t>
  </si>
  <si>
    <t>VIETA TARP SAVIVALDYBIŲ 2021 M.</t>
  </si>
  <si>
    <t>VIETA TARP SAVIVALDYBIŲ 2022 M.</t>
  </si>
  <si>
    <t>VIETA TARP SAVIVALDYBIŲ 2023 M.</t>
  </si>
  <si>
    <t>VIETA TARP SAVIVALDYBIŲ 2024 M.</t>
  </si>
  <si>
    <t>SIEKTINA VERTĖ 2030 M.</t>
  </si>
  <si>
    <t>ATSAKINGI ASMENYS</t>
  </si>
  <si>
    <t>Gyventojų skaičiaus pokytis (%)</t>
  </si>
  <si>
    <t>Lietuvos statistikos departamentas (toliau - LSD)</t>
  </si>
  <si>
    <t>-1,1 (2021 m.)</t>
  </si>
  <si>
    <t>1,9 (2022 m.)</t>
  </si>
  <si>
    <t>0,03 (2021 m.)</t>
  </si>
  <si>
    <t>0,4 (2022 m.)</t>
  </si>
  <si>
    <t>19 (2022 m.)</t>
  </si>
  <si>
    <t>Top 15</t>
  </si>
  <si>
    <t xml:space="preserve">Strateginio planavimo ir investicijų skyrius </t>
  </si>
  <si>
    <t>1000 gyventojų tenka natūralios kaitos (vnt.)</t>
  </si>
  <si>
    <t>LSD</t>
  </si>
  <si>
    <t>-5,37 (2020 m.)</t>
  </si>
  <si>
    <t>-6,77 (2020 m.)</t>
  </si>
  <si>
    <t xml:space="preserve">Top 10 </t>
  </si>
  <si>
    <t>Vidutinis darbo užmokestis bruto (Eur)</t>
  </si>
  <si>
    <t>1105 (2019 m.)</t>
  </si>
  <si>
    <t>1 369,2</t>
  </si>
  <si>
    <t>1 540,6</t>
  </si>
  <si>
    <t>1 296 (2019 m.)</t>
  </si>
  <si>
    <t>1 579,4</t>
  </si>
  <si>
    <t>1 789,0</t>
  </si>
  <si>
    <t>2 013,8</t>
  </si>
  <si>
    <t>2 223,0</t>
  </si>
  <si>
    <t>Top 12</t>
  </si>
  <si>
    <t>Vidutinė tikėtina gyvenimo trukmė (metais)</t>
  </si>
  <si>
    <t>79,22 (2019 m.)</t>
  </si>
  <si>
    <t>76,8 (2020 m.)</t>
  </si>
  <si>
    <t>76,43 (2019 m.)</t>
  </si>
  <si>
    <t>75,11 (2020 m.)</t>
  </si>
  <si>
    <t>8 (2020 m.)</t>
  </si>
  <si>
    <t>12 (2022 m.)</t>
  </si>
  <si>
    <t>Top 2</t>
  </si>
  <si>
    <t>Patrauklumo gyventi Plungės r. sav. Vertinimas (gyventojų dalis įvertinusi puikiai ir gerai patrauklumą gyventi)</t>
  </si>
  <si>
    <t>Gyventojų apklausa</t>
  </si>
  <si>
    <t>58 (2020 m.)</t>
  </si>
  <si>
    <t xml:space="preserve">n.d. </t>
  </si>
  <si>
    <t>-</t>
  </si>
  <si>
    <t>I-AS PRIORITETAS: KOKYBIŠKŲ VIEŠŲJŲ PASLAUGŲ PARKAS</t>
  </si>
  <si>
    <t>STRATEGINIAI TIKSLAI/UŽDAVINIAI</t>
  </si>
  <si>
    <t>ĮGYVENDINIMO RODIKLIO NR.</t>
  </si>
  <si>
    <t>ĮGYVENDINIMO RODIKLIS</t>
  </si>
  <si>
    <t>VERTĖ 
2020 M.</t>
  </si>
  <si>
    <t>VERTĖ 
2021 M.</t>
  </si>
  <si>
    <t>VERTĖ 
2022 M.</t>
  </si>
  <si>
    <t>VERTĖ 
2023 M.</t>
  </si>
  <si>
    <t>VERTĖ 
2024 M.</t>
  </si>
  <si>
    <t xml:space="preserve">SIEKTINA VERTĖ 
2030 M. </t>
  </si>
  <si>
    <t>I PRIORITETAS: KOKYBIŠKŲ VIEŠŲJŲ PASLAUGŲ PARKAS</t>
  </si>
  <si>
    <t>1.1.</t>
  </si>
  <si>
    <t>Stiprinti gyventojų sveikatą, užtikrinti sveikatos priežiūros (gydymo) prieinamumą bei kokybę</t>
  </si>
  <si>
    <t>1.1-1</t>
  </si>
  <si>
    <t>Bendrojo gyventojų sergamumo, tenkančio 1000-iui gyventojų (asm.), mažėjimas (palyginti su ataskaitiniais metais) (%)</t>
  </si>
  <si>
    <t>2,05 (2019 m.)</t>
  </si>
  <si>
    <t>1,52 (lyginant su 2019 m.)</t>
  </si>
  <si>
    <t>1,5 (lyginant su 2021 m.)</t>
  </si>
  <si>
    <t>1,5 (lyginant su 2022 m.)</t>
  </si>
  <si>
    <t>-1,04 (lyginant su 2023</t>
  </si>
  <si>
    <t>(Šaltinis: Higienos institutas)</t>
  </si>
  <si>
    <t>1.1-2</t>
  </si>
  <si>
    <t>Išvengiamas mirtingumas (%)</t>
  </si>
  <si>
    <t>31,7 (2019 m.)</t>
  </si>
  <si>
    <t>Plungės r. sav. visuomenės sveikatos biuras</t>
  </si>
  <si>
    <t>1.1-3</t>
  </si>
  <si>
    <t>Suaugusiųjų gyventojų dalis, kurie savo sveikatą vertina kaip gerą ir labai gerą (%)</t>
  </si>
  <si>
    <t>64,4 (2018 m.)</t>
  </si>
  <si>
    <t>(Šaltinis: Higienos institutas, suaugusiųjų gyvensenos tyrimas)</t>
  </si>
  <si>
    <t>1.1.1.</t>
  </si>
  <si>
    <t>Pritraukti jaunus, aukštos kvalifikacijos specialistus į sveikatos priežiūros įstaigas</t>
  </si>
  <si>
    <t>1.1.1-1</t>
  </si>
  <si>
    <t>Pritrauktų jaunų specialistų skaičius (vnt.)</t>
  </si>
  <si>
    <t>(Šaltinis: PRSA)</t>
  </si>
  <si>
    <t>1.1.2.</t>
  </si>
  <si>
    <t xml:space="preserve">Plėtoti sveiką gyvenseną bei stiprinti sveikos gyvensenos įgūdžius ugdymo įstaigose ir bendruomenėse, vykdyti visuomenės sveikatos stebėseną </t>
  </si>
  <si>
    <t>1.1.2-1</t>
  </si>
  <si>
    <r>
      <rPr>
        <sz val="9"/>
        <color theme="1"/>
        <rFont val="Times New Roman"/>
        <family val="1"/>
        <charset val="186"/>
      </rPr>
      <t xml:space="preserve">Sveikos gyvensenos informacijos sklaidos intensyvumas (pateikčių skaičius) (vnt.) </t>
    </r>
    <r>
      <rPr>
        <i/>
        <sz val="9"/>
        <color theme="1"/>
        <rFont val="Times New Roman"/>
        <family val="1"/>
        <charset val="186"/>
      </rPr>
      <t>(Šaltinis: Plungės r. sav. visuomenės sveikatos biuras)</t>
    </r>
  </si>
  <si>
    <t>1.1.3.</t>
  </si>
  <si>
    <t>Mažinti priklausomybių turinčių asmenų skaičių, vykdant priklausomybių mažinimo programą</t>
  </si>
  <si>
    <t>1.1.3-1</t>
  </si>
  <si>
    <t>Priklausomybių mažinimo programose dalyvaujančių dalyvių skaičius (vnt.).</t>
  </si>
  <si>
    <t>(Šaltinis: Plungės rajono savivaldybės visuomenės sveikatos biuras)</t>
  </si>
  <si>
    <t>1.1.3-2</t>
  </si>
  <si>
    <t>Išlaikančių blaivybę nuo priklausomybių asmenų skaičius (vnt.)</t>
  </si>
  <si>
    <t>1.1.3-3</t>
  </si>
  <si>
    <t>Suaugusiųjų, kurie per paskutinius 12 mėn. bent kartą vartojo narkotinių ar psichotropinių medžiagų be gydytojo paskyrimo dalis (%)</t>
  </si>
  <si>
    <t>4,3% (2018 m.)</t>
  </si>
  <si>
    <t>n.d.</t>
  </si>
  <si>
    <t>1.1.4.</t>
  </si>
  <si>
    <t>Stiprinti gyventojų psichikos sveikatą</t>
  </si>
  <si>
    <t>1.1.4-1</t>
  </si>
  <si>
    <t>Suaugusiųjų, kurie jaučiasi laimingi ir labai laimingi, dalis (%)</t>
  </si>
  <si>
    <t>61,9% (2018 m.)</t>
  </si>
  <si>
    <t>1.1.4-2</t>
  </si>
  <si>
    <t>Suteiktų psichiatrinių ar psichologinių paslaugų skaičius (vnt.)</t>
  </si>
  <si>
    <r>
      <rPr>
        <sz val="9"/>
        <color theme="1"/>
        <rFont val="Times New Roman"/>
        <family val="1"/>
        <charset val="186"/>
      </rPr>
      <t>(</t>
    </r>
    <r>
      <rPr>
        <i/>
        <sz val="9"/>
        <color theme="1"/>
        <rFont val="Times New Roman"/>
        <family val="1"/>
        <charset val="186"/>
      </rPr>
      <t xml:space="preserve">Šaltinis: </t>
    </r>
    <r>
      <rPr>
        <sz val="9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Plungės rajono savivaldybės visuomenės sveikatos biuras)</t>
    </r>
  </si>
  <si>
    <t>1.1.5.</t>
  </si>
  <si>
    <t>Pažangios medicininės įrangos įsigijimas Plungės rajono savivaldybės sveikatos priežiūros įstaigose</t>
  </si>
  <si>
    <t>1.1.5-1</t>
  </si>
  <si>
    <t>Įsigytos medicininės įrangos skaičius (vnt.)</t>
  </si>
  <si>
    <t xml:space="preserve">1.2. </t>
  </si>
  <si>
    <t>Diegti inovacijas švietimo įstaigose, atliepiant ateities ekonomikos poreikius, gerinti švietimo paslaugų kokybę ir užtikrinti prieinamumą</t>
  </si>
  <si>
    <t>1.2-1</t>
  </si>
  <si>
    <t>Apibendrintas valstybinių brandos egzaminų (VBE) rodiklis ir vieta šalies savivaldybių kontekste</t>
  </si>
  <si>
    <t>246,1 (tarp trečdalio geriausių savivaldybių)</t>
  </si>
  <si>
    <t>198,6 (tarp trečdalio geriausių savivaldybių)</t>
  </si>
  <si>
    <t>179,6 (tarp trečdalio vidutinių savivaldybių)</t>
  </si>
  <si>
    <t>179,0 (tarp trečdalio vidutinių savivaldybių)</t>
  </si>
  <si>
    <t xml:space="preserve">205 (tarp trečdalio geriausių savivaldybių)
</t>
  </si>
  <si>
    <r>
      <rPr>
        <sz val="9"/>
        <color theme="1"/>
        <rFont val="Times New Roman"/>
        <family val="1"/>
        <charset val="186"/>
      </rPr>
      <t>246,2</t>
    </r>
    <r>
      <rPr>
        <sz val="9"/>
        <color theme="1"/>
        <rFont val="Times New Roman"/>
        <family val="1"/>
        <charset val="186"/>
      </rPr>
      <t xml:space="preserve"> (tarp trečdalio geriausių savivaldybių)</t>
    </r>
  </si>
  <si>
    <t>Švietimo ir sporto skyrius</t>
  </si>
  <si>
    <r>
      <rPr>
        <sz val="9"/>
        <color rgb="FF000000"/>
        <rFont val="Times New Roman"/>
        <family val="1"/>
        <charset val="186"/>
      </rPr>
      <t>(</t>
    </r>
    <r>
      <rPr>
        <i/>
        <sz val="9"/>
        <color rgb="FF000000"/>
        <rFont val="Times New Roman"/>
        <family val="1"/>
        <charset val="186"/>
      </rPr>
      <t>Šaltinis: PRSA)</t>
    </r>
  </si>
  <si>
    <t>1.2-2</t>
  </si>
  <si>
    <t>Mokinių, baigusių 12 bendrojo ugdymo programos klasių ir tais pačiais metais tęsiančių mokslą universitete ar kolegijoje dalis (%)</t>
  </si>
  <si>
    <t>1.2-3</t>
  </si>
  <si>
    <t>Pagrindinio ugdymo pasiekimų patikrinimo metu bent pagrindinį mokymosi pasiekimų lygį pasiekusių mokinių dalis (lietuvių kalba, matematika) (%)</t>
  </si>
  <si>
    <t>n.d. nebuvo vykdomi PUPP patikrinimai</t>
  </si>
  <si>
    <t>49,8 proc.</t>
  </si>
  <si>
    <t>1.2.1.</t>
  </si>
  <si>
    <t>Pritraukti aukštos kvalifikacijos specialistus į švietimo įstaigas</t>
  </si>
  <si>
    <t>1.2.1-1</t>
  </si>
  <si>
    <r>
      <rPr>
        <sz val="9"/>
        <color theme="1"/>
        <rFont val="Times New Roman"/>
        <family val="1"/>
        <charset val="186"/>
      </rPr>
      <t xml:space="preserve">Švietimo įstaigose dirbančių pedagogų, turinčių universitetinį išsilavinimą ir kvalifikacinę kategoriją, dalis (%) </t>
    </r>
    <r>
      <rPr>
        <i/>
        <sz val="9"/>
        <color theme="1"/>
        <rFont val="Times New Roman"/>
        <family val="1"/>
        <charset val="186"/>
      </rPr>
      <t>(Šaltinis: PRSA)</t>
    </r>
  </si>
  <si>
    <t xml:space="preserve">Mokytojų su aukštuoju išsilavinimu dalis - 99,03 Mokytojų turinčių kvalifikacinę kategoriją dalis - 96,9 Mokytojų turinčių pedagogo kvalifikaciją dalis - 99,69 </t>
  </si>
  <si>
    <t xml:space="preserve">Mokytojų su aukštuoju išsilavinimu dalis - 99,54; Mokytojų turinčių kvalifikacinę kategoriją dalis - 97,2 Mokytojų turinčių pedagogo kvalifikaciją dalis -98,62 </t>
  </si>
  <si>
    <t xml:space="preserve">Mokytojų su aukštuoju išsilavinimu dalis - 99,39     ; Mokytojų turinčių kvalifikacinę kategoriją dalis - 82,4      Mokytojų turinčių pedagogo kvalifikaciją dalis -  99   </t>
  </si>
  <si>
    <t xml:space="preserve">Mokytojų su aukštuoju išsilavinimu dalis - 98,18; Mokytojų turinčių kvalifikacinę kategoriją dalis - 99,27; Mokytojų turinčių pedagogo kvalifikaciją dalis - 96,35   </t>
  </si>
  <si>
    <t xml:space="preserve">Mokytojų su aukštuoju išsilavinimu dalis - 99,04; Mokytojų turinčių kvalifikacinę kategoriją dalis - 90,00; Mokytojų turinčių pedagogo kvalifikaciją dalis - 95,83  </t>
  </si>
  <si>
    <t xml:space="preserve">Mokytojų su aukštuoju išsilavinimu dalis - 100 Mokytojų turinčių kvalifikacinę kategoriją dalis - 96,9 Mokytojų turinčių pedagogo kvalifikaciją dalis - 100 </t>
  </si>
  <si>
    <t>1.2.2.</t>
  </si>
  <si>
    <t>Diegti naujas interaktyvias technologijas ir skaitmenines mokymosi platformas ugdymo procese</t>
  </si>
  <si>
    <t>1.2.2-1</t>
  </si>
  <si>
    <t>Įrangos vienetų skaičius, tenkantis 100-ui mokinių (%)</t>
  </si>
  <si>
    <t>1.2.3.</t>
  </si>
  <si>
    <t>Didinti formalaus ugdymo tarpdiscipliniškumą ir socialinių partnerių įtraukimą</t>
  </si>
  <si>
    <t>1.2.3-1</t>
  </si>
  <si>
    <t>Edukacinių veiklų, surengtų su socialiniais partneriais, skaičius per metus (vnt.)</t>
  </si>
  <si>
    <t>1.2.4.</t>
  </si>
  <si>
    <t>Ugdymo ir kitų mokyklos aplinkų modernizavimas, pritaikant šiuolaikines inžinerines technologijas</t>
  </si>
  <si>
    <t>1.2.4-1</t>
  </si>
  <si>
    <r>
      <rPr>
        <sz val="9"/>
        <color theme="1"/>
        <rFont val="Times New Roman"/>
        <family val="1"/>
        <charset val="186"/>
      </rPr>
      <t xml:space="preserve">Sutvarkytų sanitarinių mazgų ir valgyklų skaičiaus dalis (vnt.) </t>
    </r>
    <r>
      <rPr>
        <i/>
        <sz val="9"/>
        <color theme="1"/>
        <rFont val="Times New Roman"/>
        <family val="1"/>
        <charset val="186"/>
      </rPr>
      <t>(Šaltinis: PRSA)</t>
    </r>
  </si>
  <si>
    <r>
      <rPr>
        <sz val="9"/>
        <color theme="1"/>
        <rFont val="Times New Roman"/>
        <family val="1"/>
        <charset val="186"/>
      </rPr>
      <t xml:space="preserve">69,9 - sanitarinių mazgų; </t>
    </r>
    <r>
      <rPr>
        <sz val="9"/>
        <color theme="1"/>
        <rFont val="Times New Roman"/>
        <family val="1"/>
        <charset val="186"/>
      </rPr>
      <t>62 - valgyklų</t>
    </r>
  </si>
  <si>
    <t>82,2 sanitarinių mazgų, 71,9- valgyklų</t>
  </si>
  <si>
    <t>85,3 sanitarinių mazgų, 81,1 -valgyklų</t>
  </si>
  <si>
    <t>92,2 sanitarinių mazgų, 83,3 -valgyklų</t>
  </si>
  <si>
    <t>93,6 - sanitarinių mazgų; 94,4 - valgyklų</t>
  </si>
  <si>
    <t>98 - sanitarinių mazgų; 90 - valgyklų</t>
  </si>
  <si>
    <t>1.2.4-2</t>
  </si>
  <si>
    <t>Mokyklų dalis, kuriose 100% yra sutvarkyti sanitariniai mazgai (%) (Šaltinis: PRSA)</t>
  </si>
  <si>
    <t>Švietimo ir sporto skyrius, Vietos ūkio skyrius</t>
  </si>
  <si>
    <t>1.2.5.</t>
  </si>
  <si>
    <t>Didinti ikimokyklinio ugdymo prieinamumą</t>
  </si>
  <si>
    <t>1.2.5-1</t>
  </si>
  <si>
    <t>Ikimokykliniame ir priešmokykliniame ugdyme dalyvaujančių 3-5 metų amžiaus vaikų dalis (%)</t>
  </si>
  <si>
    <r>
      <rPr>
        <sz val="9"/>
        <color theme="1"/>
        <rFont val="Times New Roman"/>
        <family val="1"/>
        <charset val="186"/>
      </rPr>
      <t>(</t>
    </r>
    <r>
      <rPr>
        <i/>
        <sz val="9"/>
        <color theme="1"/>
        <rFont val="Times New Roman"/>
        <family val="1"/>
        <charset val="186"/>
      </rPr>
      <t>Šaltinis: Švietimo valdymo informacinė sistema)</t>
    </r>
  </si>
  <si>
    <t>1.2.5-2</t>
  </si>
  <si>
    <t>Grupių dalis, kuriose vaikų skaičius neviršija Sveikatos apsaugos ministro įsakymu nustatytų higienos normų (%)</t>
  </si>
  <si>
    <r>
      <rPr>
        <sz val="9"/>
        <color theme="1"/>
        <rFont val="Times New Roman"/>
        <family val="1"/>
        <charset val="186"/>
      </rPr>
      <t>(</t>
    </r>
    <r>
      <rPr>
        <i/>
        <sz val="9"/>
        <color theme="1"/>
        <rFont val="Times New Roman"/>
        <family val="1"/>
        <charset val="186"/>
      </rPr>
      <t>Šaltinis: PRSA)</t>
    </r>
  </si>
  <si>
    <t>1.2.6.</t>
  </si>
  <si>
    <t>Vykdyti kokybiško įtraukiojo ugdymo plėtrą švietimo įstaigose, stiprinti mokinių emocinę sveikatą</t>
  </si>
  <si>
    <t>1.2.6-1</t>
  </si>
  <si>
    <t>Švietimo pagalbą gaunančių mokinių dalis nuo mokinių, kuriems tokia pagalba yra nustatyta (%)
(Šaltinis: PRSA)</t>
  </si>
  <si>
    <t>1.2.7.</t>
  </si>
  <si>
    <t>Kurti STEAM bazes švietimo įstaigose</t>
  </si>
  <si>
    <t>1.2.7-1</t>
  </si>
  <si>
    <t>Pamokų, vedamų STEAM bazėse, dalis (%)</t>
  </si>
  <si>
    <t>1.2.7-2</t>
  </si>
  <si>
    <t>Mokinių, užėmusių prizines vietas šalies ir tarptautiniuose konkursuose skaičius, tenkantis 10 000 gyv. (vnt.)</t>
  </si>
  <si>
    <t>1.2.8.</t>
  </si>
  <si>
    <t>Vykdyti neformaliojo švietimo sistemos plėtrą, skatinant mokymąsi visą gyvenimą</t>
  </si>
  <si>
    <t>1.2.8-1</t>
  </si>
  <si>
    <r>
      <rPr>
        <sz val="9"/>
        <color theme="1"/>
        <rFont val="Times New Roman"/>
        <family val="1"/>
        <charset val="186"/>
      </rPr>
      <t xml:space="preserve">Gyventojų, dalyvaujančių neformaliojo ugdymo veiklose dalis (%) </t>
    </r>
    <r>
      <rPr>
        <i/>
        <sz val="9"/>
        <color theme="1"/>
        <rFont val="Times New Roman"/>
        <family val="1"/>
        <charset val="186"/>
      </rPr>
      <t>(Šaltinis: PRSA)</t>
    </r>
  </si>
  <si>
    <t>1.2.8-2</t>
  </si>
  <si>
    <t>Besimokančių visą gyvenimą 24-65 m. gyventojų dalis (%)</t>
  </si>
  <si>
    <t>1.3.</t>
  </si>
  <si>
    <t>Skatinti jaunimo politikos įgyvendinimą</t>
  </si>
  <si>
    <t>1.3-1</t>
  </si>
  <si>
    <t>Jaunimo užimtumo lygis (%)</t>
  </si>
  <si>
    <t>Jaunimo reikalų koordinatorius</t>
  </si>
  <si>
    <t>1.3.1</t>
  </si>
  <si>
    <t>Didinti galimybes jaunimui dalyvauti jaunimo organizacijų ir savanoriškoje veikloje</t>
  </si>
  <si>
    <t>1.3.1-1</t>
  </si>
  <si>
    <r>
      <rPr>
        <sz val="9"/>
        <color theme="1"/>
        <rFont val="Times New Roman"/>
        <family val="1"/>
        <charset val="186"/>
      </rPr>
      <t xml:space="preserve">Finansuotų jaunimo organizacijų projektų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</si>
  <si>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1.3.1-2</t>
  </si>
  <si>
    <r>
      <rPr>
        <sz val="9"/>
        <color theme="1"/>
        <rFont val="Times New Roman"/>
        <family val="1"/>
        <charset val="186"/>
      </rPr>
      <t xml:space="preserve">Jaunimo organizacijų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</si>
  <si>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1.3.1-3</t>
  </si>
  <si>
    <r>
      <rPr>
        <sz val="9"/>
        <color theme="1"/>
        <rFont val="Times New Roman"/>
        <family val="1"/>
        <charset val="186"/>
      </rPr>
      <t xml:space="preserve">Savanorių dalyvaujančių savanoriškos tarnybos projekte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</si>
  <si>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1.4.</t>
  </si>
  <si>
    <t>Gerinti administracinių ir viešųjų paslaugų kokybę</t>
  </si>
  <si>
    <t>1.4-1</t>
  </si>
  <si>
    <t>Administracinių ir viešųjų paslaugų kokybės vertinimas (%)</t>
  </si>
  <si>
    <t>77 (2017 m.)</t>
  </si>
  <si>
    <t>Strateginio planavimo ir investicijų skyrius</t>
  </si>
  <si>
    <t>(Šaltinis: gyventojų apklausa)</t>
  </si>
  <si>
    <t>1.4.1.</t>
  </si>
  <si>
    <t>Modernizuoti ir skaitmenizuoti savivaldybės administracines ir viešąsias paslaugas</t>
  </si>
  <si>
    <t>1.4.1-1</t>
  </si>
  <si>
    <r>
      <rPr>
        <sz val="9"/>
        <color theme="1"/>
        <rFont val="Times New Roman"/>
        <family val="1"/>
        <charset val="186"/>
      </rPr>
      <t>Administracinių paslaugų skaitmenizavimo ir modernizavimo projektų skaičius (vnt.) (</t>
    </r>
    <r>
      <rPr>
        <i/>
        <sz val="9"/>
        <color theme="1"/>
        <rFont val="Times New Roman"/>
        <family val="1"/>
        <charset val="186"/>
      </rPr>
      <t>Šaltinis: PRSA)</t>
    </r>
  </si>
  <si>
    <t>1.4.1-2</t>
  </si>
  <si>
    <r>
      <rPr>
        <sz val="9"/>
        <color theme="1"/>
        <rFont val="Times New Roman"/>
        <family val="1"/>
        <charset val="186"/>
      </rPr>
      <t>Skaitmenizuotų (el. būdu teikiamų) administracinių paslaugų dalis</t>
    </r>
    <r>
      <rPr>
        <i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 xml:space="preserve">(%) </t>
    </r>
    <r>
      <rPr>
        <i/>
        <sz val="9"/>
        <color theme="1"/>
        <rFont val="Times New Roman"/>
        <family val="1"/>
        <charset val="186"/>
      </rPr>
      <t>(Šaltinis: PRSA)</t>
    </r>
  </si>
  <si>
    <t>Bendrųjų reikalų skyrius</t>
  </si>
  <si>
    <t>1.5.</t>
  </si>
  <si>
    <t>Kurti saugesnę socialinę aplinką ir mažinti socialinę atskirtį</t>
  </si>
  <si>
    <t>1.5-1</t>
  </si>
  <si>
    <r>
      <rPr>
        <sz val="9"/>
        <color rgb="FF000000"/>
        <rFont val="Times New Roman"/>
        <family val="1"/>
        <charset val="186"/>
      </rPr>
      <t xml:space="preserve">Gyventojų dalis mananti, kad Plungės r. yra užtikrinama lygybė ir vienodas paslaugų prieinamumas (%) </t>
    </r>
    <r>
      <rPr>
        <i/>
        <sz val="9"/>
        <color rgb="FF000000"/>
        <rFont val="Times New Roman"/>
        <family val="1"/>
        <charset val="186"/>
      </rPr>
      <t>(Šaltinis: gyventojų apklausa)</t>
    </r>
  </si>
  <si>
    <t>1.5-2</t>
  </si>
  <si>
    <r>
      <rPr>
        <sz val="9"/>
        <color rgb="FF000000"/>
        <rFont val="Times New Roman"/>
        <family val="1"/>
        <charset val="186"/>
      </rPr>
      <t xml:space="preserve">Patenkintų socialinių paslaugų dalis nuo visų paslaugų (%) </t>
    </r>
    <r>
      <rPr>
        <i/>
        <sz val="9"/>
        <color rgb="FF000000"/>
        <rFont val="Times New Roman"/>
        <family val="1"/>
        <charset val="186"/>
      </rPr>
      <t>(Šaltinis: PRSA)</t>
    </r>
  </si>
  <si>
    <t>Socialinės paramos skyrius</t>
  </si>
  <si>
    <t>1.5-3</t>
  </si>
  <si>
    <t xml:space="preserve">Socialinio saugumo indeksas (balais) </t>
  </si>
  <si>
    <t>2,0 (2019 m.)</t>
  </si>
  <si>
    <t>(Šaltinis: Vilniaus politikos analizės institutas)</t>
  </si>
  <si>
    <t>1.5-4</t>
  </si>
  <si>
    <r>
      <rPr>
        <sz val="9"/>
        <color rgb="FF000000"/>
        <rFont val="Times New Roman"/>
        <family val="1"/>
        <charset val="186"/>
      </rPr>
      <t xml:space="preserve">Skurdo rizika ar socialinę atskirtį patiriančių asmenų dalis (%) </t>
    </r>
    <r>
      <rPr>
        <i/>
        <sz val="9"/>
        <color rgb="FF000000"/>
        <rFont val="Times New Roman"/>
        <family val="1"/>
        <charset val="186"/>
      </rPr>
      <t>(Šaltinis:LSD)</t>
    </r>
  </si>
  <si>
    <t xml:space="preserve">1.5.1. </t>
  </si>
  <si>
    <t>Plėsti socialinių paslaugų infrastruktūros tinklą, atitinkantį gyventojų socialinius poreikiu</t>
  </si>
  <si>
    <t>1.5.1-1</t>
  </si>
  <si>
    <t>Sukurtų paslaugų gavėjų vietų skaičius (vnt.)</t>
  </si>
  <si>
    <t>1.5.1-2</t>
  </si>
  <si>
    <t>Šeimų, kurių socialinių paslaugų poreikiai buvo patenkinti (vnt.)</t>
  </si>
  <si>
    <t xml:space="preserve">1.5.2. </t>
  </si>
  <si>
    <t>Plėsti socialinių paslaugų pasiūlą ir gerinti kokybę</t>
  </si>
  <si>
    <t>1.5.2-1</t>
  </si>
  <si>
    <r>
      <rPr>
        <sz val="9"/>
        <color theme="1"/>
        <rFont val="Times New Roman"/>
        <family val="1"/>
        <charset val="186"/>
      </rPr>
      <t xml:space="preserve">Paslaugų poreikio tenkinimo dalis pagal paslaugų grupę (%) </t>
    </r>
    <r>
      <rPr>
        <i/>
        <sz val="9"/>
        <color theme="1"/>
        <rFont val="Times New Roman"/>
        <family val="1"/>
        <charset val="186"/>
      </rPr>
      <t>(Šaltinis: PRSA)</t>
    </r>
  </si>
  <si>
    <t>1.5.3.</t>
  </si>
  <si>
    <t>Subalansuoti socialinio būsto paklausą ir pasiūlą</t>
  </si>
  <si>
    <t>1.5.3-1</t>
  </si>
  <si>
    <t>Vidutinis laukimo socialinio būsto nuomos sąrašuose laikas (metai)</t>
  </si>
  <si>
    <t>Turto skyrius</t>
  </si>
  <si>
    <t>1.5.3-2</t>
  </si>
  <si>
    <t>Asmenų ir šeimų, turinčių teisę į paramą būstui išsinuomoti, eilės dydis (vnt.)</t>
  </si>
  <si>
    <t>1.5.4.</t>
  </si>
  <si>
    <t>Užtikrinti viešųjų erdvių universalų dizainą</t>
  </si>
  <si>
    <t>1.5.4-1</t>
  </si>
  <si>
    <t>Pastatų pritaikytų asmenims su negalia dalis (%)</t>
  </si>
  <si>
    <t>(Šaltinis: LR Valstybės kontrolė (asmenų su negalia socialinės integracijos ataskaita)</t>
  </si>
  <si>
    <t>1.5.4-2</t>
  </si>
  <si>
    <r>
      <rPr>
        <sz val="9"/>
        <color theme="1"/>
        <rFont val="Times New Roman"/>
        <family val="1"/>
        <charset val="186"/>
      </rPr>
      <t>Viešojo transporto, pritaikyto asmenims su negalia, dalis (%)</t>
    </r>
    <r>
      <rPr>
        <i/>
        <sz val="9"/>
        <color theme="1"/>
        <rFont val="Times New Roman"/>
        <family val="1"/>
        <charset val="186"/>
      </rPr>
      <t xml:space="preserve"> (Šaltinis: LR Valstybės kontrolė (asmenų su negalia socialinės integracijos ataskaita))</t>
    </r>
  </si>
  <si>
    <t>Vietos ūkio skyrius ir UAB "Plungės autobusų parkas"</t>
  </si>
  <si>
    <t>1.6.</t>
  </si>
  <si>
    <t>Skatinti draugiškų aplinkai transporto priemonių naudojimą.</t>
  </si>
  <si>
    <t>1.6-1</t>
  </si>
  <si>
    <r>
      <rPr>
        <sz val="9"/>
        <color rgb="FF000000"/>
        <rFont val="Times New Roman"/>
        <family val="1"/>
        <charset val="186"/>
      </rPr>
      <t>Gyventojų, kurie renkasi alternatyvius keliavimo būdus, dalis</t>
    </r>
    <r>
      <rPr>
        <sz val="9"/>
        <color rgb="FF000000"/>
        <rFont val="Times New Roman"/>
        <family val="1"/>
        <charset val="186"/>
      </rPr>
      <t xml:space="preserve"> (%) </t>
    </r>
    <r>
      <rPr>
        <i/>
        <sz val="9"/>
        <color rgb="FF000000"/>
        <rFont val="Times New Roman"/>
        <family val="1"/>
        <charset val="186"/>
      </rPr>
      <t>(šaltinis: gyventojų apklausa)</t>
    </r>
  </si>
  <si>
    <t>1.6.1</t>
  </si>
  <si>
    <t>Plėsti elektromobilių stotelių tinklą</t>
  </si>
  <si>
    <t>1.6.1-1</t>
  </si>
  <si>
    <r>
      <rPr>
        <sz val="9"/>
        <color theme="1"/>
        <rFont val="Times New Roman"/>
        <family val="1"/>
        <charset val="186"/>
      </rPr>
      <t xml:space="preserve">Įrengtos elektromobilių įkrovimo stotelės (vnt.) </t>
    </r>
    <r>
      <rPr>
        <i/>
        <sz val="9"/>
        <color rgb="FF000000"/>
        <rFont val="Times New Roman"/>
        <family val="1"/>
        <charset val="186"/>
      </rPr>
      <t>(Šaltinis: PRSA)</t>
    </r>
  </si>
  <si>
    <t>Vietos ūkio skyrius/Strateginio planavimo ir investicijų skyrius</t>
  </si>
  <si>
    <t>1.6.2.</t>
  </si>
  <si>
    <t>Didinti viešojo transporto draugiškumą aplinkai, patogumą ir patrauklumą gyventojams</t>
  </si>
  <si>
    <t>1.6.2-1</t>
  </si>
  <si>
    <r>
      <rPr>
        <sz val="9"/>
        <color theme="1"/>
        <rFont val="Times New Roman"/>
        <family val="1"/>
        <charset val="186"/>
      </rPr>
      <t xml:space="preserve">Gyventojų, besinaudojančių viešojo transporto paslaugomis, skaičius (vnt). </t>
    </r>
    <r>
      <rPr>
        <i/>
        <sz val="9"/>
        <color theme="1"/>
        <rFont val="Times New Roman"/>
        <family val="1"/>
        <charset val="186"/>
      </rPr>
      <t>(Šaltinis: PRSA)</t>
    </r>
  </si>
  <si>
    <t>Vietos ūkio skyrius</t>
  </si>
  <si>
    <t>1.6.3.</t>
  </si>
  <si>
    <t>Atnaujinti ir plėsti dviračių ir pėsčiųjų takus</t>
  </si>
  <si>
    <t>1.6.3-1</t>
  </si>
  <si>
    <r>
      <rPr>
        <sz val="9"/>
        <color theme="1"/>
        <rFont val="Times New Roman"/>
        <family val="1"/>
        <charset val="186"/>
      </rPr>
      <t xml:space="preserve">Įrengti ir rekonstruoti šaligatviai bei dviračių takai (km.) </t>
    </r>
    <r>
      <rPr>
        <i/>
        <sz val="9"/>
        <color rgb="FF000000"/>
        <rFont val="Times New Roman"/>
        <family val="1"/>
        <charset val="186"/>
      </rPr>
      <t>(Šaltinis: PRSA)</t>
    </r>
  </si>
  <si>
    <t>1.6.4.</t>
  </si>
  <si>
    <t>Pakeisti savivaldybės administracijos ir jai pavaldžių įstaigų naudojamą transportą į netaršų transportą</t>
  </si>
  <si>
    <t>1.6.4-1</t>
  </si>
  <si>
    <r>
      <rPr>
        <sz val="9"/>
        <color theme="1"/>
        <rFont val="Times New Roman"/>
        <family val="1"/>
        <charset val="186"/>
      </rPr>
      <t xml:space="preserve">Netaršių savivaldybės ir jai pavaldžių įstaigų motorinių  transporto priemonių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</si>
  <si>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1.6.5.</t>
  </si>
  <si>
    <t>Vykdyti skatinimo naudotis draugiškomis aplinkai transporto priemonėmis programas</t>
  </si>
  <si>
    <t>1.6.5-1</t>
  </si>
  <si>
    <r>
      <rPr>
        <sz val="9"/>
        <color theme="1"/>
        <rFont val="Times New Roman"/>
        <family val="1"/>
        <charset val="186"/>
      </rPr>
      <t xml:space="preserve">Įrengtos dviračių ir paspirtukų saugojimo vietos (vnt.) </t>
    </r>
    <r>
      <rPr>
        <i/>
        <sz val="9"/>
        <color theme="1"/>
        <rFont val="Times New Roman"/>
        <family val="1"/>
        <charset val="186"/>
      </rPr>
      <t xml:space="preserve">(Šaltinis: PRSA) </t>
    </r>
  </si>
  <si>
    <t>Vietos ūkio skyrius, Architektūros ir teritorijų planavimo skyrius</t>
  </si>
  <si>
    <t>1.6.5-2</t>
  </si>
  <si>
    <r>
      <rPr>
        <sz val="9"/>
        <color theme="1"/>
        <rFont val="Times New Roman"/>
        <family val="1"/>
        <charset val="186"/>
      </rPr>
      <t xml:space="preserve">Įgyvendintų programų skaičius per metus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</si>
  <si>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1.7.</t>
  </si>
  <si>
    <t>Užtikrinti eismo saugumą ir mažinti eismo įvykių skaičių rajone</t>
  </si>
  <si>
    <t>1.7-1</t>
  </si>
  <si>
    <r>
      <rPr>
        <sz val="9"/>
        <color rgb="FF000000"/>
        <rFont val="Times New Roman"/>
        <family val="1"/>
        <charset val="186"/>
      </rPr>
      <t xml:space="preserve">Kelių eismo įvykiuose sužeistųjų skaičius tenkantis 1000 gyventojų (%) </t>
    </r>
    <r>
      <rPr>
        <i/>
        <sz val="9"/>
        <color rgb="FF000000"/>
        <rFont val="Times New Roman"/>
        <family val="1"/>
        <charset val="186"/>
      </rPr>
      <t>(Šaltinis: LSD)</t>
    </r>
  </si>
  <si>
    <t>Mažėjantis</t>
  </si>
  <si>
    <t>Plungės r. policijos komisariatas</t>
  </si>
  <si>
    <t>1.7-2</t>
  </si>
  <si>
    <r>
      <rPr>
        <sz val="9"/>
        <color rgb="FF000000"/>
        <rFont val="Times New Roman"/>
        <family val="1"/>
        <charset val="186"/>
      </rPr>
      <t xml:space="preserve">Kelių eismo įvykiuose žuvusiųjų skaičius tenkantis 1000 gyventojų (%) </t>
    </r>
    <r>
      <rPr>
        <i/>
        <sz val="9"/>
        <color rgb="FF000000"/>
        <rFont val="Times New Roman"/>
        <family val="1"/>
        <charset val="186"/>
      </rPr>
      <t>(Šaltinis: LSD)</t>
    </r>
  </si>
  <si>
    <t>1.7.1.</t>
  </si>
  <si>
    <t>Įdiegti išmaniąsias eismo saugumo sistemas</t>
  </si>
  <si>
    <t>1.7.1-1</t>
  </si>
  <si>
    <r>
      <rPr>
        <sz val="9"/>
        <color theme="1"/>
        <rFont val="Times New Roman"/>
        <family val="1"/>
        <charset val="186"/>
      </rPr>
      <t xml:space="preserve">Įdiegtų išmanių eismo saugumo sistemų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</si>
  <si>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1.7.2.</t>
  </si>
  <si>
    <t>Atnaujinti kelio dangą probleminėse kelio vietose</t>
  </si>
  <si>
    <t>1.7.2-1</t>
  </si>
  <si>
    <r>
      <rPr>
        <sz val="9"/>
        <color theme="1"/>
        <rFont val="Times New Roman"/>
        <family val="1"/>
        <charset val="186"/>
      </rPr>
      <t xml:space="preserve">Kelių su asfaltuota kelio danga dalis (%) </t>
    </r>
    <r>
      <rPr>
        <i/>
        <sz val="9"/>
        <color theme="1"/>
        <rFont val="Times New Roman"/>
        <family val="1"/>
        <charset val="186"/>
      </rPr>
      <t>(Šaltinis: VĮ Telšių regiono keliai)</t>
    </r>
  </si>
  <si>
    <t>1.7.3.</t>
  </si>
  <si>
    <t>Įdiegti energiją tausojantį gatvių apšvietimą</t>
  </si>
  <si>
    <t>1.7.3-1</t>
  </si>
  <si>
    <r>
      <rPr>
        <sz val="9"/>
        <color theme="1"/>
        <rFont val="Times New Roman"/>
        <family val="1"/>
        <charset val="186"/>
      </rPr>
      <t xml:space="preserve">Gatvių su energija tausojančių apšvietimų dalis (%) </t>
    </r>
    <r>
      <rPr>
        <i/>
        <sz val="9"/>
        <color theme="1"/>
        <rFont val="Times New Roman"/>
        <family val="1"/>
        <charset val="186"/>
      </rPr>
      <t>(Šaltinis: PRSA)</t>
    </r>
  </si>
  <si>
    <t>1.7.4.</t>
  </si>
  <si>
    <t>Užtikrinti pėsčiųjų saugumą</t>
  </si>
  <si>
    <t>1.7.4-1</t>
  </si>
  <si>
    <r>
      <rPr>
        <sz val="9"/>
        <color theme="1"/>
        <rFont val="Times New Roman"/>
        <family val="1"/>
        <charset val="186"/>
      </rPr>
      <t xml:space="preserve">Autoįvykiuose nukentėjusių pėsčiųjų skaičius (vnt.) </t>
    </r>
    <r>
      <rPr>
        <i/>
        <sz val="9"/>
        <color theme="1"/>
        <rFont val="Times New Roman"/>
        <family val="1"/>
        <charset val="186"/>
      </rPr>
      <t>(Šaltinis: PRSA/policijos komisariatas)</t>
    </r>
  </si>
  <si>
    <t>1.8.</t>
  </si>
  <si>
    <t>Plėsti ir modernizuoti komunalinio ūkio, atliekų tvarkymo, vandentvarkos ir šilumos tiekimo sistemas</t>
  </si>
  <si>
    <t>1.8-1</t>
  </si>
  <si>
    <r>
      <rPr>
        <sz val="9"/>
        <color rgb="FF000000"/>
        <rFont val="Times New Roman"/>
        <family val="1"/>
        <charset val="186"/>
      </rPr>
      <t xml:space="preserve">Komunalinio ūkio, atliekų tvarkymo, vandentvarkos ir šilumos tiekimo sistemų modernizacijos projektų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</si>
  <si>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1.8-2</t>
  </si>
  <si>
    <r>
      <rPr>
        <sz val="9"/>
        <color rgb="FF000000"/>
        <rFont val="Times New Roman"/>
        <family val="1"/>
        <charset val="186"/>
      </rPr>
      <t xml:space="preserve">Gyventojų, apklausoje paminėjusių atliekų tvarkymą kaip probleminę sritį, dalis (%) </t>
    </r>
    <r>
      <rPr>
        <i/>
        <sz val="9"/>
        <color rgb="FF000000"/>
        <rFont val="Times New Roman"/>
        <family val="1"/>
        <charset val="186"/>
      </rPr>
      <t>(Šaltinis: gyventojų apklausa)</t>
    </r>
  </si>
  <si>
    <t>1.8.1.</t>
  </si>
  <si>
    <t>Didinti gyventojų dalį, kuriems tiekiama centralizuoto vandens tiekimo ir/ar nuotekų tvarkymo paslauga</t>
  </si>
  <si>
    <t>1.8.1-1</t>
  </si>
  <si>
    <r>
      <rPr>
        <sz val="9"/>
        <color rgb="FF000000"/>
        <rFont val="Times New Roman"/>
        <family val="1"/>
        <charset val="186"/>
      </rPr>
      <t xml:space="preserve">Gyventojų, kuriems tiekiama centralizuota vandens tiekimo ir/ar nuotekų tvarkymo paslauga, dalis (%) </t>
    </r>
    <r>
      <rPr>
        <i/>
        <sz val="9"/>
        <color rgb="FF000000"/>
        <rFont val="Times New Roman"/>
        <family val="1"/>
        <charset val="186"/>
      </rPr>
      <t>(Šaltinis: UAB "Plungės vandenys")</t>
    </r>
  </si>
  <si>
    <t>V-85,4;N-71,7 (2019 m.)</t>
  </si>
  <si>
    <t>V-85,4; N-72,4</t>
  </si>
  <si>
    <t>V- 79,8; 
N- 73,2</t>
  </si>
  <si>
    <t>V-79,8; N-73,4</t>
  </si>
  <si>
    <t>V-90; N-80</t>
  </si>
  <si>
    <t>UAB "Plungės vandenys"</t>
  </si>
  <si>
    <t>1.8.2.</t>
  </si>
  <si>
    <t>Įdiegti bioskaidžių atliekų surinkimo iš daugiabučių sistemą</t>
  </si>
  <si>
    <t>1.8.2-1</t>
  </si>
  <si>
    <r>
      <rPr>
        <sz val="9"/>
        <color rgb="FF000000"/>
        <rFont val="Times New Roman"/>
        <family val="1"/>
        <charset val="186"/>
      </rPr>
      <t xml:space="preserve">Surinktų bioskaidžių atliekų dalis nuo mišrių atliekų (%) </t>
    </r>
    <r>
      <rPr>
        <i/>
        <sz val="9"/>
        <color rgb="FF000000"/>
        <rFont val="Times New Roman"/>
        <family val="1"/>
        <charset val="186"/>
      </rPr>
      <t>(Šaltinis: Telšių regiono atliekų tvarkymo centras)</t>
    </r>
  </si>
  <si>
    <t>Telšių regiono atliekų tvarkymo centras</t>
  </si>
  <si>
    <t>1.8.3.</t>
  </si>
  <si>
    <t>Plėsti ir modernizuoti geriamojo vandens gerinimo įrenginių tinklą</t>
  </si>
  <si>
    <t>1.8.3-1</t>
  </si>
  <si>
    <r>
      <rPr>
        <sz val="9"/>
        <color rgb="FF000000"/>
        <rFont val="Times New Roman"/>
        <family val="1"/>
        <charset val="186"/>
      </rPr>
      <t xml:space="preserve">Patiekto vandens, atitinkančio HN 24:2017 reikalavimus, dalis (%) </t>
    </r>
    <r>
      <rPr>
        <i/>
        <sz val="9"/>
        <color rgb="FF000000"/>
        <rFont val="Times New Roman"/>
        <family val="1"/>
        <charset val="186"/>
      </rPr>
      <t>(Šaltinis: UAB „Plungės vandenys“)</t>
    </r>
  </si>
  <si>
    <t>93 (2019 m.)</t>
  </si>
  <si>
    <t>UAB „Plungės vandenys“</t>
  </si>
  <si>
    <t>1.8.4.</t>
  </si>
  <si>
    <t>Komunalinio ūkio, atliekų tvarkymo, vandentvarkos ir šilumos tiekimo sistemų skaitmenizacija</t>
  </si>
  <si>
    <t>1.8.4-1</t>
  </si>
  <si>
    <r>
      <rPr>
        <sz val="9"/>
        <color rgb="FF000000"/>
        <rFont val="Times New Roman"/>
        <family val="1"/>
        <charset val="186"/>
      </rPr>
      <t xml:space="preserve">Įgyvendintų skaitmenizacijos projektų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</si>
  <si>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 xml:space="preserve">1.9. </t>
  </si>
  <si>
    <t>Užtikrinti efektyvų savivaldybės turto valdymą</t>
  </si>
  <si>
    <t>1.9-1</t>
  </si>
  <si>
    <r>
      <rPr>
        <sz val="9"/>
        <color rgb="FF000000"/>
        <rFont val="Times New Roman"/>
        <family val="1"/>
        <charset val="186"/>
      </rPr>
      <t xml:space="preserve">Savivaldybės nekilnojamojo turto išlaikymo sąnaudų, tenkančių vienam kv.m., mažėjimas (Eur/m2) </t>
    </r>
    <r>
      <rPr>
        <i/>
        <sz val="9"/>
        <color rgb="FF000000"/>
        <rFont val="Times New Roman"/>
        <family val="1"/>
        <charset val="186"/>
      </rPr>
      <t>(Šaltinis: PRSA)</t>
    </r>
  </si>
  <si>
    <t>1.9.1.</t>
  </si>
  <si>
    <t>Optimizuoti savivaldybės nekilnojamojo turto apimtis</t>
  </si>
  <si>
    <t>1.9.1-1</t>
  </si>
  <si>
    <r>
      <rPr>
        <sz val="9"/>
        <color theme="1"/>
        <rFont val="Times New Roman"/>
        <family val="1"/>
        <charset val="186"/>
      </rPr>
      <t xml:space="preserve">Apleistų ir nenaudojamų savivaldybės turto kvadratinių metrų dalis (%) </t>
    </r>
    <r>
      <rPr>
        <i/>
        <sz val="9"/>
        <color rgb="FF000000"/>
        <rFont val="Times New Roman"/>
        <family val="1"/>
        <charset val="186"/>
      </rPr>
      <t>(Šaltinis: PRSA)</t>
    </r>
  </si>
  <si>
    <t>1.9.2.</t>
  </si>
  <si>
    <t>Identifikuoti bešeimininkį turtą bei įteisinti nuosavybę</t>
  </si>
  <si>
    <t>1.9.2-1</t>
  </si>
  <si>
    <r>
      <rPr>
        <sz val="9"/>
        <color theme="1"/>
        <rFont val="Times New Roman"/>
        <family val="1"/>
        <charset val="186"/>
      </rPr>
      <t xml:space="preserve">Bešeimininkio turto objektų skaičius (vnt.) / įteisintos nuosavybės dalis % nuo visų identifikuotų bešeimininkio turto objektų </t>
    </r>
    <r>
      <rPr>
        <i/>
        <sz val="9"/>
        <color rgb="FF000000"/>
        <rFont val="Times New Roman"/>
        <family val="1"/>
        <charset val="186"/>
      </rPr>
      <t>(Šaltinis: PRSA)</t>
    </r>
  </si>
  <si>
    <t>44 vnt./30%</t>
  </si>
  <si>
    <t>42 vnt./86%</t>
  </si>
  <si>
    <t>6 vnt./67%</t>
  </si>
  <si>
    <t>7 vnt./73%</t>
  </si>
  <si>
    <t>13 vnt./69%</t>
  </si>
  <si>
    <t>12 vnt./80%</t>
  </si>
  <si>
    <t>1.9.3.</t>
  </si>
  <si>
    <t>Aprūpinti jaunus specialistus gyvenamuoju būstu</t>
  </si>
  <si>
    <t>1.9.3-1</t>
  </si>
  <si>
    <r>
      <rPr>
        <sz val="9"/>
        <color theme="1"/>
        <rFont val="Times New Roman"/>
        <family val="1"/>
        <charset val="186"/>
      </rPr>
      <t xml:space="preserve">Jaunų specialistų, aprūpintų būstu, dalis (%) </t>
    </r>
    <r>
      <rPr>
        <i/>
        <sz val="9"/>
        <color rgb="FF000000"/>
        <rFont val="Times New Roman"/>
        <family val="1"/>
        <charset val="186"/>
      </rPr>
      <t>(Šaltinis: PRSA)</t>
    </r>
  </si>
  <si>
    <t>Užtikrinti darnų teritorijų ir infrastuktūros vystymą ir plėtrą</t>
  </si>
  <si>
    <t>1.10-1</t>
  </si>
  <si>
    <t>Parengtų, atnaujintų teritorijų planavimo dokumentų ir parengtos projektinės dokumentacijos skaičiaus pokytis (lyginant su praėjusiais metais, proc.)</t>
  </si>
  <si>
    <t>Architektūros ir teritorijų planavimo skyrius</t>
  </si>
  <si>
    <t>1.10.1.</t>
  </si>
  <si>
    <t>Numatyti ir suplanuoti Savivaldybės socialinei ir inžinerinei infrastruktūrai reikalingas teritorijas</t>
  </si>
  <si>
    <t>1.10.1-1</t>
  </si>
  <si>
    <t>Parengta socialinės ir inžinerinės infrastruktūros projektinė dokumentacija (vnt.)</t>
  </si>
  <si>
    <t>1.10.2</t>
  </si>
  <si>
    <t>Užtikrinti reikalingos infrastruktūros plėtrą ir esamos infrastruktūros atnaujinimą</t>
  </si>
  <si>
    <t>1.10.2-1</t>
  </si>
  <si>
    <t>II-AS PRIORITETAS: INOVACIJŲ, VERSLO IR PRAMONĖS PARKAS</t>
  </si>
  <si>
    <t>II PRIORITETAS: INOVACIJŲ, VERSLO IR PRAMONĖS PARKAS</t>
  </si>
  <si>
    <t>2.1.</t>
  </si>
  <si>
    <t>Skatinti gyventojų verslumą ir užimtumą bei sudaryti verslui ir pramonei palankias sąlygas Plungės r. savivaldybėje</t>
  </si>
  <si>
    <t>2.1-1</t>
  </si>
  <si>
    <r>
      <rPr>
        <sz val="9"/>
        <color theme="1"/>
        <rFont val="Times New Roman"/>
        <family val="1"/>
        <charset val="186"/>
      </rPr>
      <t xml:space="preserve">Užimtumo lygis (%) </t>
    </r>
    <r>
      <rPr>
        <i/>
        <sz val="9"/>
        <color theme="1"/>
        <rFont val="Times New Roman"/>
        <family val="1"/>
        <charset val="186"/>
      </rPr>
      <t>(Šaltinis: LSD)</t>
    </r>
  </si>
  <si>
    <t>70,6 (2019 m.)</t>
  </si>
  <si>
    <t>2.1-2</t>
  </si>
  <si>
    <r>
      <rPr>
        <sz val="9"/>
        <color rgb="FF000000"/>
        <rFont val="Times New Roman"/>
        <family val="1"/>
        <charset val="186"/>
      </rPr>
      <t xml:space="preserve">Gyvybingos ekonomikos indeksas (balai) </t>
    </r>
    <r>
      <rPr>
        <i/>
        <sz val="9"/>
        <color rgb="FF000000"/>
        <rFont val="Times New Roman"/>
        <family val="1"/>
        <charset val="186"/>
      </rPr>
      <t>(Šaltinis: Vilniaus politikos analizės institutas)</t>
    </r>
  </si>
  <si>
    <t>2,4 (2019 m.)</t>
  </si>
  <si>
    <t xml:space="preserve">2.1-3
</t>
  </si>
  <si>
    <r>
      <rPr>
        <sz val="9"/>
        <color theme="1"/>
        <rFont val="Times New Roman"/>
        <family val="1"/>
        <charset val="186"/>
      </rPr>
      <t xml:space="preserve">Veikiančių SVV skaičius, tenkantis 1 000 gyventojų (vnt.) </t>
    </r>
    <r>
      <rPr>
        <i/>
        <sz val="9"/>
        <color theme="1"/>
        <rFont val="Times New Roman"/>
        <family val="1"/>
        <charset val="186"/>
      </rPr>
      <t>(Šaltinis: LSD)</t>
    </r>
  </si>
  <si>
    <t>2.1.1.</t>
  </si>
  <si>
    <t>Ugdyti moksleivių verslumo kompetencijas ir gebėjimus</t>
  </si>
  <si>
    <t>2.1.1-1</t>
  </si>
  <si>
    <r>
      <rPr>
        <sz val="9"/>
        <color rgb="FF000000"/>
        <rFont val="Times New Roman"/>
        <family val="1"/>
        <charset val="186"/>
      </rPr>
      <t xml:space="preserve">Jaunų žmonių (iki 29 m.) įsteigtų verslų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</si>
  <si>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2.1.1-2</t>
  </si>
  <si>
    <r>
      <rPr>
        <sz val="9"/>
        <color rgb="FF000000"/>
        <rFont val="Times New Roman"/>
        <family val="1"/>
        <charset val="186"/>
      </rPr>
      <t xml:space="preserve">Verslumą skatinančių ilgalaikių (&gt;1 metai) iniciatyvų, sudarančių galimybes jaunimui sukomercinti savo idėjas, organizavimas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</si>
  <si>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2.1.2.</t>
  </si>
  <si>
    <t>Sudaryti tinkamas sąlygas verslo kūrimuisi, tobulinti verslo paramos sistemas įvairiam verslui, įskaitant žemės ūkį</t>
  </si>
  <si>
    <t>2.1.2-1</t>
  </si>
  <si>
    <r>
      <rPr>
        <sz val="9"/>
        <color rgb="FF000000"/>
        <rFont val="Times New Roman"/>
        <family val="1"/>
        <charset val="186"/>
      </rPr>
      <t xml:space="preserve">Verslo paramos sistemomis pasinaudojusių gyventojų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</si>
  <si>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2.1.3.</t>
  </si>
  <si>
    <t>Pritaikyti savivaldybės valdomus viešuosius pastatus smulkiųjų verslų vystymui kaimiškose vietovėse, numatant dalies išlaidų pastatų išlaikymui kompensavimą</t>
  </si>
  <si>
    <t>2.1.3-1</t>
  </si>
  <si>
    <r>
      <rPr>
        <sz val="9"/>
        <color rgb="FF000000"/>
        <rFont val="Times New Roman"/>
        <family val="1"/>
        <charset val="186"/>
      </rPr>
      <t xml:space="preserve">Viešųjų pastatų patalpų, kuriose sudarytos sąlygos įsikurti smulkiąjam verslui,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</si>
  <si>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Turto skyrius/Strateginio planavimo ir investicijų skyrius</t>
  </si>
  <si>
    <t>2.1.4.</t>
  </si>
  <si>
    <t>Sutvarkyti veikiančios Plungės miesto pramoninės dalies infrastruktūrą</t>
  </si>
  <si>
    <t>2.1.4.-1</t>
  </si>
  <si>
    <r>
      <rPr>
        <sz val="9"/>
        <color rgb="FF000000"/>
        <rFont val="Times New Roman"/>
        <family val="1"/>
        <charset val="186"/>
      </rPr>
      <t xml:space="preserve">Pramonės srityje veikiančių įmonių skaičius </t>
    </r>
    <r>
      <rPr>
        <sz val="9"/>
        <color theme="1"/>
        <rFont val="Times New Roman"/>
        <family val="1"/>
        <charset val="186"/>
      </rPr>
      <t>Plungės r.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color rgb="FF000000"/>
        <rFont val="Times New Roman"/>
        <family val="1"/>
        <charset val="186"/>
      </rPr>
      <t xml:space="preserve">(vnt.) </t>
    </r>
    <r>
      <rPr>
        <i/>
        <sz val="9"/>
        <color rgb="FF000000"/>
        <rFont val="Times New Roman"/>
        <family val="1"/>
        <charset val="186"/>
      </rPr>
      <t>(Šaltinis: PRSA)</t>
    </r>
  </si>
  <si>
    <t>2.1.5.</t>
  </si>
  <si>
    <t>Suformuoti ir pritaikyti valstybinius žemės sklypus naujų investuotojų pritraukimui</t>
  </si>
  <si>
    <t>2.1.5.-1</t>
  </si>
  <si>
    <r>
      <rPr>
        <sz val="9"/>
        <color rgb="FF000000"/>
        <rFont val="Times New Roman"/>
        <family val="1"/>
        <charset val="186"/>
      </rPr>
      <t xml:space="preserve">Suformuotų ir paruoštų investuotojams sklypų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</si>
  <si>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Architektūros ir planavimo skyrius</t>
  </si>
  <si>
    <t>2.1.6.</t>
  </si>
  <si>
    <t>Sukurti verslo konsultavimo ir informavimo sistemą Plungės rajone</t>
  </si>
  <si>
    <t>2.1.6.-1</t>
  </si>
  <si>
    <r>
      <rPr>
        <sz val="9"/>
        <color rgb="FF000000"/>
        <rFont val="Times New Roman"/>
        <family val="1"/>
        <charset val="186"/>
      </rPr>
      <t xml:space="preserve">Naujų verslo subjektų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</si>
  <si>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2.1.7</t>
  </si>
  <si>
    <t>Skatinti bendruomeninių organizacijų veiklą, iniciatyvas,
jų dalyvavimą viešajame valdyme</t>
  </si>
  <si>
    <t>2.1.7-1</t>
  </si>
  <si>
    <t>Paremtų vietos iniciatyvų skaičius (vnt.)</t>
  </si>
  <si>
    <t>2.1.7-2</t>
  </si>
  <si>
    <t>Pateiktų paraiškų skaičius (vnt.)</t>
  </si>
  <si>
    <t>2.2.</t>
  </si>
  <si>
    <t>Užtikrinti rinkos poreikius atitinkančių darbuotojų pasiūlą</t>
  </si>
  <si>
    <t>2.2-1</t>
  </si>
  <si>
    <r>
      <rPr>
        <sz val="9"/>
        <color theme="1"/>
        <rFont val="Times New Roman"/>
        <family val="1"/>
        <charset val="186"/>
      </rPr>
      <t xml:space="preserve">Nedarbo lygis (%) </t>
    </r>
    <r>
      <rPr>
        <i/>
        <sz val="9"/>
        <color theme="1"/>
        <rFont val="Times New Roman"/>
        <family val="1"/>
        <charset val="186"/>
      </rPr>
      <t>(Šaltinis: LSD)</t>
    </r>
  </si>
  <si>
    <t>7,2 (2019 m.)</t>
  </si>
  <si>
    <t>2.2.1.</t>
  </si>
  <si>
    <t>Užtikrinti specialistų, atitinkančių Žemaitijos regiono įmonių poreikius, rengimą profesinio mokymo įstaigoje, operatyviai reaguojant į rinkos poreikius</t>
  </si>
  <si>
    <t>2.2.1-1</t>
  </si>
  <si>
    <r>
      <rPr>
        <sz val="9"/>
        <color rgb="FF000000"/>
        <rFont val="Times New Roman"/>
        <family val="1"/>
        <charset val="186"/>
      </rPr>
      <t xml:space="preserve">Įsidarbinusių profesinio ugdymo įstaigas baigusių mokinių dalis (%) </t>
    </r>
    <r>
      <rPr>
        <i/>
        <sz val="9"/>
        <color rgb="FF000000"/>
        <rFont val="Times New Roman"/>
        <family val="1"/>
        <charset val="186"/>
      </rPr>
      <t>(Šaltinis: Plungės TVM)</t>
    </r>
  </si>
  <si>
    <t>Plungės TVM</t>
  </si>
  <si>
    <t>2.2.2.</t>
  </si>
  <si>
    <t>Tobulinti pameistrystės programas ir didinti jose dalyvaujančių asmenų skaičių</t>
  </si>
  <si>
    <t>2.2.2-1</t>
  </si>
  <si>
    <r>
      <rPr>
        <sz val="9"/>
        <color rgb="FF000000"/>
        <rFont val="Times New Roman"/>
        <family val="1"/>
        <charset val="186"/>
      </rPr>
      <t xml:space="preserve">Pameistrystės programose sudalyvavusių gyventojų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</si>
  <si>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2.2.3.</t>
  </si>
  <si>
    <t>Tobulinti karjeros planavimo ir profesinio orientavimo sistemos veiklą</t>
  </si>
  <si>
    <t>2.2.3-1</t>
  </si>
  <si>
    <r>
      <rPr>
        <sz val="9"/>
        <color rgb="FF000000"/>
        <rFont val="Times New Roman"/>
        <family val="1"/>
        <charset val="186"/>
      </rPr>
      <t xml:space="preserve">Karjeros planavimo ir profesinio orientavimo sistemomis pasinaudojusių moksleivių dalis (%) </t>
    </r>
    <r>
      <rPr>
        <i/>
        <sz val="9"/>
        <color rgb="FF000000"/>
        <rFont val="Times New Roman"/>
        <family val="1"/>
        <charset val="186"/>
      </rPr>
      <t>(Šaltinis: PRSA)</t>
    </r>
  </si>
  <si>
    <t>2.2.4.</t>
  </si>
  <si>
    <t>Prisidėti prie socialiai pažeidžiamų grupių atstovų užimtumo didinimo rajone</t>
  </si>
  <si>
    <t>2.2.4-1</t>
  </si>
  <si>
    <t>Užimtumo didinimo programose sudalyvavusių socialiai pažeidžiamų asmenų skaičius (asm.)</t>
  </si>
  <si>
    <t>Plungės miesto seniūnija</t>
  </si>
  <si>
    <t xml:space="preserve">2.3. </t>
  </si>
  <si>
    <t>Skatinti inovatyvių /aukštesnės pridėtinės vertės darbo vietų kūrimą, sudaryti patrauklias sąlygas rajone dirbti nuotoliniu būdu (angl. workation)</t>
  </si>
  <si>
    <t>2.3-1</t>
  </si>
  <si>
    <r>
      <rPr>
        <sz val="9"/>
        <color rgb="FF000000"/>
        <rFont val="Times New Roman"/>
        <family val="1"/>
        <charset val="186"/>
      </rPr>
      <t xml:space="preserve">Gyventojų dalis, dirbanti nuotoliniu būdu (%) </t>
    </r>
    <r>
      <rPr>
        <i/>
        <sz val="9"/>
        <color rgb="FF000000"/>
        <rFont val="Times New Roman"/>
        <family val="1"/>
        <charset val="186"/>
      </rPr>
      <t>(Šaltinis: gyventojų apklausa)</t>
    </r>
  </si>
  <si>
    <t>2.3-2</t>
  </si>
  <si>
    <r>
      <rPr>
        <sz val="9"/>
        <color rgb="FF000000"/>
        <rFont val="Times New Roman"/>
        <family val="1"/>
        <charset val="186"/>
      </rPr>
      <t xml:space="preserve">Naujų inovatyvių ir aukštos pridėtinės vertės įmonių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</si>
  <si>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2.3.1.</t>
  </si>
  <si>
    <t>Įsteigti ir vystyti pramonės parką</t>
  </si>
  <si>
    <t>2.3.1-1</t>
  </si>
  <si>
    <r>
      <rPr>
        <sz val="9"/>
        <color rgb="FF000000"/>
        <rFont val="Times New Roman"/>
        <family val="1"/>
        <charset val="186"/>
      </rPr>
      <t xml:space="preserve">Sukurtų darbo vietų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</si>
  <si>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2.3.2.</t>
  </si>
  <si>
    <t>Spartaus interneto ryšio plėtra rajone (Kuliai, Plateliai, Ž. Kalvarija, Alsėdžiai ir pan.)</t>
  </si>
  <si>
    <t>2.3.2-1</t>
  </si>
  <si>
    <r>
      <rPr>
        <sz val="9"/>
        <color rgb="FF000000"/>
        <rFont val="Times New Roman"/>
        <family val="1"/>
        <charset val="186"/>
      </rPr>
      <t xml:space="preserve">Gyventojų, turinčių prieigą prie spartaus interneto ryšio, dalis (%) </t>
    </r>
    <r>
      <rPr>
        <i/>
        <sz val="9"/>
        <color rgb="FF000000"/>
        <rFont val="Times New Roman"/>
        <family val="1"/>
        <charset val="186"/>
      </rPr>
      <t>(Šaltinis: PRSA)</t>
    </r>
  </si>
  <si>
    <t>Informacinių technologijų skyrius</t>
  </si>
  <si>
    <t xml:space="preserve">2.4.  </t>
  </si>
  <si>
    <t>Sudaryti sąlygas vystyti žemės ūkio šakų ir produktų gamybos, perdirbimo plėtrą</t>
  </si>
  <si>
    <t>2.4-1</t>
  </si>
  <si>
    <t>Žemės ūkio subjektų skaičius (vnt.)</t>
  </si>
  <si>
    <t>Žemės ūkio skyrius</t>
  </si>
  <si>
    <t>2.4.1.</t>
  </si>
  <si>
    <t>Sudaryti sąlygas ir paskatas kurtis trumposioms maisto grandinėms</t>
  </si>
  <si>
    <t>2.4.1-1</t>
  </si>
  <si>
    <r>
      <rPr>
        <sz val="9"/>
        <color rgb="FF000000"/>
        <rFont val="Times New Roman"/>
        <family val="1"/>
        <charset val="186"/>
      </rPr>
      <t xml:space="preserve">Įmonės, kurios dalyvauja trumposiose maisto grandinėse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</si>
  <si>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2.4.1-2</t>
  </si>
  <si>
    <r>
      <rPr>
        <sz val="9"/>
        <color rgb="FF000000"/>
        <rFont val="Times New Roman"/>
        <family val="1"/>
        <charset val="186"/>
      </rPr>
      <t xml:space="preserve">Viešųjų įstaigų dalis, kuriose teikiami vietiniai produktai (%) </t>
    </r>
    <r>
      <rPr>
        <i/>
        <sz val="9"/>
        <color rgb="FF000000"/>
        <rFont val="Times New Roman"/>
        <family val="1"/>
        <charset val="186"/>
      </rPr>
      <t>(šaltinis: PRSA)</t>
    </r>
  </si>
  <si>
    <t>2.4.2.</t>
  </si>
  <si>
    <t>Šviesti gyventojus apie trumpųjų maisto grandinių esminius principus ir naudą</t>
  </si>
  <si>
    <t>2.4.2-1</t>
  </si>
  <si>
    <r>
      <rPr>
        <sz val="9"/>
        <color rgb="FF000000"/>
        <rFont val="Times New Roman"/>
        <family val="1"/>
        <charset val="186"/>
      </rPr>
      <t xml:space="preserve">Gyventojų, kurie teikia prioritetą vietinei produkcijai, dalis (%) </t>
    </r>
    <r>
      <rPr>
        <i/>
        <sz val="9"/>
        <color rgb="FF000000"/>
        <rFont val="Times New Roman"/>
        <family val="1"/>
        <charset val="186"/>
      </rPr>
      <t>(Šaltinis: gyventojų apklausa)</t>
    </r>
  </si>
  <si>
    <t>2.4.3.</t>
  </si>
  <si>
    <t>Skatinti smulkųjį ekologinį ūkininkavimą, suformuojant šiuose ūkiuose pagaminamos produkcijos realizavimo tinklą</t>
  </si>
  <si>
    <t>2.4.3-1</t>
  </si>
  <si>
    <r>
      <rPr>
        <sz val="9"/>
        <color rgb="FF000000"/>
        <rFont val="Times New Roman"/>
        <family val="1"/>
        <charset val="186"/>
      </rPr>
      <t xml:space="preserve">Smulkiu ekologiniu ūkininkavimu užsiimančių ūkininkų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</si>
  <si>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2.4.4.</t>
  </si>
  <si>
    <t>Atnaujinti melioracijos statinius ir sistemas</t>
  </si>
  <si>
    <t>2.4.4-1</t>
  </si>
  <si>
    <t>Rekonstruota, remontuota, atnaujinta valstybei nuosavybės teise priklausančios melioracijos infrastruktūros bei hidrotechninių statinių dalis (proc.)</t>
  </si>
  <si>
    <t>III-AS PRIORITETAS: GAMTOS PARKAS</t>
  </si>
  <si>
    <t>III PRIORITETAS: GAMTOS PARKAS</t>
  </si>
  <si>
    <t>3.1.</t>
  </si>
  <si>
    <t>Siekti tvarios pramonės bei efektyvaus energijos išteklių naudojimo</t>
  </si>
  <si>
    <t>3.1-1</t>
  </si>
  <si>
    <r>
      <rPr>
        <sz val="9"/>
        <color rgb="FF000000"/>
        <rFont val="Times New Roman"/>
        <family val="1"/>
        <charset val="186"/>
      </rPr>
      <t xml:space="preserve">Savivaldybių gerovės indeksas (balai) </t>
    </r>
    <r>
      <rPr>
        <i/>
        <sz val="9"/>
        <color rgb="FF000000"/>
        <rFont val="Times New Roman"/>
        <family val="1"/>
        <charset val="186"/>
      </rPr>
      <t>(Šaltinis: Vilniaus politikos analizės institutas)</t>
    </r>
  </si>
  <si>
    <t>3,2 (2019 m.)</t>
  </si>
  <si>
    <t>3.1-2</t>
  </si>
  <si>
    <r>
      <rPr>
        <sz val="9"/>
        <color rgb="FF000000"/>
        <rFont val="Times New Roman"/>
        <family val="1"/>
        <charset val="186"/>
      </rPr>
      <t xml:space="preserve">Perdirbtų / panaudotų komunalinių atliekų dalis (%) </t>
    </r>
    <r>
      <rPr>
        <i/>
        <sz val="9"/>
        <color rgb="FF000000"/>
        <rFont val="Times New Roman"/>
        <family val="1"/>
        <charset val="186"/>
      </rPr>
      <t>(Šaltinis: LR aplinkos ministerija)</t>
    </r>
  </si>
  <si>
    <t>47 (2019 m.)</t>
  </si>
  <si>
    <t>3.1-3</t>
  </si>
  <si>
    <r>
      <rPr>
        <sz val="9"/>
        <color theme="1"/>
        <rFont val="Times New Roman"/>
        <family val="1"/>
        <charset val="186"/>
      </rPr>
      <t xml:space="preserve">Individualių lengvųjų automobilių skaičius, tenkantis 1 000 gyventojų (vnt.) </t>
    </r>
    <r>
      <rPr>
        <i/>
        <sz val="9"/>
        <color theme="1"/>
        <rFont val="Times New Roman"/>
        <family val="1"/>
        <charset val="186"/>
      </rPr>
      <t>(Šaltinis: LSD)</t>
    </r>
  </si>
  <si>
    <t>517 (2019 m.)</t>
  </si>
  <si>
    <t xml:space="preserve">Vietos ūkio skyrius </t>
  </si>
  <si>
    <t>3.1.1.</t>
  </si>
  <si>
    <t>Kurti energetiškai autonominius pastatus</t>
  </si>
  <si>
    <t>3.1.1-1</t>
  </si>
  <si>
    <r>
      <rPr>
        <sz val="9"/>
        <color rgb="FF000000"/>
        <rFont val="Times New Roman"/>
        <family val="1"/>
        <charset val="186"/>
      </rPr>
      <t xml:space="preserve">Viešosios paskirties pastatų, nemažesnės kaip B energinės klasės, dalis (%) </t>
    </r>
    <r>
      <rPr>
        <i/>
        <sz val="9"/>
        <color rgb="FF000000"/>
        <rFont val="Times New Roman"/>
        <family val="1"/>
        <charset val="186"/>
      </rPr>
      <t>(Šaltinis: PRSA)</t>
    </r>
  </si>
  <si>
    <t>3.1.2.</t>
  </si>
  <si>
    <t>Skatinti investicijas į netaršią pramonę, ypač žiedinės ekonomikos įmones</t>
  </si>
  <si>
    <t>3.1.2-1</t>
  </si>
  <si>
    <r>
      <rPr>
        <sz val="9"/>
        <color rgb="FF000000"/>
        <rFont val="Times New Roman"/>
        <family val="1"/>
        <charset val="186"/>
      </rPr>
      <t xml:space="preserve">Įmonių skaičius ivestuojantis į netaršią pramonę (vnt.) </t>
    </r>
    <r>
      <rPr>
        <i/>
        <sz val="9"/>
        <color rgb="FF000000"/>
        <rFont val="Times New Roman"/>
        <family val="1"/>
        <charset val="186"/>
      </rPr>
      <t>(Šaltinis: PRSA)</t>
    </r>
  </si>
  <si>
    <t>3.1.3.</t>
  </si>
  <si>
    <t>Didinti viešųjų pastatų energinį naudingumą</t>
  </si>
  <si>
    <t>3.1.3-1</t>
  </si>
  <si>
    <r>
      <rPr>
        <sz val="9"/>
        <color rgb="FF000000"/>
        <rFont val="Times New Roman"/>
        <family val="1"/>
        <charset val="186"/>
      </rPr>
      <t xml:space="preserve">Pastatų, kuriems bent per vieną klasę padidintas energetinis efektyvumas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</si>
  <si>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3.2.</t>
  </si>
  <si>
    <t>Vykdyti atsinaujinančių energijos šaltinių plėtrą</t>
  </si>
  <si>
    <t>3.2-1</t>
  </si>
  <si>
    <r>
      <rPr>
        <sz val="9"/>
        <color rgb="FF000000"/>
        <rFont val="Times New Roman"/>
        <family val="1"/>
        <charset val="186"/>
      </rPr>
      <t xml:space="preserve">Atsinaujinančių energijos šaltinių pagamintos energijos dalis (%) </t>
    </r>
    <r>
      <rPr>
        <i/>
        <sz val="9"/>
        <color rgb="FF000000"/>
        <rFont val="Times New Roman"/>
        <family val="1"/>
        <charset val="186"/>
      </rPr>
      <t>(Šaltinis: PRSA)</t>
    </r>
  </si>
  <si>
    <t>3.2.1.</t>
  </si>
  <si>
    <t>Plėtoti saulės energijos gamybos pajėgumus, įrengiant saulės elektrines ant viešųjų pastatų</t>
  </si>
  <si>
    <t>3.2.1-1</t>
  </si>
  <si>
    <r>
      <rPr>
        <sz val="9"/>
        <color rgb="FF000000"/>
        <rFont val="Times New Roman"/>
        <family val="1"/>
        <charset val="186"/>
      </rPr>
      <t xml:space="preserve">Viešųjų pastatų skaičius su saulės elektrinėmis (vnt.) </t>
    </r>
    <r>
      <rPr>
        <i/>
        <sz val="9"/>
        <color rgb="FF000000"/>
        <rFont val="Times New Roman"/>
        <family val="1"/>
        <charset val="186"/>
      </rPr>
      <t>(Šaltinis: PRSA)</t>
    </r>
  </si>
  <si>
    <t>3.2.2.</t>
  </si>
  <si>
    <t>Vystyti vėjo energetiką</t>
  </si>
  <si>
    <t>3.2.2-1</t>
  </si>
  <si>
    <r>
      <rPr>
        <sz val="9"/>
        <color rgb="FF000000"/>
        <rFont val="Times New Roman"/>
        <family val="1"/>
        <charset val="186"/>
      </rPr>
      <t xml:space="preserve">Vėjo jėgainių skaičius Plungės rajone (vnt.) </t>
    </r>
    <r>
      <rPr>
        <i/>
        <sz val="9"/>
        <color rgb="FF000000"/>
        <rFont val="Times New Roman"/>
        <family val="1"/>
        <charset val="186"/>
      </rPr>
      <t>(Šaltinis: PRSA)</t>
    </r>
  </si>
  <si>
    <t>3.2.3</t>
  </si>
  <si>
    <t>Skatinti elektros gamyba, panaudojant iš atliekų susidarančias dujas</t>
  </si>
  <si>
    <t>3.2.3-1</t>
  </si>
  <si>
    <t>Pagamintos energijos kiekis iš atliekų susidarančių dujų (kWh) (Šaltinis: PRSA)</t>
  </si>
  <si>
    <t>745,8 tūkst</t>
  </si>
  <si>
    <t>620,8 tūkst</t>
  </si>
  <si>
    <t>600 tūkst.</t>
  </si>
  <si>
    <t>3.3.</t>
  </si>
  <si>
    <t>Puoselėti Plungės r. sav. aplinką ir užtikrinti tinkamą gamtos vertybių apsaugą</t>
  </si>
  <si>
    <t>3.3-1</t>
  </si>
  <si>
    <t>Gyventojų pasitenkinimas gamtos objektų sutvarkymu ir infrastruktūra (%).</t>
  </si>
  <si>
    <t>Strateginio planavimo ir investicijų skyrius, Vietos ūkio skyrius</t>
  </si>
  <si>
    <t>(Šaltinis: Gyventojų apklausa)</t>
  </si>
  <si>
    <t>3.3-2</t>
  </si>
  <si>
    <t>Gyventojų pasitenkinimas gyvenamąja aplinka (%).</t>
  </si>
  <si>
    <t>3.3.1.</t>
  </si>
  <si>
    <t>Įveiklinti esamus gamtos objektus</t>
  </si>
  <si>
    <t>3.3.1-1</t>
  </si>
  <si>
    <r>
      <rPr>
        <sz val="9"/>
        <color rgb="FF000000"/>
        <rFont val="Times New Roman"/>
        <family val="1"/>
        <charset val="186"/>
      </rPr>
      <t xml:space="preserve">ŽNP lankytojų skaičius (vnt.) </t>
    </r>
    <r>
      <rPr>
        <i/>
        <sz val="9"/>
        <color rgb="FF000000"/>
        <rFont val="Times New Roman"/>
        <family val="1"/>
        <charset val="186"/>
      </rPr>
      <t>(Šaltinis: Žemaitijos nacionalinio parko direkcija, toliau -ŽNP)</t>
    </r>
  </si>
  <si>
    <t>179 tūkst. (2019 m.)</t>
  </si>
  <si>
    <t>137 tūkst.</t>
  </si>
  <si>
    <t>200,2 tūkst.</t>
  </si>
  <si>
    <t xml:space="preserve">250,2 tūkst. </t>
  </si>
  <si>
    <t xml:space="preserve">204,5 tūkst. </t>
  </si>
  <si>
    <t>206 tūkst.</t>
  </si>
  <si>
    <t>Žemaitijos nacionalinis parkas (toliau - ŽNP)</t>
  </si>
  <si>
    <t>3.3.2.</t>
  </si>
  <si>
    <t>Tvarkyti (puoselėti) Plungės r. kraštovaizdį</t>
  </si>
  <si>
    <t>3.3.2-1</t>
  </si>
  <si>
    <r>
      <rPr>
        <sz val="9"/>
        <color rgb="FF000000"/>
        <rFont val="Times New Roman"/>
        <family val="1"/>
        <charset val="186"/>
      </rPr>
      <t>Įvykdytų kraštovaizdžio tvarkymo projektų skaičius (vnt.) (</t>
    </r>
    <r>
      <rPr>
        <i/>
        <sz val="9"/>
        <color rgb="FF000000"/>
        <rFont val="Times New Roman"/>
        <family val="1"/>
        <charset val="186"/>
      </rPr>
      <t>(Šaltinis: PRSA)</t>
    </r>
  </si>
  <si>
    <t>Architektūros ir teritorijų planavimo skyrius, Vietos ūkio skyrius</t>
  </si>
  <si>
    <t>3.3.3.</t>
  </si>
  <si>
    <t>Pagerinti aplinkos kokybę įgyvendinat aplinkosaugos projektus</t>
  </si>
  <si>
    <t>3.3.3-1</t>
  </si>
  <si>
    <t>Įvykdytų vertingų teritorijų (gamtos paminklų, piliakalnių, visuomeninės paskirties, rekreacinių teritorijų ir pan.) sutvarkymo ir pritaikymo lankytojams projektų skaičius</t>
  </si>
  <si>
    <r>
      <rPr>
        <i/>
        <sz val="9"/>
        <color rgb="FF000000"/>
        <rFont val="Times New Roman"/>
        <family val="1"/>
        <charset val="186"/>
      </rPr>
      <t>(Šaltinis: PRSA)</t>
    </r>
    <r>
      <rPr>
        <sz val="9"/>
        <color rgb="FF000000"/>
        <rFont val="Times New Roman"/>
        <family val="1"/>
        <charset val="186"/>
      </rPr>
      <t xml:space="preserve"> </t>
    </r>
  </si>
  <si>
    <t>3.3.4</t>
  </si>
  <si>
    <t>Sukurti biomasės tvarkymo infrastruktūrą ŽNP</t>
  </si>
  <si>
    <t>3.3.4-1</t>
  </si>
  <si>
    <r>
      <rPr>
        <sz val="9"/>
        <color rgb="FF000000"/>
        <rFont val="Times New Roman"/>
        <family val="1"/>
        <charset val="186"/>
      </rPr>
      <t xml:space="preserve">Sukurta biomasės tvarkymo infrastruktūra (vnt.) </t>
    </r>
    <r>
      <rPr>
        <i/>
        <sz val="9"/>
        <color rgb="FF000000"/>
        <rFont val="Times New Roman"/>
        <family val="1"/>
        <charset val="186"/>
      </rPr>
      <t>(Šaltinis: ŽNP)</t>
    </r>
  </si>
  <si>
    <t>3 veikiančios kompostavimo aikštelės ŽNP</t>
  </si>
  <si>
    <t>ŽNP</t>
  </si>
  <si>
    <t>Gerinti paviršinių vandens telkinių ir oro kokybę</t>
  </si>
  <si>
    <t>3.4-1</t>
  </si>
  <si>
    <t>Teršalų, išmestų į aplinkos orą iš stacionarių taršos šaltinių (tonos)</t>
  </si>
  <si>
    <t>706,57 (2019 m.)</t>
  </si>
  <si>
    <t>3.4.</t>
  </si>
  <si>
    <t>(Šaltinis: Lietuvos statistikos departamentas)</t>
  </si>
  <si>
    <t>3.4-2</t>
  </si>
  <si>
    <r>
      <rPr>
        <sz val="9"/>
        <color rgb="FF000000"/>
        <rFont val="Times New Roman"/>
        <family val="1"/>
        <charset val="186"/>
      </rPr>
      <t xml:space="preserve">Tiriamų maudymosi vietų skaičius sezono metu (vnt.) </t>
    </r>
    <r>
      <rPr>
        <i/>
        <sz val="9"/>
        <color rgb="FF000000"/>
        <rFont val="Times New Roman"/>
        <family val="1"/>
        <charset val="186"/>
      </rPr>
      <t xml:space="preserve">(Šaltinis: </t>
    </r>
    <r>
      <rPr>
        <sz val="9"/>
        <color rgb="FF595959"/>
        <rFont val="Times New Roman"/>
        <family val="1"/>
        <charset val="186"/>
      </rPr>
      <t xml:space="preserve"> </t>
    </r>
    <r>
      <rPr>
        <i/>
        <sz val="9"/>
        <color rgb="FF000000"/>
        <rFont val="Times New Roman"/>
        <family val="1"/>
        <charset val="186"/>
      </rPr>
      <t>Plungės r. sav. visuomenės sveikatos biuras )</t>
    </r>
  </si>
  <si>
    <t>3.4.1.</t>
  </si>
  <si>
    <t>Pertvarkyti paviršinio lietaus nuotekų sistemą, atnaujinant/įrengiant lietaus nuotekų valymo įrenginius</t>
  </si>
  <si>
    <t>3.4.1-1</t>
  </si>
  <si>
    <t>Išvalyto surinkto paviršinio vandens dalis nuo viso surinkto paviršinio vandens (%)</t>
  </si>
  <si>
    <t>n.d. "Plungės vandenys" šios priemonės nevykdo.</t>
  </si>
  <si>
    <t>Vietos ūkio skyrius ir UAB "Plungės vandenys"</t>
  </si>
  <si>
    <t>(Šaltinis: UAB „Plungės vandenys“)</t>
  </si>
  <si>
    <t>3.4.2.</t>
  </si>
  <si>
    <t>Pagerinti svarbiausių Plungės rajono vandens telkinių vandens kokybę</t>
  </si>
  <si>
    <t>3.4.2-1</t>
  </si>
  <si>
    <r>
      <rPr>
        <sz val="9"/>
        <color rgb="FF000000"/>
        <rFont val="Times New Roman"/>
        <family val="1"/>
        <charset val="186"/>
      </rPr>
      <t xml:space="preserve">Svarbiausių vandens telkinių (Plungės jūra, Platelių ežeras, Minijos upė, vandens telkinių prie pramonės zonų) vandens kokybės rodikliai </t>
    </r>
    <r>
      <rPr>
        <i/>
        <sz val="9"/>
        <color rgb="FF000000"/>
        <rFont val="Times New Roman"/>
        <family val="1"/>
        <charset val="186"/>
      </rPr>
      <t>(Šaltinis: Aplinkos apsaugos agentūra)</t>
    </r>
  </si>
  <si>
    <t>Platelių ežeras, Ilgių ežeras - gera; Babrungo upės ir Gandingos HE tvenkinio - vidutinė; Minijos upės - gera</t>
  </si>
  <si>
    <t>Platelių ežeras, Ilgių ežeras - gera;
Babrungo upės ir Gandingos HE tvenkinio - vidutinė;
Minijos upė - gera</t>
  </si>
  <si>
    <t>Platelių ežeras, Ilgių ežeras - labai gera; Babrungo upės ir Gandingos HE tvenkinio - gera; Minijos upės - labai gera</t>
  </si>
  <si>
    <t>3.4.3.</t>
  </si>
  <si>
    <t>Sukurti ir įdiegti maudymosi vietų vandens kokybės stebėseną ir įrengti reikalingą infrastruktūrą</t>
  </si>
  <si>
    <t>3.4.3-1</t>
  </si>
  <si>
    <r>
      <rPr>
        <sz val="9"/>
        <color rgb="FF000000"/>
        <rFont val="Times New Roman"/>
        <family val="1"/>
        <charset val="186"/>
      </rPr>
      <t xml:space="preserve">Stacionarių vandens kokybės matuoklių skaičius (vnt.) </t>
    </r>
    <r>
      <rPr>
        <i/>
        <sz val="9"/>
        <color rgb="FF000000"/>
        <rFont val="Times New Roman"/>
        <family val="1"/>
        <charset val="186"/>
      </rPr>
      <t>(Šaltinis: PRSA)</t>
    </r>
  </si>
  <si>
    <t>Vietos ūkio skyrius, Strateginio planavimo ir investicijų skyrius</t>
  </si>
  <si>
    <t>3.4.3-2</t>
  </si>
  <si>
    <t>Maudyklų skaičius (vnt.)</t>
  </si>
  <si>
    <t>3.4.4</t>
  </si>
  <si>
    <t>Pagerinti oro kokybę tankiai apgyvendintose teritorijose</t>
  </si>
  <si>
    <t>3.4.4-1</t>
  </si>
  <si>
    <t>Stacionarių oro kokybės stebėsenos įrenginių skaičius (vnt.) (Šaltinis: Aplinkos apsaugos agentūra)</t>
  </si>
  <si>
    <t>IV-AS PRIORITETAS: KULTŪROS IR AKTYVAUS LAISVALAIKIO PARKAS</t>
  </si>
  <si>
    <t>IV PRIORITETAS: KULTŪROS IR AKTYVAUS LAISVALAIKIO PARKAS</t>
  </si>
  <si>
    <t>4.1.</t>
  </si>
  <si>
    <t>Užtikrinti vietos gyventojams bei svečiams kokybiškų laisvalaikio paslaugų pasiūlą ir skatinti aktyvią gyvenseną</t>
  </si>
  <si>
    <t>4.1-1</t>
  </si>
  <si>
    <r>
      <rPr>
        <sz val="9"/>
        <color theme="1"/>
        <rFont val="Times New Roman"/>
        <family val="1"/>
        <charset val="186"/>
      </rPr>
      <t>Plungės rajono gyventojų ir turistų pasitenkinimo lygis Plungės rajono laisvalaikio paslaugų pasiūla (gyventojų ir turistų, savo pasitenkinimo Plungės rajono lygį įvertinusių 8 ir daugiau balų, dalis) (%) (</t>
    </r>
    <r>
      <rPr>
        <i/>
        <sz val="9"/>
        <color theme="1"/>
        <rFont val="Times New Roman"/>
        <family val="1"/>
        <charset val="186"/>
      </rPr>
      <t>Šaltinis: Gyventojų apklausa)</t>
    </r>
  </si>
  <si>
    <t>4.1.1.</t>
  </si>
  <si>
    <t>Didinti laisvalaikio veiklų spektrą</t>
  </si>
  <si>
    <t>4.1.1-1</t>
  </si>
  <si>
    <t>Naujai suformuotų laisvalaikio paslaugų, erdvių skaičius (vnt.).</t>
  </si>
  <si>
    <t>4.1.2.</t>
  </si>
  <si>
    <t>Įveiklinti turimą infrastruktūra ir laisvalaikio vietas</t>
  </si>
  <si>
    <t>4.1.2-1</t>
  </si>
  <si>
    <t>Įgyvendintų renginių/projektų/ veiklų skaičius strateginėse vietose per metus (aktyvaus poilsio ir pramogų zona, Babrungo slėnio estrada, Mykolo Oginskio rūmų kompleksas) (vnt.) (Šaltinis: PRSA)</t>
  </si>
  <si>
    <t>Kultūros, turizmo ir viešųjų ryšių skyrius</t>
  </si>
  <si>
    <t>4.1.2-2</t>
  </si>
  <si>
    <r>
      <rPr>
        <sz val="9"/>
        <color theme="1"/>
        <rFont val="Times New Roman"/>
        <family val="1"/>
        <charset val="186"/>
      </rPr>
      <t xml:space="preserve">Dienų, kai vyksta renginiai strateginėse vietose (Babrungo slėnio estrada, aktyvaus poilsio ir prmogų zona, Mykolo Oginskio dvaro žirgynas), dalis nuo visų dienų (%) </t>
    </r>
    <r>
      <rPr>
        <i/>
        <sz val="9"/>
        <color theme="1"/>
        <rFont val="Times New Roman"/>
        <family val="1"/>
        <charset val="186"/>
      </rPr>
      <t>(Šaltinis: PRSA)</t>
    </r>
  </si>
  <si>
    <t>4.1.3.</t>
  </si>
  <si>
    <t>Sutvarkyti ir plėsti sporto infrastruktūrą, siekiant gerinti sportinius pasiekimus</t>
  </si>
  <si>
    <t>4.1.3-1</t>
  </si>
  <si>
    <r>
      <rPr>
        <sz val="9"/>
        <color theme="1"/>
        <rFont val="Times New Roman"/>
        <family val="1"/>
        <charset val="186"/>
      </rPr>
      <t xml:space="preserve">Renovuotų ir naujai įrengtų sporto infrastruktūros objektų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</si>
  <si>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4.1.4.</t>
  </si>
  <si>
    <t>Vykdyti vandens sporto veiklų plėtrą</t>
  </si>
  <si>
    <t>4.1.4-1</t>
  </si>
  <si>
    <t>Atnaujintų ir naujai įrengtų vandens sporto bazių skaičius (vnt.)</t>
  </si>
  <si>
    <t>Švietimo ir sporto skyrius, Strateginio planavimo ir investicijų skyrius</t>
  </si>
  <si>
    <t>4.2.</t>
  </si>
  <si>
    <t>Didinti Plungės rajono turistinį patrauklumą bei turistinių paslaugų kokybę ir įvairovę</t>
  </si>
  <si>
    <t>4.2-1</t>
  </si>
  <si>
    <r>
      <rPr>
        <sz val="9"/>
        <color theme="1"/>
        <rFont val="Times New Roman"/>
        <family val="1"/>
        <charset val="186"/>
      </rPr>
      <t xml:space="preserve">Turistų Plungės rajone skaičius (vnt.) </t>
    </r>
    <r>
      <rPr>
        <i/>
        <sz val="9"/>
        <color theme="1"/>
        <rFont val="Times New Roman"/>
        <family val="1"/>
        <charset val="186"/>
      </rPr>
      <t>(šaltinis: PTIC)</t>
    </r>
  </si>
  <si>
    <t>240,24 tūkst. (2019 m.)</t>
  </si>
  <si>
    <t>198,99 tūkst.</t>
  </si>
  <si>
    <t>199,01 tūkst.</t>
  </si>
  <si>
    <t>205,29 tūkst.</t>
  </si>
  <si>
    <t>189,023 tūkst.</t>
  </si>
  <si>
    <t>288,29 tūkst.</t>
  </si>
  <si>
    <t>Plungės turizmo informacijos centras (toliau - PTIC)</t>
  </si>
  <si>
    <t>4.2-2</t>
  </si>
  <si>
    <r>
      <rPr>
        <sz val="9"/>
        <color theme="1"/>
        <rFont val="Times New Roman"/>
        <family val="1"/>
        <charset val="186"/>
      </rPr>
      <t xml:space="preserve">Interesantų turizmo informacijos centruose skaičius sezono metu (gegužės-rugpjūčio mėn.), palyginti su bendru metiniu interesantų skaičiumi (%) </t>
    </r>
    <r>
      <rPr>
        <i/>
        <sz val="9"/>
        <color theme="1"/>
        <rFont val="Times New Roman"/>
        <family val="1"/>
        <charset val="186"/>
      </rPr>
      <t>(Šaltinis: PTIC)</t>
    </r>
  </si>
  <si>
    <t>PTIC</t>
  </si>
  <si>
    <t>4.2.1.</t>
  </si>
  <si>
    <t>Plėtoti Sakralinį turizmą (Žemaičių Kalvarijos šventovė) bei didinti tradicinių kultūros renginių žinomumą ir populiarumą</t>
  </si>
  <si>
    <t>4.2.1-1</t>
  </si>
  <si>
    <r>
      <rPr>
        <sz val="9"/>
        <color theme="1"/>
        <rFont val="Times New Roman"/>
        <family val="1"/>
        <charset val="186"/>
      </rPr>
      <t xml:space="preserve">Sakralinio turizmo objektų lankytojų skaičius (vnt.) </t>
    </r>
    <r>
      <rPr>
        <i/>
        <sz val="9"/>
        <color theme="1"/>
        <rFont val="Times New Roman"/>
        <family val="1"/>
        <charset val="186"/>
      </rPr>
      <t>(Šaltinis: PTIC)</t>
    </r>
  </si>
  <si>
    <t>30 tūkst. (2019 m.)</t>
  </si>
  <si>
    <t>10 tūkst.</t>
  </si>
  <si>
    <t>12 tūkst.</t>
  </si>
  <si>
    <t>17,2 tūkst.</t>
  </si>
  <si>
    <t>31,2 tūkst.</t>
  </si>
  <si>
    <t>35 tūkst.</t>
  </si>
  <si>
    <t>4.2.2.</t>
  </si>
  <si>
    <t>Sudaryti sąlygas apgyvendinimo ir maitinimo paslaugų plėtrai, išlaikant orientaciją į paslaugų kokybę ir vietos autentiškumą</t>
  </si>
  <si>
    <t>4.2.2-1</t>
  </si>
  <si>
    <r>
      <rPr>
        <sz val="9"/>
        <color theme="1"/>
        <rFont val="Times New Roman"/>
        <family val="1"/>
        <charset val="186"/>
      </rPr>
      <t xml:space="preserve">Apgyvendinimo ir maitinimo įstaigų, kuriose teikiamos vietos autentiškumą atskleidžiančios paslaugos, dalis (%)  </t>
    </r>
    <r>
      <rPr>
        <i/>
        <sz val="9"/>
        <color theme="1"/>
        <rFont val="Times New Roman"/>
        <family val="1"/>
        <charset val="186"/>
      </rPr>
      <t>(Šaltinis: PRSA)</t>
    </r>
  </si>
  <si>
    <t>4.2.3.</t>
  </si>
  <si>
    <t>Skatinti konferencinio turizmo vystymą Plungės rajone</t>
  </si>
  <si>
    <t>4.2.3-1</t>
  </si>
  <si>
    <r>
      <rPr>
        <sz val="9"/>
        <color theme="1"/>
        <rFont val="Times New Roman"/>
        <family val="1"/>
        <charset val="186"/>
      </rPr>
      <t xml:space="preserve">Konferencijų, vykusių Plungės rajone, dalyvių, skaičius (vnt.) </t>
    </r>
    <r>
      <rPr>
        <i/>
        <sz val="9"/>
        <color theme="1"/>
        <rFont val="Times New Roman"/>
        <family val="1"/>
        <charset val="186"/>
      </rPr>
      <t>(Šaltinis: PTIC)</t>
    </r>
  </si>
  <si>
    <t>50 (2019 m.)</t>
  </si>
  <si>
    <t>4.2.4.</t>
  </si>
  <si>
    <t>Sukurti stabilų finansinį instrumentą turizmo infrastruktūros priežiūrai ir plėtrai</t>
  </si>
  <si>
    <t>4.2.4-1</t>
  </si>
  <si>
    <r>
      <rPr>
        <sz val="9"/>
        <color theme="1"/>
        <rFont val="Times New Roman"/>
        <family val="1"/>
        <charset val="186"/>
      </rPr>
      <t xml:space="preserve">Įgyvendintų projektų, kuriems finansavimas skirtas iš "Pagalvės mokesčio",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</si>
  <si>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n.d. (pagalvės mokestis netaikomas)</t>
  </si>
  <si>
    <t>Kultūros, turizmo ir viešųjų ryšių skyrius, PTIC, ŽNP</t>
  </si>
  <si>
    <t>4.2.5.</t>
  </si>
  <si>
    <t>Stiprinti Plungės rajono turizmo rinkodarą e-rinkodaros priemonėmis</t>
  </si>
  <si>
    <t>4.2.5-1</t>
  </si>
  <si>
    <r>
      <rPr>
        <sz val="9"/>
        <color theme="1"/>
        <rFont val="Times New Roman"/>
        <family val="1"/>
        <charset val="186"/>
      </rPr>
      <t xml:space="preserve">Rinkodaros priemonių skaičius (vnt.) </t>
    </r>
    <r>
      <rPr>
        <i/>
        <sz val="9"/>
        <color theme="1"/>
        <rFont val="Times New Roman"/>
        <family val="1"/>
        <charset val="186"/>
      </rPr>
      <t>(Šaltinis: PTIC)</t>
    </r>
  </si>
  <si>
    <t>4.2.6.</t>
  </si>
  <si>
    <t>Skatinti verslą investuoti į turizmo sektorių: Plungės gamtos/ turistinių išteklių panaudojimas versle</t>
  </si>
  <si>
    <t>4.2.6-1</t>
  </si>
  <si>
    <r>
      <rPr>
        <sz val="9"/>
        <color theme="1"/>
        <rFont val="Times New Roman"/>
        <family val="1"/>
        <charset val="186"/>
      </rPr>
      <t xml:space="preserve">Privačių investicijų į Plungės rajono turizmo sektorių dydis (Eur) </t>
    </r>
    <r>
      <rPr>
        <i/>
        <sz val="9"/>
        <color theme="1"/>
        <rFont val="Times New Roman"/>
        <family val="1"/>
        <charset val="186"/>
      </rPr>
      <t>(Šaltinis: PRSA)</t>
    </r>
  </si>
  <si>
    <t>1,5 mln.</t>
  </si>
  <si>
    <t>1,8 mln.</t>
  </si>
  <si>
    <t>2,1 mln.</t>
  </si>
  <si>
    <t>1 mln.</t>
  </si>
  <si>
    <t>4.3.</t>
  </si>
  <si>
    <t>Kelti rajono kaip regiono kultūros puoselėtojo lygį, plečiant kultūrinių objektų, renginių bei kūrybiškumo didinimo formų įvairovę ir išskirtinumą</t>
  </si>
  <si>
    <t>4.3-1</t>
  </si>
  <si>
    <r>
      <rPr>
        <sz val="9"/>
        <color theme="1"/>
        <rFont val="Times New Roman"/>
        <family val="1"/>
        <charset val="186"/>
      </rPr>
      <t xml:space="preserve">Kultūrinių renginių skaičiaus augimas lyginant su praeitais metais, matuojama kasmet (%) </t>
    </r>
    <r>
      <rPr>
        <i/>
        <sz val="9"/>
        <color theme="1"/>
        <rFont val="Times New Roman"/>
        <family val="1"/>
        <charset val="186"/>
      </rPr>
      <t>(šaltinis: PTIC)</t>
    </r>
  </si>
  <si>
    <t>4.3-2</t>
  </si>
  <si>
    <r>
      <rPr>
        <sz val="9"/>
        <color theme="1"/>
        <rFont val="Times New Roman"/>
        <family val="1"/>
        <charset val="186"/>
      </rPr>
      <t xml:space="preserve">Gyventojų dalis, dalyvavusi kultūros renginiuose per numatytą laikotarpį (%) </t>
    </r>
    <r>
      <rPr>
        <i/>
        <sz val="9"/>
        <color theme="1"/>
        <rFont val="Times New Roman"/>
        <family val="1"/>
        <charset val="186"/>
      </rPr>
      <t>(šaltinis: PRSA)</t>
    </r>
  </si>
  <si>
    <t>4.3-3</t>
  </si>
  <si>
    <r>
      <rPr>
        <sz val="9"/>
        <color theme="1"/>
        <rFont val="Times New Roman"/>
        <family val="1"/>
        <charset val="186"/>
      </rPr>
      <t xml:space="preserve">Gyventojų, teigiamai vertinančių kultūros paslaugų kokybę, dalis </t>
    </r>
    <r>
      <rPr>
        <i/>
        <sz val="9"/>
        <color theme="1"/>
        <rFont val="Times New Roman"/>
        <family val="1"/>
        <charset val="186"/>
      </rPr>
      <t>(šaltinis: gyventojų apklausa)</t>
    </r>
  </si>
  <si>
    <t>4.3.1.</t>
  </si>
  <si>
    <t>Užtikrinti kokybiškai, profesionaliai veikiančių ir materialiai aprūpintų meno grupių skaičių rajone</t>
  </si>
  <si>
    <t>4.3.1-1</t>
  </si>
  <si>
    <t>Aktyvių meno kolektyvų skaičius Plungės rajone (vnt.)</t>
  </si>
  <si>
    <t>78 (2019 m.)</t>
  </si>
  <si>
    <t>Kultūros, turizmo ir viešųjų ryšių skyrius, PKC</t>
  </si>
  <si>
    <t>(Šaltinis: LSD)</t>
  </si>
  <si>
    <t>4.3.2.</t>
  </si>
  <si>
    <t>Identifikuoti prioritetinius kultūros renginius ir projektus, užtikrinti renginių pasiūlą  įvairioms tikslinėms grupėms bei finansavimą</t>
  </si>
  <si>
    <t>4.3.2-1</t>
  </si>
  <si>
    <r>
      <rPr>
        <sz val="9"/>
        <color theme="1"/>
        <rFont val="Times New Roman"/>
        <family val="1"/>
        <charset val="186"/>
      </rPr>
      <t xml:space="preserve">Kultūros renginių dalyvių skaičius per metus (vnt.)  </t>
    </r>
    <r>
      <rPr>
        <i/>
        <sz val="9"/>
        <color theme="1"/>
        <rFont val="Times New Roman"/>
        <family val="1"/>
        <charset val="186"/>
      </rPr>
      <t>(Šaltinis: PRSA)</t>
    </r>
  </si>
  <si>
    <t>427,8 tūkst.</t>
  </si>
  <si>
    <t xml:space="preserve">341,2 tūkst. </t>
  </si>
  <si>
    <t>366,7 tūkst.</t>
  </si>
  <si>
    <t>378,6 tūkst.</t>
  </si>
  <si>
    <t xml:space="preserve">633,2 tūkst. </t>
  </si>
  <si>
    <t>500 tūkst.</t>
  </si>
  <si>
    <t>4.3.3.</t>
  </si>
  <si>
    <t>Skatinti profesionalių meno kolektyvų atsiradimą ir profesionalių menininkų atvykimą nuolatiniam darbui</t>
  </si>
  <si>
    <t>4.3.3-1</t>
  </si>
  <si>
    <r>
      <rPr>
        <sz val="9"/>
        <color theme="1"/>
        <rFont val="Times New Roman"/>
        <family val="1"/>
        <charset val="186"/>
      </rPr>
      <t xml:space="preserve">Įkurtų profesionalių meno kolektyvų skaičius (vnt.) </t>
    </r>
    <r>
      <rPr>
        <i/>
        <sz val="9"/>
        <color theme="1"/>
        <rFont val="Times New Roman"/>
        <family val="1"/>
        <charset val="186"/>
      </rPr>
      <t>(Šaltinis: PKC)</t>
    </r>
  </si>
  <si>
    <t>Plungės kultūros centras (toliau - PKC)</t>
  </si>
  <si>
    <t>4.3.3-2</t>
  </si>
  <si>
    <r>
      <rPr>
        <sz val="9"/>
        <color theme="1"/>
        <rFont val="Times New Roman"/>
        <family val="1"/>
        <charset val="186"/>
      </rPr>
      <t xml:space="preserve">Atvykusių profesionalių menininkų kūrėjų skaičius (vnt.) </t>
    </r>
    <r>
      <rPr>
        <i/>
        <sz val="9"/>
        <color theme="1"/>
        <rFont val="Times New Roman"/>
        <family val="1"/>
        <charset val="186"/>
      </rPr>
      <t>(Šaltinis: PKC)</t>
    </r>
  </si>
  <si>
    <t>4.3.4.</t>
  </si>
  <si>
    <t>Sudaryti palankias sąlygas kokybiškam, profesionaliam, nuolat kintančius gyventojų poreikius atliepiančiam  kultūriniam ugdymui .</t>
  </si>
  <si>
    <t>4.3.4-1</t>
  </si>
  <si>
    <r>
      <rPr>
        <sz val="9"/>
        <color theme="1"/>
        <rFont val="Times New Roman"/>
        <family val="1"/>
        <charset val="186"/>
      </rPr>
      <t xml:space="preserve">Aktyvių/įgyvendintų kultūrinių, edukacinių ir meno programų/projektų skaičius (vnt.) </t>
    </r>
    <r>
      <rPr>
        <i/>
        <sz val="9"/>
        <color theme="1"/>
        <rFont val="Times New Roman"/>
        <family val="1"/>
        <charset val="186"/>
      </rPr>
      <t>(Šaltinis: PRSA/PTIC)</t>
    </r>
  </si>
  <si>
    <t>2234 (2019 m.)</t>
  </si>
  <si>
    <t>Kultūros centras, Žemaičių dailės muziejus, Plungės viešoji biblioteka</t>
  </si>
  <si>
    <t>4.3.5.</t>
  </si>
  <si>
    <t>Plėtoti tarptautinį kultūrinį bendradarbiavimą, paremtą vietos tradicijų ir vietos kūrėjų veiklos pristatymu, tiesioginiais įvairių bendruomenių ryšiais</t>
  </si>
  <si>
    <t>4.3.5-1</t>
  </si>
  <si>
    <r>
      <rPr>
        <sz val="9"/>
        <color theme="1"/>
        <rFont val="Times New Roman"/>
        <family val="1"/>
        <charset val="186"/>
      </rPr>
      <t xml:space="preserve">Tarptautinių kultūrinių projektų/programų skaičius (vnt.) </t>
    </r>
    <r>
      <rPr>
        <i/>
        <sz val="9"/>
        <color theme="1"/>
        <rFont val="Times New Roman"/>
        <family val="1"/>
        <charset val="186"/>
      </rPr>
      <t>(Šaltinis: PKC)</t>
    </r>
  </si>
  <si>
    <t>PKC, Plungės r. sav. Viešoji biblioteka, Žemaičių dailės muziejus</t>
  </si>
  <si>
    <t>4.3.6</t>
  </si>
  <si>
    <t>Šiuolaikinių techninių galimybių ir informacinių technologijų diegimas bei pritaikymas kultūrinėje veikloje</t>
  </si>
  <si>
    <t>4.3.6-1</t>
  </si>
  <si>
    <t xml:space="preserve">Gyventojų, pasinaudojusių elektroninėmis kultūros paslaugomis, dalis (%) </t>
  </si>
  <si>
    <t>4.3.6-2</t>
  </si>
  <si>
    <r>
      <rPr>
        <sz val="9"/>
        <color theme="1"/>
        <rFont val="Times New Roman"/>
        <family val="1"/>
        <charset val="186"/>
      </rPr>
      <t xml:space="preserve">Įgyvendintų technologinio atnaujinimo projektų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</si>
  <si>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4.3.7</t>
  </si>
  <si>
    <t>Saugoti, įveiklinti ir tvarkyti kultūros paveldą, užtikrinant kultūros paveldo objektų išsaugojimą ir aktualizavimą.</t>
  </si>
  <si>
    <t>4.3.7-1</t>
  </si>
  <si>
    <t>Sutvarkytų ir įveiklintų kultūros paveldo ir kultūrinę vertę turinčių objektų skaičius (vnt.)</t>
  </si>
  <si>
    <t>4.4.</t>
  </si>
  <si>
    <t>Kurti Plungės rajono kaip Žemaitijos kultūros ir subalansuoto turizmo lyderio įvaizdį, kurti atpažįstamą Plungės r. identitetą</t>
  </si>
  <si>
    <t>4.4-1</t>
  </si>
  <si>
    <r>
      <rPr>
        <sz val="9"/>
        <color theme="1"/>
        <rFont val="Times New Roman"/>
        <family val="1"/>
        <charset val="186"/>
      </rPr>
      <t>Gyventojai ir turistai, vertinantys, kad Plungės rajonas turi suformuotą turizmo lyderio įvaizdį (%  nuo apklaustųjų) (</t>
    </r>
    <r>
      <rPr>
        <i/>
        <sz val="9"/>
        <color theme="1"/>
        <rFont val="Times New Roman"/>
        <family val="1"/>
        <charset val="186"/>
      </rPr>
      <t>Šaltinis: gyventojų apklausa)</t>
    </r>
  </si>
  <si>
    <t>Strateginio planavimo ir investicijų skyrius, Švietimo, kultūros ir sporto skyrius</t>
  </si>
  <si>
    <t>4.4.1</t>
  </si>
  <si>
    <t>Didinti Plungės r. žinomumą turizmo prioritetinėse rinkose</t>
  </si>
  <si>
    <t>4.4.1-1</t>
  </si>
  <si>
    <r>
      <rPr>
        <sz val="9"/>
        <color theme="1"/>
        <rFont val="Times New Roman"/>
        <family val="1"/>
        <charset val="186"/>
      </rPr>
      <t xml:space="preserve">Dalyvautų turizmo parodų tikslinėse rinkose skaičius </t>
    </r>
    <r>
      <rPr>
        <i/>
        <sz val="9"/>
        <color theme="1"/>
        <rFont val="Times New Roman"/>
        <family val="1"/>
        <charset val="186"/>
      </rPr>
      <t>(Šaltinis: PTIC)</t>
    </r>
  </si>
  <si>
    <t>4.4.2.</t>
  </si>
  <si>
    <t>Skatinti subalansuoto turizmo iniciatyvas</t>
  </si>
  <si>
    <t>4.4.2-1</t>
  </si>
  <si>
    <r>
      <rPr>
        <sz val="9"/>
        <color theme="1"/>
        <rFont val="Times New Roman"/>
        <family val="1"/>
        <charset val="186"/>
      </rPr>
      <t xml:space="preserve">Nevienadienių turistų skaičius (vnt.) </t>
    </r>
    <r>
      <rPr>
        <i/>
        <sz val="9"/>
        <color theme="1"/>
        <rFont val="Times New Roman"/>
        <family val="1"/>
        <charset val="186"/>
      </rPr>
      <t>(Šaltinis: LSD)</t>
    </r>
  </si>
  <si>
    <t>25427 (2019 m.)</t>
  </si>
  <si>
    <t>4.4.3.</t>
  </si>
  <si>
    <t>Vystyti Platelius kaip kurortinę vietovę</t>
  </si>
  <si>
    <t>4.4.3-1</t>
  </si>
  <si>
    <r>
      <rPr>
        <sz val="9"/>
        <color theme="1"/>
        <rFont val="Times New Roman"/>
        <family val="1"/>
        <charset val="186"/>
      </rPr>
      <t xml:space="preserve">Įgyvendintų iniciatyvų, reikalingų siekiant kurortinės vietovės statuso, skaičius (vnt.) </t>
    </r>
    <r>
      <rPr>
        <i/>
        <sz val="9"/>
        <color theme="1"/>
        <rFont val="Times New Roman"/>
        <family val="1"/>
        <charset val="186"/>
      </rPr>
      <t>(Šaltinis: ŽNP, PTIC)</t>
    </r>
  </si>
  <si>
    <t>ŽNP/PTIC, Strateginio planavimo ir investicijų skyrius</t>
  </si>
  <si>
    <t>4.4.4.</t>
  </si>
  <si>
    <t>Kurti paslaugų paketus, įtraukiant Plungės rajone vykstančius kultūrinius renginius</t>
  </si>
  <si>
    <t>4.4.4-1</t>
  </si>
  <si>
    <r>
      <rPr>
        <sz val="9"/>
        <color theme="1"/>
        <rFont val="Times New Roman"/>
        <family val="1"/>
        <charset val="186"/>
      </rPr>
      <t xml:space="preserve">Siūlomų skirtingų paslaugų paketų skaičius (vnt.) </t>
    </r>
    <r>
      <rPr>
        <i/>
        <sz val="9"/>
        <color theme="1"/>
        <rFont val="Times New Roman"/>
        <family val="1"/>
        <charset val="186"/>
      </rPr>
      <t>(Šaltinis: PTIC)</t>
    </r>
  </si>
  <si>
    <t>4.4.5</t>
  </si>
  <si>
    <t>Stiprinti Mykolo Oginskio rūmų kompleksą kaip svarbiausią Plungės kraštą reprezentuojančią vietą</t>
  </si>
  <si>
    <t>4.4.5-1</t>
  </si>
  <si>
    <r>
      <rPr>
        <sz val="9"/>
        <color theme="1"/>
        <rFont val="Times New Roman"/>
        <family val="1"/>
        <charset val="186"/>
      </rPr>
      <t xml:space="preserve">Vykdomų edukacinių / reprezentacinių paslaugų skaičius (vnt.) </t>
    </r>
    <r>
      <rPr>
        <i/>
        <sz val="9"/>
        <color theme="1"/>
        <rFont val="Times New Roman"/>
        <family val="1"/>
        <charset val="186"/>
      </rPr>
      <t>(Šaltinis: Žemaičių dailės muziejus, Plungės viešoji biblioteka, PTIC)</t>
    </r>
  </si>
  <si>
    <t>Žemaičių dailės muziejus, Plungės viešoji biblioteka, PTIC</t>
  </si>
  <si>
    <t>4.4.5-2</t>
  </si>
  <si>
    <t>Lankytojų skaičius Mykolo Oginskio rūmų komplekse (vnt.)</t>
  </si>
  <si>
    <t>92 tūkst.</t>
  </si>
  <si>
    <t>93 tūkst.</t>
  </si>
  <si>
    <t xml:space="preserve">97,19 tūkst. </t>
  </si>
  <si>
    <t xml:space="preserve">91,58 tūkst. </t>
  </si>
  <si>
    <t xml:space="preserve">96,27 tūkst. </t>
  </si>
  <si>
    <t>109 tūkst.</t>
  </si>
  <si>
    <t>Žemaičių dailės muziejus, Plungės rajono savivaldybės viešoji biblioteka, PTIC</t>
  </si>
  <si>
    <t>(Šaltinis: Žemaičių dailės muziejus, Plungės viešoji biblioteka, TIC)</t>
  </si>
  <si>
    <t>4.4.6</t>
  </si>
  <si>
    <t>Rajono vardą garsinančių asmenų (pvz. Jono Smilgevičiaus, Stanislovo Narutavičiaus, Gabrieliaus Narutavičiaus, kt.) įamžinimas</t>
  </si>
  <si>
    <t>4.4.6-1</t>
  </si>
  <si>
    <r>
      <rPr>
        <sz val="9"/>
        <color theme="1"/>
        <rFont val="Times New Roman"/>
        <family val="1"/>
        <charset val="186"/>
      </rPr>
      <t xml:space="preserve">Rajono vardą garsinančių asmenų įamžinimo projektų skaičius (vnt.) </t>
    </r>
    <r>
      <rPr>
        <i/>
        <sz val="9"/>
        <color theme="1"/>
        <rFont val="Times New Roman"/>
        <family val="1"/>
        <charset val="186"/>
      </rPr>
      <t>(Šaltinis: PRSA)</t>
    </r>
  </si>
  <si>
    <t>Strateginio planavimo ir investicijų skyrius, Architektūros ir teritorijų planavimo skyrius, Savivaldybės mero patarėjas</t>
  </si>
  <si>
    <t>Atsakingi asmenys</t>
  </si>
  <si>
    <r>
      <rPr>
        <sz val="9"/>
        <color theme="1"/>
        <rFont val="Times New Roman"/>
        <family val="1"/>
        <charset val="186"/>
      </rPr>
      <t xml:space="preserve">1 tikslas. </t>
    </r>
    <r>
      <rPr>
        <b/>
        <sz val="9"/>
        <color theme="1"/>
        <rFont val="Times New Roman"/>
        <family val="1"/>
        <charset val="186"/>
      </rPr>
      <t>Stiprinti gyventojų sveikatą, užtikrinti sveikatos priežiūros (gydymo) prieinamumą bei kokybę</t>
    </r>
  </si>
  <si>
    <r>
      <rPr>
        <sz val="9"/>
        <color theme="1"/>
        <rFont val="Times New Roman"/>
        <family val="1"/>
        <charset val="186"/>
      </rPr>
      <t xml:space="preserve">2 tikslas. </t>
    </r>
    <r>
      <rPr>
        <b/>
        <sz val="9"/>
        <color theme="1"/>
        <rFont val="Times New Roman"/>
        <family val="1"/>
        <charset val="186"/>
      </rPr>
      <t>Diegti inovacijas švietimo įstaigose, atliepiant ateities ekonomikos poreikius, gerinti švietimo paslaugų kokybę ir užtikrinti prieinamumą</t>
    </r>
  </si>
  <si>
    <r>
      <rPr>
        <sz val="9"/>
        <color theme="1"/>
        <rFont val="Times New Roman"/>
        <family val="1"/>
        <charset val="186"/>
      </rPr>
      <t xml:space="preserve">3 tikslas. </t>
    </r>
    <r>
      <rPr>
        <b/>
        <sz val="9"/>
        <color theme="1"/>
        <rFont val="Times New Roman"/>
        <family val="1"/>
        <charset val="186"/>
      </rPr>
      <t>Skatinti jaunimo politikos įgyvendinimą</t>
    </r>
  </si>
  <si>
    <r>
      <rPr>
        <sz val="9"/>
        <color theme="1"/>
        <rFont val="Times New Roman"/>
        <family val="1"/>
        <charset val="186"/>
      </rPr>
      <t>4 tikslas.</t>
    </r>
    <r>
      <rPr>
        <b/>
        <sz val="9"/>
        <color theme="1"/>
        <rFont val="Times New Roman"/>
        <family val="1"/>
        <charset val="186"/>
      </rPr>
      <t xml:space="preserve"> Gerinti administracinių ir viešųjų paslaugų kokybę</t>
    </r>
  </si>
  <si>
    <t>Strateginio planavimo ir investicijų skyrius 
Bendrųjų reikalų skyrius</t>
  </si>
  <si>
    <r>
      <rPr>
        <sz val="9"/>
        <color theme="1"/>
        <rFont val="Times New Roman"/>
        <family val="1"/>
        <charset val="186"/>
      </rPr>
      <t xml:space="preserve">5 tikslas. </t>
    </r>
    <r>
      <rPr>
        <b/>
        <sz val="9"/>
        <color theme="1"/>
        <rFont val="Times New Roman"/>
        <family val="1"/>
        <charset val="186"/>
      </rPr>
      <t>Kurti saugesnę socialinę aplinką ir mažinti socialinę atskirtį</t>
    </r>
  </si>
  <si>
    <t>Strateginio planavimo ir investicijų skyrius
Socialinės paramos skyrius
Turto skyrius
Vietos ūkio skyrius 
UAB "Plungės autobusų parkas"</t>
  </si>
  <si>
    <r>
      <rPr>
        <sz val="9"/>
        <color theme="1"/>
        <rFont val="Times New Roman"/>
        <family val="1"/>
        <charset val="186"/>
      </rPr>
      <t xml:space="preserve">6 tikslas. </t>
    </r>
    <r>
      <rPr>
        <b/>
        <sz val="9"/>
        <color theme="1"/>
        <rFont val="Times New Roman"/>
        <family val="1"/>
        <charset val="186"/>
      </rPr>
      <t>Skatinti draugiškų aplinkai transporto priemonių naudojimą.</t>
    </r>
  </si>
  <si>
    <t>Strateginio planavimo ir investicijų skyrius
Vietos ūkio skyrius
Architektūros ir teritorijų planavimo skyrius</t>
  </si>
  <si>
    <r>
      <rPr>
        <sz val="9"/>
        <color theme="1"/>
        <rFont val="Times New Roman"/>
        <family val="1"/>
        <charset val="186"/>
      </rPr>
      <t xml:space="preserve">7 tikslas. </t>
    </r>
    <r>
      <rPr>
        <b/>
        <sz val="9"/>
        <color theme="1"/>
        <rFont val="Times New Roman"/>
        <family val="1"/>
        <charset val="186"/>
      </rPr>
      <t>Užtikrinti eismo saugumą ir mažinti eismo įvykių skaičių rajone</t>
    </r>
  </si>
  <si>
    <t>Plungės r. policijos komisariatas
Vietos ūkio skyrius</t>
  </si>
  <si>
    <r>
      <rPr>
        <sz val="9"/>
        <color theme="1"/>
        <rFont val="Times New Roman"/>
        <family val="1"/>
        <charset val="186"/>
      </rPr>
      <t>8 tikslas</t>
    </r>
    <r>
      <rPr>
        <b/>
        <sz val="9"/>
        <color theme="1"/>
        <rFont val="Times New Roman"/>
        <family val="1"/>
        <charset val="186"/>
      </rPr>
      <t>. Plėsti ir modernizuoti komunalinio ūkio, atliekų tvarkymo, vandentvarkos ir šilumos tiekimo sistemas</t>
    </r>
  </si>
  <si>
    <t>Vietos ūkio skyrius
Strateginio planavimo ir investicijų skyrius
UAB "Plungės vandenys"
Telšių regiono atliekų tvarkymo centras</t>
  </si>
  <si>
    <r>
      <rPr>
        <sz val="9"/>
        <color theme="1"/>
        <rFont val="Times New Roman"/>
        <family val="1"/>
        <charset val="186"/>
      </rPr>
      <t xml:space="preserve">9 tikslas. </t>
    </r>
    <r>
      <rPr>
        <b/>
        <sz val="9"/>
        <color theme="1"/>
        <rFont val="Times New Roman"/>
        <family val="1"/>
        <charset val="186"/>
      </rPr>
      <t>Užtikrinti efektyvų savivaldybės turto valdymą</t>
    </r>
  </si>
  <si>
    <r>
      <rPr>
        <sz val="9"/>
        <color theme="1"/>
        <rFont val="Times New Roman"/>
        <family val="1"/>
        <charset val="186"/>
      </rPr>
      <t xml:space="preserve">10 tikslas. </t>
    </r>
    <r>
      <rPr>
        <b/>
        <sz val="9"/>
        <color theme="1"/>
        <rFont val="Times New Roman"/>
        <family val="1"/>
        <charset val="186"/>
      </rPr>
      <t>Užtikrinti darnų teritorijų ir infrastuktūros vystymą ir plėtrą</t>
    </r>
  </si>
  <si>
    <r>
      <rPr>
        <sz val="9"/>
        <color theme="1"/>
        <rFont val="Times New Roman"/>
        <family val="1"/>
        <charset val="186"/>
      </rPr>
      <t xml:space="preserve">1 tikslas. </t>
    </r>
    <r>
      <rPr>
        <b/>
        <sz val="9"/>
        <color theme="1"/>
        <rFont val="Times New Roman"/>
        <family val="1"/>
        <charset val="186"/>
      </rPr>
      <t>"Skatinti gyventojų verslumą ir užimtumą, sudaryti palankias sąlygas verslui ir pramonei Plungės r. sav."</t>
    </r>
  </si>
  <si>
    <t>Strateginio planavimo ir investicijų skyrius
Jaunimo reikalų koordinatorius
Turto skyrius
Architektūros ir planavimo skyrius</t>
  </si>
  <si>
    <r>
      <rPr>
        <sz val="9"/>
        <color theme="1"/>
        <rFont val="Times New Roman"/>
        <family val="1"/>
        <charset val="186"/>
      </rPr>
      <t xml:space="preserve">2 tikslas. </t>
    </r>
    <r>
      <rPr>
        <b/>
        <sz val="9"/>
        <color theme="1"/>
        <rFont val="Times New Roman"/>
        <family val="1"/>
        <charset val="186"/>
      </rPr>
      <t>Užtikrinti rinkos poreikius atitinkančių darbuotojų pasiūlą.</t>
    </r>
  </si>
  <si>
    <t>Strateginio planavimo ir investicijų skyrius
Plungės TVM
Švietimo ir sporto skyrius</t>
  </si>
  <si>
    <r>
      <rPr>
        <sz val="9"/>
        <color theme="1"/>
        <rFont val="Times New Roman"/>
        <family val="1"/>
        <charset val="186"/>
      </rPr>
      <t xml:space="preserve">3 tikslas. </t>
    </r>
    <r>
      <rPr>
        <b/>
        <sz val="9"/>
        <color theme="1"/>
        <rFont val="Times New Roman"/>
        <family val="1"/>
        <charset val="186"/>
      </rPr>
      <t>"Skatinti inovatyvių / aukštesnės pridėtinės vertės darbo vietų kūrimą, sudaryti patrauklias sąlygas rajone dirbti nuotoliniu būdu (angl. workation)."</t>
    </r>
  </si>
  <si>
    <t>Strateginio planavimo ir investicijų skyrius
Informacinių technologijų skyrius</t>
  </si>
  <si>
    <r>
      <rPr>
        <sz val="9"/>
        <color theme="1"/>
        <rFont val="Times New Roman"/>
        <family val="1"/>
        <charset val="186"/>
      </rPr>
      <t>4 tikslas.</t>
    </r>
    <r>
      <rPr>
        <b/>
        <sz val="9"/>
        <color theme="1"/>
        <rFont val="Times New Roman"/>
        <family val="1"/>
        <charset val="186"/>
      </rPr>
      <t xml:space="preserve"> Sudaryti sąlygas vystyti žemės ūkio šakų ir produktų gamybos, perdirbimo plėtrą
</t>
    </r>
  </si>
  <si>
    <r>
      <rPr>
        <sz val="9"/>
        <color theme="1"/>
        <rFont val="Times New Roman"/>
        <family val="1"/>
        <charset val="186"/>
      </rPr>
      <t xml:space="preserve">1 tikslas. </t>
    </r>
    <r>
      <rPr>
        <b/>
        <sz val="9"/>
        <color theme="1"/>
        <rFont val="Times New Roman"/>
        <family val="1"/>
        <charset val="186"/>
      </rPr>
      <t>Siekti tvarios pramonės bei efektyvaus energijos išteklių naudojimo.</t>
    </r>
  </si>
  <si>
    <r>
      <rPr>
        <sz val="9"/>
        <color theme="1"/>
        <rFont val="Times New Roman"/>
        <family val="1"/>
        <charset val="186"/>
      </rPr>
      <t xml:space="preserve">2 tikslas. </t>
    </r>
    <r>
      <rPr>
        <b/>
        <sz val="9"/>
        <color theme="1"/>
        <rFont val="Times New Roman"/>
        <family val="1"/>
        <charset val="186"/>
      </rPr>
      <t>Vykdyti atsinaujinančių energijos šaltinių plėtrą.</t>
    </r>
  </si>
  <si>
    <t>Vietos ūkio skyrius
Architektūros ir teritorijų planavimo skyrius</t>
  </si>
  <si>
    <r>
      <rPr>
        <sz val="9"/>
        <color theme="1"/>
        <rFont val="Times New Roman"/>
        <family val="1"/>
        <charset val="186"/>
      </rPr>
      <t xml:space="preserve">3 tikslas. </t>
    </r>
    <r>
      <rPr>
        <b/>
        <sz val="9"/>
        <color theme="1"/>
        <rFont val="Times New Roman"/>
        <family val="1"/>
        <charset val="186"/>
      </rPr>
      <t>"Puoselėti Plungės r. sav. aplinką ir užtikrinti tinkamą gamtos vertybių apsaugą."</t>
    </r>
  </si>
  <si>
    <t>Strateginio planavimo ir investicijų skyrius
Vietos ūkio skyrius
Žemaitijos nacionalinis parkas (toliau - ŽNP)
Architektūros ir teritorijų planavimo skyrius</t>
  </si>
  <si>
    <r>
      <rPr>
        <sz val="9"/>
        <color theme="1"/>
        <rFont val="Times New Roman"/>
        <family val="1"/>
        <charset val="186"/>
      </rPr>
      <t xml:space="preserve">4 tikslas. </t>
    </r>
    <r>
      <rPr>
        <b/>
        <sz val="9"/>
        <color theme="1"/>
        <rFont val="Times New Roman"/>
        <family val="1"/>
        <charset val="186"/>
      </rPr>
      <t>Gerinti paviršinių vandens telkinių ir oro kokybę.</t>
    </r>
  </si>
  <si>
    <t>Vietos ūkio skyrius
Plungės r. sav. visuomenės sveikatos biuras
Vietos ūkio skyrius ir UAB "Plungės vandenys"
Strateginio planavimo ir investicijų skyrius</t>
  </si>
  <si>
    <r>
      <rPr>
        <sz val="9"/>
        <color theme="1"/>
        <rFont val="Times New Roman"/>
        <family val="1"/>
        <charset val="186"/>
      </rPr>
      <t xml:space="preserve">1 tikslas. </t>
    </r>
    <r>
      <rPr>
        <b/>
        <sz val="9"/>
        <color theme="1"/>
        <rFont val="Times New Roman"/>
        <family val="1"/>
        <charset val="186"/>
      </rPr>
      <t>"Užtikrinti vietos gyventojams bei svečiams kokybiškų laisvalaikio paslaugų pasiūlą, skatinti aktyvią gyvenseną."</t>
    </r>
  </si>
  <si>
    <t>Švietimo ir sporto skyrius
Kultūros, turizmo ir viešųjų ryšių skyrius
Strateginio planavimo ir investicijų skyrius</t>
  </si>
  <si>
    <r>
      <rPr>
        <sz val="9"/>
        <color theme="1"/>
        <rFont val="Times New Roman"/>
        <family val="1"/>
        <charset val="186"/>
      </rPr>
      <t xml:space="preserve">2 tikslas. </t>
    </r>
    <r>
      <rPr>
        <b/>
        <sz val="9"/>
        <color theme="1"/>
        <rFont val="Times New Roman"/>
        <family val="1"/>
        <charset val="186"/>
      </rPr>
      <t>"Didinti Plungės rajono turistinį patrauklumą bei turistinių paslaugų kokybę ir įvairovę."</t>
    </r>
  </si>
  <si>
    <t>Plungės turizmo informacijos centras (toliau - PTIC)
Kultūros, turizmo ir viešųjų ryšių skyrius
ŽNP
Strateginio planavimo ir investicijų skyrius</t>
  </si>
  <si>
    <r>
      <rPr>
        <sz val="9"/>
        <color theme="1"/>
        <rFont val="Times New Roman"/>
        <family val="1"/>
        <charset val="186"/>
      </rPr>
      <t xml:space="preserve">3 tikslas. </t>
    </r>
    <r>
      <rPr>
        <b/>
        <sz val="9"/>
        <color theme="1"/>
        <rFont val="Times New Roman"/>
        <family val="1"/>
        <charset val="186"/>
      </rPr>
      <t>"Kelti rajono kaip regiono kultūros puoselėtojo lygį, plečiant kultūrinių objektų, renginių bei kūrybiškumo didinimo formų įvairovę ir išskirtinumą."</t>
    </r>
  </si>
  <si>
    <t xml:space="preserve">Kultūros, turizmo ir viešųjų ryšių skyrius
PKC
Plungės r. sav. Viešoji biblioteka
Žemaičių dailės muziejus
</t>
  </si>
  <si>
    <r>
      <rPr>
        <sz val="9"/>
        <color theme="1"/>
        <rFont val="Times New Roman"/>
        <family val="1"/>
        <charset val="186"/>
      </rPr>
      <t xml:space="preserve">4 tikslas. </t>
    </r>
    <r>
      <rPr>
        <b/>
        <sz val="9"/>
        <color theme="1"/>
        <rFont val="Times New Roman"/>
        <family val="1"/>
        <charset val="186"/>
      </rPr>
      <t xml:space="preserve">"Kurti Plungės rajono kaip Žemaitijos kultūros ir subalansuoto turizmo lyderio įvaizdį, kurti atpažįstamą Plungės r. identitetą". </t>
    </r>
  </si>
  <si>
    <t>Strateginio planavimo ir investicijų skyrius
PTIC
ŽNP
Žemaičių dailės muziejus
Plungės viešoji biblioteka
Architektūros ir teritorijų planavimo skyrius
Savivaldybės mero patarėjas</t>
  </si>
  <si>
    <t>Sveikatos reikalų koordinatorius</t>
  </si>
  <si>
    <t>Plungės r. sav. visuomenės sveikatos biuras
Sveikatos reikalų koordinatorius</t>
  </si>
  <si>
    <t>PATVIRTINTA
Plungės rajono savivaldybės tarybos
2025 m. gruodžio 18 d. sprendimu Nr. T1-374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</si>
</sst>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\.d\."/>
  </numFmts>
  <fonts count="38" x14ac:knownFonts="1">
    <font>
      <sz val="11"/>
      <color theme="1"/>
      <name val="Calibri"/>
      <scheme val="minor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u/>
      <sz val="9"/>
      <color theme="1"/>
      <name val="Times New Roman"/>
      <family val="1"/>
      <charset val="186"/>
    </font>
    <font>
      <sz val="11"/>
      <color rgb="FF006100"/>
      <name val="Calibri"/>
      <family val="2"/>
      <charset val="186"/>
    </font>
    <font>
      <sz val="11"/>
      <color rgb="FF9C6500"/>
      <name val="Calibri"/>
      <family val="2"/>
      <charset val="186"/>
    </font>
    <font>
      <sz val="11"/>
      <color rgb="FF9C0006"/>
      <name val="Calibri"/>
      <family val="2"/>
      <charset val="186"/>
    </font>
    <font>
      <sz val="11"/>
      <color rgb="FF3F3F76"/>
      <name val="Calibri"/>
      <family val="2"/>
      <charset val="186"/>
    </font>
    <font>
      <b/>
      <sz val="9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9"/>
      <color rgb="FFFFFFFF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u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b/>
      <sz val="9"/>
      <color rgb="FF000000"/>
      <name val="Times New Roman"/>
      <family val="1"/>
      <charset val="186"/>
    </font>
    <font>
      <sz val="9"/>
      <color theme="1"/>
      <name val="Calibri"/>
      <family val="2"/>
      <charset val="186"/>
    </font>
    <font>
      <i/>
      <sz val="9"/>
      <color rgb="FF000000"/>
      <name val="Times New Roman"/>
      <family val="1"/>
      <charset val="186"/>
    </font>
    <font>
      <sz val="20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u/>
      <sz val="9"/>
      <color theme="1"/>
      <name val="Times New Roman"/>
      <family val="1"/>
      <charset val="186"/>
    </font>
    <font>
      <sz val="9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u/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vertAlign val="superscript"/>
      <sz val="9"/>
      <color rgb="FF00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rgb="FF595959"/>
      <name val="Times New Roman"/>
      <family val="1"/>
      <charset val="186"/>
    </font>
    <font>
      <sz val="11"/>
      <name val="Calibri"/>
      <family val="2"/>
      <charset val="186"/>
    </font>
    <font>
      <sz val="9"/>
      <name val="Calibri"/>
      <family val="2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D6E3BC"/>
        <bgColor rgb="FFD6E3BC"/>
      </patternFill>
    </fill>
    <fill>
      <patternFill patternType="solid">
        <fgColor rgb="FF134753"/>
        <bgColor rgb="FF134753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4EDCC"/>
        <bgColor rgb="FFC4EDCC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6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134753"/>
      </bottom>
      <diagonal/>
    </border>
    <border>
      <left/>
      <right style="medium">
        <color rgb="FF000000"/>
      </right>
      <top/>
      <bottom style="thick">
        <color rgb="FF134753"/>
      </bottom>
      <diagonal/>
    </border>
    <border>
      <left style="medium">
        <color rgb="FF000000"/>
      </left>
      <right style="medium">
        <color rgb="FF000000"/>
      </right>
      <top style="thick">
        <color rgb="FF134753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134753"/>
      </bottom>
      <diagonal/>
    </border>
    <border>
      <left style="medium">
        <color rgb="FF000000"/>
      </left>
      <right style="medium">
        <color rgb="FF000000"/>
      </right>
      <top/>
      <bottom style="thick">
        <color rgb="FF134753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134753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134753"/>
      </top>
      <bottom style="medium">
        <color rgb="FF000000"/>
      </bottom>
      <diagonal/>
    </border>
    <border>
      <left/>
      <right/>
      <top style="thick">
        <color rgb="FF134753"/>
      </top>
      <bottom style="medium">
        <color rgb="FF000000"/>
      </bottom>
      <diagonal/>
    </border>
    <border>
      <left/>
      <right style="medium">
        <color rgb="FF000000"/>
      </right>
      <top style="thick">
        <color rgb="FF134753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134753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134753"/>
      </left>
      <right style="medium">
        <color rgb="FF000000"/>
      </right>
      <top style="medium">
        <color rgb="FF000000"/>
      </top>
      <bottom/>
      <diagonal/>
    </border>
    <border>
      <left style="medium">
        <color rgb="FF134753"/>
      </left>
      <right style="medium">
        <color rgb="FF000000"/>
      </right>
      <top/>
      <bottom style="thick">
        <color rgb="FF134753"/>
      </bottom>
      <diagonal/>
    </border>
    <border>
      <left style="medium">
        <color rgb="FF134753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134753"/>
      </top>
      <bottom/>
      <diagonal/>
    </border>
    <border>
      <left style="medium">
        <color rgb="FF134753"/>
      </left>
      <right style="medium">
        <color rgb="FF000000"/>
      </right>
      <top/>
      <bottom/>
      <diagonal/>
    </border>
    <border>
      <left style="medium">
        <color rgb="FF134753"/>
      </left>
      <right style="medium">
        <color rgb="FF000000"/>
      </right>
      <top style="thick">
        <color rgb="FF134753"/>
      </top>
      <bottom/>
      <diagonal/>
    </border>
    <border>
      <left/>
      <right/>
      <top style="thick">
        <color rgb="FF134753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134753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134753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134753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13475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134753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134753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4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left" wrapText="1"/>
    </xf>
    <xf numFmtId="0" fontId="1" fillId="0" borderId="0" xfId="0" applyFont="1"/>
    <xf numFmtId="0" fontId="6" fillId="3" borderId="2" xfId="0" applyFont="1" applyFill="1" applyBorder="1"/>
    <xf numFmtId="0" fontId="2" fillId="0" borderId="0" xfId="0" applyFont="1" applyAlignment="1">
      <alignment horizontal="left"/>
    </xf>
    <xf numFmtId="0" fontId="8" fillId="4" borderId="2" xfId="0" applyFont="1" applyFill="1" applyBorder="1"/>
    <xf numFmtId="0" fontId="9" fillId="5" borderId="2" xfId="0" applyFont="1" applyFill="1" applyBorder="1"/>
    <xf numFmtId="0" fontId="10" fillId="6" borderId="2" xfId="0" applyFont="1" applyFill="1" applyBorder="1"/>
    <xf numFmtId="0" fontId="11" fillId="7" borderId="2" xfId="0" applyFont="1" applyFill="1" applyBorder="1"/>
    <xf numFmtId="0" fontId="14" fillId="9" borderId="6" xfId="0" applyFont="1" applyFill="1" applyBorder="1" applyAlignment="1">
      <alignment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10" borderId="7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6" fillId="11" borderId="8" xfId="0" applyFont="1" applyFill="1" applyBorder="1"/>
    <xf numFmtId="0" fontId="16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4" fillId="9" borderId="9" xfId="0" applyFont="1" applyFill="1" applyBorder="1" applyAlignment="1">
      <alignment vertical="center" wrapText="1"/>
    </xf>
    <xf numFmtId="0" fontId="14" fillId="9" borderId="10" xfId="0" applyFont="1" applyFill="1" applyBorder="1" applyAlignment="1">
      <alignment vertical="center" wrapText="1"/>
    </xf>
    <xf numFmtId="0" fontId="14" fillId="9" borderId="11" xfId="0" applyFont="1" applyFill="1" applyBorder="1" applyAlignment="1">
      <alignment vertical="center" wrapText="1"/>
    </xf>
    <xf numFmtId="0" fontId="14" fillId="9" borderId="11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8" fillId="0" borderId="0" xfId="0" applyFont="1"/>
    <xf numFmtId="0" fontId="1" fillId="11" borderId="0" xfId="0" applyFont="1" applyFill="1" applyAlignment="1">
      <alignment horizontal="left" vertical="center" wrapText="1"/>
    </xf>
    <xf numFmtId="0" fontId="12" fillId="2" borderId="9" xfId="0" quotePrefix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left" vertical="center" wrapText="1"/>
    </xf>
    <xf numFmtId="0" fontId="15" fillId="11" borderId="15" xfId="0" applyFont="1" applyFill="1" applyBorder="1" applyAlignment="1">
      <alignment horizontal="left" vertical="center" wrapText="1"/>
    </xf>
    <xf numFmtId="0" fontId="21" fillId="11" borderId="15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left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left" vertical="center" wrapText="1"/>
    </xf>
    <xf numFmtId="0" fontId="1" fillId="11" borderId="16" xfId="0" applyFont="1" applyFill="1" applyBorder="1" applyAlignment="1">
      <alignment horizontal="left" vertical="center" wrapText="1"/>
    </xf>
    <xf numFmtId="0" fontId="17" fillId="11" borderId="15" xfId="0" applyFont="1" applyFill="1" applyBorder="1" applyAlignment="1">
      <alignment horizontal="left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22" fillId="11" borderId="8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5" fillId="13" borderId="16" xfId="0" applyFont="1" applyFill="1" applyBorder="1" applyAlignment="1">
      <alignment horizontal="left" vertical="center" wrapText="1"/>
    </xf>
    <xf numFmtId="0" fontId="21" fillId="13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3" fillId="0" borderId="0" xfId="0" applyFont="1"/>
    <xf numFmtId="0" fontId="12" fillId="11" borderId="25" xfId="0" applyFont="1" applyFill="1" applyBorder="1" applyAlignment="1">
      <alignment horizontal="center" vertical="center" wrapText="1"/>
    </xf>
    <xf numFmtId="0" fontId="12" fillId="11" borderId="18" xfId="0" applyFont="1" applyFill="1" applyBorder="1" applyAlignment="1">
      <alignment vertical="center" wrapText="1"/>
    </xf>
    <xf numFmtId="0" fontId="19" fillId="13" borderId="18" xfId="0" applyFont="1" applyFill="1" applyBorder="1" applyAlignment="1">
      <alignment horizontal="center" vertical="center" wrapText="1"/>
    </xf>
    <xf numFmtId="0" fontId="15" fillId="13" borderId="18" xfId="0" applyFont="1" applyFill="1" applyBorder="1" applyAlignment="1">
      <alignment horizontal="left" vertical="center" wrapText="1"/>
    </xf>
    <xf numFmtId="0" fontId="1" fillId="13" borderId="18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left" vertical="center" wrapText="1"/>
    </xf>
    <xf numFmtId="0" fontId="1" fillId="13" borderId="15" xfId="0" applyFont="1" applyFill="1" applyBorder="1" applyAlignment="1">
      <alignment vertical="center" wrapText="1"/>
    </xf>
    <xf numFmtId="0" fontId="1" fillId="13" borderId="15" xfId="0" applyFont="1" applyFill="1" applyBorder="1" applyAlignment="1">
      <alignment horizontal="left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left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19" fillId="11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vertical="center" wrapText="1"/>
    </xf>
    <xf numFmtId="0" fontId="19" fillId="11" borderId="18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left" vertical="center" wrapText="1"/>
    </xf>
    <xf numFmtId="0" fontId="1" fillId="13" borderId="18" xfId="0" applyFont="1" applyFill="1" applyBorder="1" applyAlignment="1">
      <alignment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vertical="center" wrapText="1"/>
    </xf>
    <xf numFmtId="0" fontId="15" fillId="11" borderId="18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165" fontId="1" fillId="13" borderId="7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13" borderId="7" xfId="0" quotePrefix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6" fillId="11" borderId="0" xfId="0" applyFont="1" applyFill="1"/>
    <xf numFmtId="0" fontId="1" fillId="0" borderId="7" xfId="0" applyFont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" fillId="11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" fillId="2" borderId="7" xfId="0" quotePrefix="1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left" vertical="center" wrapText="1"/>
    </xf>
    <xf numFmtId="0" fontId="15" fillId="14" borderId="7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/>
    </xf>
    <xf numFmtId="0" fontId="12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1" fillId="13" borderId="15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/>
    </xf>
    <xf numFmtId="0" fontId="15" fillId="2" borderId="4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wrapText="1"/>
    </xf>
    <xf numFmtId="0" fontId="12" fillId="0" borderId="17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" fillId="11" borderId="7" xfId="0" applyFont="1" applyFill="1" applyBorder="1" applyAlignment="1">
      <alignment vertical="center" wrapText="1"/>
    </xf>
    <xf numFmtId="0" fontId="15" fillId="0" borderId="50" xfId="0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1" fillId="13" borderId="15" xfId="0" applyFont="1" applyFill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 wrapText="1"/>
    </xf>
    <xf numFmtId="3" fontId="1" fillId="6" borderId="15" xfId="0" applyNumberFormat="1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4" fontId="1" fillId="6" borderId="15" xfId="0" applyNumberFormat="1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wrapText="1"/>
    </xf>
    <xf numFmtId="0" fontId="15" fillId="11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wrapText="1"/>
    </xf>
    <xf numFmtId="0" fontId="15" fillId="11" borderId="6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vertical="center" wrapText="1"/>
    </xf>
    <xf numFmtId="0" fontId="17" fillId="13" borderId="15" xfId="0" applyFont="1" applyFill="1" applyBorder="1" applyAlignment="1">
      <alignment vertical="center" wrapText="1"/>
    </xf>
    <xf numFmtId="0" fontId="1" fillId="6" borderId="57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wrapText="1"/>
    </xf>
    <xf numFmtId="0" fontId="1" fillId="13" borderId="18" xfId="0" applyFont="1" applyFill="1" applyBorder="1" applyAlignment="1">
      <alignment wrapText="1"/>
    </xf>
    <xf numFmtId="0" fontId="15" fillId="11" borderId="4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5" fillId="11" borderId="63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wrapText="1"/>
    </xf>
    <xf numFmtId="0" fontId="1" fillId="13" borderId="7" xfId="0" quotePrefix="1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vertical="center" wrapText="1"/>
    </xf>
    <xf numFmtId="0" fontId="1" fillId="15" borderId="15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wrapText="1"/>
    </xf>
    <xf numFmtId="0" fontId="35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8" borderId="3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5" xfId="0" applyFont="1" applyBorder="1"/>
    <xf numFmtId="0" fontId="1" fillId="11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1" fillId="11" borderId="12" xfId="0" applyFont="1" applyFill="1" applyBorder="1" applyAlignment="1">
      <alignment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3" fillId="0" borderId="22" xfId="0" applyFont="1" applyBorder="1"/>
    <xf numFmtId="0" fontId="1" fillId="13" borderId="12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left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1" fillId="2" borderId="12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13" fillId="0" borderId="17" xfId="0" applyFont="1" applyBorder="1"/>
    <xf numFmtId="0" fontId="12" fillId="2" borderId="12" xfId="0" applyFont="1" applyFill="1" applyBorder="1" applyAlignment="1">
      <alignment vertical="center" wrapText="1"/>
    </xf>
    <xf numFmtId="0" fontId="35" fillId="2" borderId="12" xfId="0" applyFont="1" applyFill="1" applyBorder="1" applyAlignment="1">
      <alignment horizontal="left" vertical="center" wrapText="1"/>
    </xf>
    <xf numFmtId="0" fontId="36" fillId="0" borderId="14" xfId="0" applyFont="1" applyBorder="1"/>
    <xf numFmtId="0" fontId="34" fillId="11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left" vertical="center" wrapText="1"/>
    </xf>
    <xf numFmtId="0" fontId="37" fillId="2" borderId="12" xfId="0" applyFont="1" applyFill="1" applyBorder="1" applyAlignment="1">
      <alignment horizontal="left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2" fillId="0" borderId="14" xfId="0" applyFont="1" applyBorder="1"/>
    <xf numFmtId="0" fontId="15" fillId="3" borderId="1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15" fillId="13" borderId="19" xfId="0" applyFont="1" applyFill="1" applyBorder="1" applyAlignment="1">
      <alignment horizontal="left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vertical="center" wrapText="1"/>
    </xf>
    <xf numFmtId="0" fontId="1" fillId="11" borderId="19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13" borderId="21" xfId="0" applyFont="1" applyFill="1" applyBorder="1" applyAlignment="1">
      <alignment horizontal="center" vertical="center" wrapText="1"/>
    </xf>
    <xf numFmtId="0" fontId="13" fillId="0" borderId="24" xfId="0" applyFont="1" applyBorder="1"/>
    <xf numFmtId="0" fontId="19" fillId="2" borderId="2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2" fillId="13" borderId="12" xfId="0" quotePrefix="1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28" xfId="0" applyFont="1" applyBorder="1"/>
    <xf numFmtId="0" fontId="15" fillId="13" borderId="12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3" fillId="0" borderId="37" xfId="0" applyFont="1" applyBorder="1"/>
    <xf numFmtId="0" fontId="1" fillId="0" borderId="12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26" xfId="0" applyFont="1" applyBorder="1"/>
    <xf numFmtId="0" fontId="15" fillId="3" borderId="2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3" fillId="0" borderId="27" xfId="0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13" fillId="0" borderId="33" xfId="0" applyFont="1" applyBorder="1"/>
    <xf numFmtId="0" fontId="12" fillId="8" borderId="30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13" fillId="0" borderId="32" xfId="0" applyFont="1" applyBorder="1"/>
    <xf numFmtId="0" fontId="1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left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3" fillId="0" borderId="36" xfId="0" applyFont="1" applyBorder="1"/>
    <xf numFmtId="0" fontId="12" fillId="2" borderId="42" xfId="0" applyFont="1" applyFill="1" applyBorder="1" applyAlignment="1">
      <alignment horizontal="center" vertical="center" wrapText="1"/>
    </xf>
    <xf numFmtId="0" fontId="13" fillId="0" borderId="39" xfId="0" applyFont="1" applyBorder="1"/>
    <xf numFmtId="0" fontId="15" fillId="2" borderId="4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0" borderId="0" xfId="0" applyFont="1"/>
    <xf numFmtId="0" fontId="1" fillId="6" borderId="19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3" fillId="0" borderId="53" xfId="0" applyFont="1" applyBorder="1"/>
    <xf numFmtId="0" fontId="1" fillId="13" borderId="12" xfId="0" applyFont="1" applyFill="1" applyBorder="1" applyAlignment="1">
      <alignment vertical="center" wrapText="1"/>
    </xf>
    <xf numFmtId="0" fontId="15" fillId="11" borderId="19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3" fillId="0" borderId="62" xfId="0" applyFont="1" applyBorder="1"/>
    <xf numFmtId="0" fontId="15" fillId="11" borderId="51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wrapText="1"/>
    </xf>
    <xf numFmtId="0" fontId="15" fillId="2" borderId="5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11" borderId="58" xfId="0" applyFont="1" applyFill="1" applyBorder="1" applyAlignment="1">
      <alignment horizontal="center" vertical="center" wrapText="1"/>
    </xf>
    <xf numFmtId="0" fontId="13" fillId="0" borderId="59" xfId="0" applyFont="1" applyBorder="1"/>
    <xf numFmtId="0" fontId="13" fillId="0" borderId="60" xfId="0" applyFont="1" applyBorder="1"/>
    <xf numFmtId="0" fontId="1" fillId="5" borderId="51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3" fillId="0" borderId="54" xfId="0" applyFont="1" applyBorder="1"/>
    <xf numFmtId="0" fontId="15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279193</xdr:colOff>
      <xdr:row>41</xdr:row>
      <xdr:rowOff>24740</xdr:rowOff>
    </xdr:from>
    <xdr:ext cx="4025613" cy="4094512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4225" y="17429513"/>
          <a:ext cx="4025613" cy="4094512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41</xdr:row>
      <xdr:rowOff>0</xdr:rowOff>
    </xdr:from>
    <xdr:ext cx="4057650" cy="4086225"/>
    <xdr:pic>
      <xdr:nvPicPr>
        <xdr:cNvPr id="3" name="image7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247649</xdr:colOff>
      <xdr:row>40</xdr:row>
      <xdr:rowOff>180975</xdr:rowOff>
    </xdr:from>
    <xdr:ext cx="3933825" cy="4105275"/>
    <xdr:pic>
      <xdr:nvPicPr>
        <xdr:cNvPr id="4" name="image5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53948" y="17387826"/>
          <a:ext cx="3933825" cy="41052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204973</xdr:colOff>
      <xdr:row>31</xdr:row>
      <xdr:rowOff>9525</xdr:rowOff>
    </xdr:from>
    <xdr:ext cx="4136943" cy="4181475"/>
    <xdr:pic>
      <xdr:nvPicPr>
        <xdr:cNvPr id="5" name="image8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680005" y="12020921"/>
          <a:ext cx="4136943" cy="4181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</xdr:colOff>
      <xdr:row>31</xdr:row>
      <xdr:rowOff>19050</xdr:rowOff>
    </xdr:from>
    <xdr:ext cx="4057650" cy="4181475"/>
    <xdr:pic>
      <xdr:nvPicPr>
        <xdr:cNvPr id="6" name="image9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157967</xdr:colOff>
      <xdr:row>31</xdr:row>
      <xdr:rowOff>0</xdr:rowOff>
    </xdr:from>
    <xdr:ext cx="4097358" cy="4210050"/>
    <xdr:pic>
      <xdr:nvPicPr>
        <xdr:cNvPr id="7" name="image11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464266" y="12011396"/>
          <a:ext cx="4097358" cy="42100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</xdr:colOff>
      <xdr:row>6</xdr:row>
      <xdr:rowOff>9525</xdr:rowOff>
    </xdr:from>
    <xdr:ext cx="4057650" cy="4133850"/>
    <xdr:pic>
      <xdr:nvPicPr>
        <xdr:cNvPr id="8" name="image1.png" title="Vaizdas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258050" y="1504950"/>
          <a:ext cx="4057650" cy="41338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190500</xdr:colOff>
      <xdr:row>6</xdr:row>
      <xdr:rowOff>0</xdr:rowOff>
    </xdr:from>
    <xdr:ext cx="3953493" cy="4143994"/>
    <xdr:pic>
      <xdr:nvPicPr>
        <xdr:cNvPr id="9" name="image3.png" title="Vaizdas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496799" y="1472045"/>
          <a:ext cx="3953493" cy="414399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21</xdr:row>
      <xdr:rowOff>0</xdr:rowOff>
    </xdr:from>
    <xdr:ext cx="4057650" cy="4181475"/>
    <xdr:pic>
      <xdr:nvPicPr>
        <xdr:cNvPr id="10" name="image6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173182</xdr:colOff>
      <xdr:row>21</xdr:row>
      <xdr:rowOff>9525</xdr:rowOff>
    </xdr:from>
    <xdr:ext cx="3990975" cy="4181475"/>
    <xdr:pic>
      <xdr:nvPicPr>
        <xdr:cNvPr id="11" name="image10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479481" y="6639915"/>
          <a:ext cx="3990975" cy="41814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142875</xdr:colOff>
      <xdr:row>5</xdr:row>
      <xdr:rowOff>190499</xdr:rowOff>
    </xdr:from>
    <xdr:ext cx="3943350" cy="4143375"/>
    <xdr:pic>
      <xdr:nvPicPr>
        <xdr:cNvPr id="12" name="image2.png" title="Vaizdas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5621000" y="1495424"/>
          <a:ext cx="3943350" cy="41433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191489</xdr:colOff>
      <xdr:row>21</xdr:row>
      <xdr:rowOff>0</xdr:rowOff>
    </xdr:from>
    <xdr:ext cx="3981450" cy="4181475"/>
    <xdr:pic>
      <xdr:nvPicPr>
        <xdr:cNvPr id="13" name="image4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666521" y="6630390"/>
          <a:ext cx="3981450" cy="418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22</xdr:col>
      <xdr:colOff>419102</xdr:colOff>
      <xdr:row>6</xdr:row>
      <xdr:rowOff>0</xdr:rowOff>
    </xdr:from>
    <xdr:to>
      <xdr:col>26</xdr:col>
      <xdr:colOff>575233</xdr:colOff>
      <xdr:row>15</xdr:row>
      <xdr:rowOff>259773</xdr:rowOff>
    </xdr:to>
    <xdr:pic>
      <xdr:nvPicPr>
        <xdr:cNvPr id="37" name="Paveikslėlis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753615" y="1472045"/>
          <a:ext cx="4015612" cy="4119254"/>
        </a:xfrm>
        <a:prstGeom prst="rect">
          <a:avLst/>
        </a:prstGeom>
      </xdr:spPr>
    </xdr:pic>
    <xdr:clientData/>
  </xdr:twoCellAnchor>
  <xdr:twoCellAnchor editAs="oneCell">
    <xdr:from>
      <xdr:col>22</xdr:col>
      <xdr:colOff>502970</xdr:colOff>
      <xdr:row>20</xdr:row>
      <xdr:rowOff>173180</xdr:rowOff>
    </xdr:from>
    <xdr:to>
      <xdr:col>26</xdr:col>
      <xdr:colOff>831239</xdr:colOff>
      <xdr:row>24</xdr:row>
      <xdr:rowOff>1125681</xdr:rowOff>
    </xdr:to>
    <xdr:pic>
      <xdr:nvPicPr>
        <xdr:cNvPr id="38" name="Paveikslėlis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837483" y="6605648"/>
          <a:ext cx="4187750" cy="4205845"/>
        </a:xfrm>
        <a:prstGeom prst="rect">
          <a:avLst/>
        </a:prstGeom>
      </xdr:spPr>
    </xdr:pic>
    <xdr:clientData/>
  </xdr:twoCellAnchor>
  <xdr:twoCellAnchor editAs="oneCell">
    <xdr:from>
      <xdr:col>22</xdr:col>
      <xdr:colOff>706925</xdr:colOff>
      <xdr:row>41</xdr:row>
      <xdr:rowOff>0</xdr:rowOff>
    </xdr:from>
    <xdr:to>
      <xdr:col>26</xdr:col>
      <xdr:colOff>865908</xdr:colOff>
      <xdr:row>45</xdr:row>
      <xdr:rowOff>0</xdr:rowOff>
    </xdr:to>
    <xdr:pic>
      <xdr:nvPicPr>
        <xdr:cNvPr id="40" name="Paveikslėlis 3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41438" y="17404773"/>
          <a:ext cx="4018464" cy="4094513"/>
        </a:xfrm>
        <a:prstGeom prst="rect">
          <a:avLst/>
        </a:prstGeom>
      </xdr:spPr>
    </xdr:pic>
    <xdr:clientData/>
  </xdr:twoCellAnchor>
  <xdr:twoCellAnchor editAs="oneCell">
    <xdr:from>
      <xdr:col>22</xdr:col>
      <xdr:colOff>630877</xdr:colOff>
      <xdr:row>31</xdr:row>
      <xdr:rowOff>1</xdr:rowOff>
    </xdr:from>
    <xdr:to>
      <xdr:col>26</xdr:col>
      <xdr:colOff>881995</xdr:colOff>
      <xdr:row>34</xdr:row>
      <xdr:rowOff>989611</xdr:rowOff>
    </xdr:to>
    <xdr:pic>
      <xdr:nvPicPr>
        <xdr:cNvPr id="14" name="Paveikslėlis 1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965390" y="12011397"/>
          <a:ext cx="4110599" cy="419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000"/>
  <sheetViews>
    <sheetView workbookViewId="0">
      <selection activeCell="D1" sqref="D1:E2"/>
    </sheetView>
  </sheetViews>
  <sheetFormatPr defaultColWidth="14.42578125" defaultRowHeight="15" customHeight="1" x14ac:dyDescent="0.25"/>
  <cols>
    <col min="1" max="1" width="3" customWidth="1"/>
    <col min="2" max="4" width="14.28515625" customWidth="1"/>
    <col min="5" max="5" width="27.28515625" customWidth="1"/>
    <col min="6" max="6" width="8.7109375" customWidth="1"/>
  </cols>
  <sheetData>
    <row r="1" spans="1:5" ht="29.25" customHeight="1" x14ac:dyDescent="0.25">
      <c r="D1" s="268" t="s">
        <v>824</v>
      </c>
      <c r="E1" s="267"/>
    </row>
    <row r="2" spans="1:5" ht="15" customHeight="1" x14ac:dyDescent="0.25">
      <c r="A2" s="1"/>
      <c r="B2" s="1"/>
      <c r="C2" s="1"/>
      <c r="D2" s="267"/>
      <c r="E2" s="267"/>
    </row>
    <row r="3" spans="1:5" ht="15" customHeight="1" x14ac:dyDescent="0.25">
      <c r="A3" s="1"/>
      <c r="B3" s="1"/>
      <c r="C3" s="1"/>
      <c r="D3" s="2"/>
      <c r="E3" s="2"/>
    </row>
    <row r="4" spans="1:5" ht="69" customHeight="1" x14ac:dyDescent="0.25">
      <c r="A4" s="269" t="s">
        <v>0</v>
      </c>
      <c r="B4" s="267"/>
      <c r="C4" s="267"/>
      <c r="D4" s="267"/>
      <c r="E4" s="267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270" t="s">
        <v>1</v>
      </c>
      <c r="B8" s="267"/>
      <c r="C8" s="267"/>
      <c r="D8" s="267"/>
      <c r="E8" s="267"/>
    </row>
    <row r="9" spans="1:5" x14ac:dyDescent="0.25">
      <c r="A9" s="1"/>
      <c r="B9" s="1"/>
      <c r="C9" s="1"/>
      <c r="D9" s="1"/>
      <c r="E9" s="1"/>
    </row>
    <row r="10" spans="1:5" ht="22.5" customHeight="1" x14ac:dyDescent="0.25">
      <c r="A10" s="1"/>
      <c r="B10" s="266" t="s">
        <v>2</v>
      </c>
      <c r="C10" s="267"/>
      <c r="D10" s="1"/>
      <c r="E10" s="1"/>
    </row>
    <row r="11" spans="1:5" ht="22.5" customHeight="1" x14ac:dyDescent="0.25">
      <c r="A11" s="1"/>
      <c r="B11" s="266" t="s">
        <v>3</v>
      </c>
      <c r="C11" s="267"/>
      <c r="D11" s="1"/>
      <c r="E11" s="1"/>
    </row>
    <row r="12" spans="1:5" ht="22.5" customHeight="1" x14ac:dyDescent="0.25">
      <c r="A12" s="1"/>
      <c r="B12" s="266" t="s">
        <v>4</v>
      </c>
      <c r="C12" s="267"/>
      <c r="D12" s="1"/>
      <c r="E12" s="1"/>
    </row>
    <row r="13" spans="1:5" ht="22.5" customHeight="1" x14ac:dyDescent="0.25">
      <c r="A13" s="1"/>
      <c r="B13" s="266" t="s">
        <v>5</v>
      </c>
      <c r="C13" s="267"/>
      <c r="D13" s="1"/>
      <c r="E13" s="1"/>
    </row>
    <row r="14" spans="1:5" ht="22.5" customHeight="1" x14ac:dyDescent="0.25">
      <c r="A14" s="1"/>
      <c r="B14" s="266" t="s">
        <v>6</v>
      </c>
      <c r="C14" s="267"/>
      <c r="D14" s="1"/>
      <c r="E14" s="1"/>
    </row>
    <row r="15" spans="1:5" ht="22.5" customHeight="1" x14ac:dyDescent="0.25">
      <c r="A15" s="1"/>
      <c r="B15" s="266" t="s">
        <v>7</v>
      </c>
      <c r="C15" s="267"/>
      <c r="D15" s="1"/>
      <c r="E15" s="1"/>
    </row>
    <row r="16" spans="1:5" ht="22.5" customHeight="1" x14ac:dyDescent="0.25">
      <c r="A16" s="1"/>
      <c r="B16" s="266" t="s">
        <v>8</v>
      </c>
      <c r="C16" s="267"/>
      <c r="D16" s="1"/>
      <c r="E16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B14:C14"/>
    <mergeCell ref="B15:C15"/>
    <mergeCell ref="B16:C16"/>
    <mergeCell ref="D1:E2"/>
    <mergeCell ref="A4:E4"/>
    <mergeCell ref="A8:E8"/>
    <mergeCell ref="B10:C10"/>
    <mergeCell ref="B11:C11"/>
    <mergeCell ref="B12:C12"/>
    <mergeCell ref="B13:C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1000"/>
  <sheetViews>
    <sheetView workbookViewId="0">
      <selection activeCell="K1" sqref="K1:L2"/>
    </sheetView>
  </sheetViews>
  <sheetFormatPr defaultColWidth="14.42578125" defaultRowHeight="15" customHeight="1" x14ac:dyDescent="0.25"/>
  <cols>
    <col min="1" max="1" width="11.28515625" customWidth="1"/>
    <col min="2" max="10" width="8.7109375" customWidth="1"/>
    <col min="12" max="12" width="16.85546875" customWidth="1"/>
  </cols>
  <sheetData>
    <row r="1" spans="1:26" ht="39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272" t="s">
        <v>824</v>
      </c>
      <c r="L1" s="27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5">
      <c r="A2" s="1"/>
      <c r="B2" s="1"/>
      <c r="C2" s="1"/>
      <c r="D2" s="3"/>
      <c r="E2" s="3"/>
      <c r="F2" s="3"/>
      <c r="G2" s="3"/>
      <c r="H2" s="3"/>
      <c r="I2" s="3"/>
      <c r="J2" s="3"/>
      <c r="K2" s="273"/>
      <c r="L2" s="27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5">
      <c r="A3" s="1"/>
      <c r="B3" s="1"/>
      <c r="C3" s="1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 t="s">
        <v>9</v>
      </c>
      <c r="B4" s="5"/>
    </row>
    <row r="5" spans="1:26" ht="21.75" customHeight="1" x14ac:dyDescent="0.25">
      <c r="B5" s="274" t="s">
        <v>10</v>
      </c>
      <c r="C5" s="267"/>
      <c r="D5" s="267"/>
      <c r="E5" s="267"/>
      <c r="F5" s="267"/>
      <c r="G5" s="267"/>
      <c r="H5" s="267"/>
      <c r="I5" s="267"/>
      <c r="J5" s="267"/>
    </row>
    <row r="8" spans="1:26" x14ac:dyDescent="0.25">
      <c r="B8" s="6"/>
      <c r="D8" s="271" t="s">
        <v>11</v>
      </c>
      <c r="E8" s="267"/>
      <c r="F8" s="267"/>
      <c r="G8" s="267"/>
      <c r="H8" s="267"/>
    </row>
    <row r="9" spans="1:26" x14ac:dyDescent="0.25">
      <c r="D9" s="7"/>
      <c r="E9" s="7"/>
      <c r="F9" s="7"/>
      <c r="G9" s="7"/>
      <c r="H9" s="7"/>
    </row>
    <row r="10" spans="1:26" x14ac:dyDescent="0.25">
      <c r="B10" s="8"/>
      <c r="D10" s="271" t="s">
        <v>12</v>
      </c>
      <c r="E10" s="267"/>
      <c r="F10" s="267"/>
      <c r="G10" s="267"/>
      <c r="H10" s="267"/>
    </row>
    <row r="11" spans="1:26" x14ac:dyDescent="0.25">
      <c r="D11" s="7"/>
      <c r="E11" s="7"/>
      <c r="F11" s="7"/>
      <c r="G11" s="7"/>
      <c r="H11" s="7"/>
    </row>
    <row r="12" spans="1:26" x14ac:dyDescent="0.25">
      <c r="B12" s="9"/>
      <c r="D12" s="271" t="s">
        <v>13</v>
      </c>
      <c r="E12" s="267"/>
      <c r="F12" s="267"/>
      <c r="G12" s="267"/>
      <c r="H12" s="267"/>
    </row>
    <row r="13" spans="1:26" x14ac:dyDescent="0.25">
      <c r="D13" s="7"/>
      <c r="E13" s="7"/>
      <c r="F13" s="7"/>
      <c r="G13" s="7"/>
      <c r="H13" s="7"/>
    </row>
    <row r="14" spans="1:26" x14ac:dyDescent="0.25">
      <c r="B14" s="10"/>
      <c r="D14" s="271" t="s">
        <v>14</v>
      </c>
      <c r="E14" s="267"/>
      <c r="F14" s="267"/>
      <c r="G14" s="267"/>
      <c r="H14" s="267"/>
    </row>
    <row r="15" spans="1:26" x14ac:dyDescent="0.25">
      <c r="D15" s="7"/>
      <c r="E15" s="7"/>
      <c r="F15" s="7"/>
      <c r="G15" s="7"/>
      <c r="H15" s="7"/>
    </row>
    <row r="16" spans="1:26" x14ac:dyDescent="0.25">
      <c r="B16" s="11"/>
      <c r="D16" s="271" t="s">
        <v>15</v>
      </c>
      <c r="E16" s="267"/>
      <c r="F16" s="267"/>
      <c r="G16" s="267"/>
      <c r="H16" s="26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D14:H14"/>
    <mergeCell ref="D16:H16"/>
    <mergeCell ref="K1:L2"/>
    <mergeCell ref="B5:J5"/>
    <mergeCell ref="D8:H8"/>
    <mergeCell ref="D10:H10"/>
    <mergeCell ref="D12:H12"/>
  </mergeCells>
  <hyperlinks>
    <hyperlink ref="A4" location="Turinys!A1" display="Atgal į turinį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1000"/>
  <sheetViews>
    <sheetView topLeftCell="I1" zoomScale="98" zoomScaleNormal="98" workbookViewId="0">
      <selection activeCell="U1" sqref="U1:V2"/>
    </sheetView>
  </sheetViews>
  <sheetFormatPr defaultColWidth="14.42578125" defaultRowHeight="15" customHeight="1" x14ac:dyDescent="0.25"/>
  <cols>
    <col min="1" max="1" width="10.85546875" customWidth="1"/>
    <col min="2" max="2" width="3.85546875" customWidth="1"/>
    <col min="3" max="3" width="14.28515625" customWidth="1"/>
    <col min="4" max="4" width="11.42578125" customWidth="1"/>
    <col min="5" max="18" width="14.28515625" customWidth="1"/>
    <col min="19" max="20" width="14.140625" customWidth="1"/>
    <col min="21" max="21" width="19.42578125" customWidth="1"/>
  </cols>
  <sheetData>
    <row r="1" spans="1:29" ht="39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2" t="s">
        <v>824</v>
      </c>
      <c r="V1" s="273"/>
      <c r="W1" s="3"/>
      <c r="X1" s="3"/>
      <c r="Y1" s="3"/>
      <c r="Z1" s="3"/>
      <c r="AA1" s="3"/>
      <c r="AB1" s="3"/>
      <c r="AC1" s="3"/>
    </row>
    <row r="2" spans="1:29" ht="15" customHeight="1" x14ac:dyDescent="0.25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73"/>
      <c r="V2" s="273"/>
      <c r="W2" s="3"/>
      <c r="X2" s="3"/>
      <c r="Y2" s="3"/>
      <c r="Z2" s="3"/>
      <c r="AA2" s="3"/>
      <c r="AB2" s="3"/>
      <c r="AC2" s="3"/>
    </row>
    <row r="3" spans="1:29" x14ac:dyDescent="0.25">
      <c r="A3" s="4" t="s">
        <v>9</v>
      </c>
    </row>
    <row r="4" spans="1:29" ht="18.75" x14ac:dyDescent="0.3">
      <c r="B4" s="275" t="s">
        <v>16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</row>
    <row r="6" spans="1:29" ht="15.75" customHeight="1" x14ac:dyDescent="0.25">
      <c r="B6" s="276" t="s">
        <v>17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8"/>
    </row>
    <row r="7" spans="1:29" ht="49.5" customHeight="1" x14ac:dyDescent="0.25">
      <c r="B7" s="12" t="s">
        <v>18</v>
      </c>
      <c r="C7" s="13" t="s">
        <v>19</v>
      </c>
      <c r="D7" s="14" t="s">
        <v>20</v>
      </c>
      <c r="E7" s="14" t="s">
        <v>21</v>
      </c>
      <c r="F7" s="15" t="s">
        <v>22</v>
      </c>
      <c r="G7" s="15" t="s">
        <v>23</v>
      </c>
      <c r="H7" s="15" t="s">
        <v>24</v>
      </c>
      <c r="I7" s="16" t="s">
        <v>25</v>
      </c>
      <c r="J7" s="14" t="s">
        <v>26</v>
      </c>
      <c r="K7" s="17" t="s">
        <v>27</v>
      </c>
      <c r="L7" s="17" t="s">
        <v>28</v>
      </c>
      <c r="M7" s="17" t="s">
        <v>29</v>
      </c>
      <c r="N7" s="18" t="s">
        <v>30</v>
      </c>
      <c r="O7" s="17" t="s">
        <v>31</v>
      </c>
      <c r="P7" s="17" t="s">
        <v>32</v>
      </c>
      <c r="Q7" s="17" t="s">
        <v>33</v>
      </c>
      <c r="R7" s="17" t="s">
        <v>34</v>
      </c>
      <c r="S7" s="18" t="s">
        <v>35</v>
      </c>
      <c r="T7" s="14" t="s">
        <v>36</v>
      </c>
      <c r="U7" s="14" t="s">
        <v>37</v>
      </c>
    </row>
    <row r="8" spans="1:29" ht="48" x14ac:dyDescent="0.25">
      <c r="B8" s="19">
        <v>1</v>
      </c>
      <c r="C8" s="20" t="s">
        <v>38</v>
      </c>
      <c r="D8" s="21" t="s">
        <v>39</v>
      </c>
      <c r="E8" s="19" t="s">
        <v>40</v>
      </c>
      <c r="F8" s="22" t="s">
        <v>41</v>
      </c>
      <c r="G8" s="22">
        <v>1.9</v>
      </c>
      <c r="H8" s="22">
        <v>-0.2</v>
      </c>
      <c r="I8" s="23">
        <v>-0.5</v>
      </c>
      <c r="J8" s="19" t="s">
        <v>42</v>
      </c>
      <c r="K8" s="22" t="s">
        <v>43</v>
      </c>
      <c r="L8" s="22">
        <v>0.4</v>
      </c>
      <c r="M8" s="22">
        <v>1</v>
      </c>
      <c r="N8" s="23">
        <v>1</v>
      </c>
      <c r="O8" s="19">
        <v>25</v>
      </c>
      <c r="P8" s="24" t="s">
        <v>44</v>
      </c>
      <c r="Q8" s="24">
        <v>19</v>
      </c>
      <c r="R8" s="25">
        <v>32</v>
      </c>
      <c r="S8" s="24">
        <v>27</v>
      </c>
      <c r="T8" s="19" t="s">
        <v>45</v>
      </c>
      <c r="U8" s="21" t="s">
        <v>46</v>
      </c>
    </row>
    <row r="9" spans="1:29" ht="36" x14ac:dyDescent="0.25">
      <c r="B9" s="19">
        <v>2</v>
      </c>
      <c r="C9" s="20" t="s">
        <v>47</v>
      </c>
      <c r="D9" s="26" t="s">
        <v>48</v>
      </c>
      <c r="E9" s="19" t="s">
        <v>49</v>
      </c>
      <c r="F9" s="22">
        <v>-8.5</v>
      </c>
      <c r="G9" s="22">
        <v>-8.1</v>
      </c>
      <c r="H9" s="22">
        <v>-6.9</v>
      </c>
      <c r="I9" s="23">
        <v>-7.1</v>
      </c>
      <c r="J9" s="19" t="s">
        <v>50</v>
      </c>
      <c r="K9" s="22">
        <v>-8.6999999999999993</v>
      </c>
      <c r="L9" s="22">
        <v>-7.4</v>
      </c>
      <c r="M9" s="22">
        <v>-5.7</v>
      </c>
      <c r="N9" s="23">
        <v>-6.4</v>
      </c>
      <c r="O9" s="19">
        <v>7</v>
      </c>
      <c r="P9" s="25">
        <v>10</v>
      </c>
      <c r="Q9" s="25">
        <v>13</v>
      </c>
      <c r="R9" s="27">
        <v>13</v>
      </c>
      <c r="S9" s="25">
        <v>14</v>
      </c>
      <c r="T9" s="19" t="s">
        <v>51</v>
      </c>
      <c r="U9" s="21" t="s">
        <v>46</v>
      </c>
    </row>
    <row r="10" spans="1:29" ht="60.75" customHeight="1" x14ac:dyDescent="0.25">
      <c r="B10" s="19">
        <v>3</v>
      </c>
      <c r="C10" s="20" t="s">
        <v>52</v>
      </c>
      <c r="D10" s="26" t="s">
        <v>48</v>
      </c>
      <c r="E10" s="19" t="s">
        <v>53</v>
      </c>
      <c r="F10" s="22" t="s">
        <v>54</v>
      </c>
      <c r="G10" s="22" t="s">
        <v>55</v>
      </c>
      <c r="H10" s="22">
        <v>1767.4</v>
      </c>
      <c r="I10" s="23">
        <v>1938.4</v>
      </c>
      <c r="J10" s="19" t="s">
        <v>56</v>
      </c>
      <c r="K10" s="22" t="s">
        <v>57</v>
      </c>
      <c r="L10" s="22" t="s">
        <v>58</v>
      </c>
      <c r="M10" s="22" t="s">
        <v>59</v>
      </c>
      <c r="N10" s="23" t="s">
        <v>60</v>
      </c>
      <c r="O10" s="19">
        <v>22</v>
      </c>
      <c r="P10" s="24">
        <v>16</v>
      </c>
      <c r="Q10" s="24">
        <v>15</v>
      </c>
      <c r="R10" s="28">
        <v>12</v>
      </c>
      <c r="S10" s="25">
        <v>14</v>
      </c>
      <c r="T10" s="19" t="s">
        <v>61</v>
      </c>
      <c r="U10" s="21" t="s">
        <v>46</v>
      </c>
    </row>
    <row r="11" spans="1:29" ht="36" x14ac:dyDescent="0.25">
      <c r="B11" s="19">
        <v>4</v>
      </c>
      <c r="C11" s="20" t="s">
        <v>62</v>
      </c>
      <c r="D11" s="26" t="s">
        <v>48</v>
      </c>
      <c r="E11" s="19" t="s">
        <v>63</v>
      </c>
      <c r="F11" s="22" t="s">
        <v>64</v>
      </c>
      <c r="G11" s="22">
        <v>74.5</v>
      </c>
      <c r="H11" s="22">
        <v>81.31</v>
      </c>
      <c r="I11" s="23">
        <v>77.900000000000006</v>
      </c>
      <c r="J11" s="19" t="s">
        <v>65</v>
      </c>
      <c r="K11" s="22" t="s">
        <v>66</v>
      </c>
      <c r="L11" s="29">
        <v>75.3</v>
      </c>
      <c r="M11" s="29">
        <v>77.430000000000007</v>
      </c>
      <c r="N11" s="30">
        <v>77.599999999999994</v>
      </c>
      <c r="O11" s="19">
        <v>3</v>
      </c>
      <c r="P11" s="25" t="s">
        <v>67</v>
      </c>
      <c r="Q11" s="25" t="s">
        <v>68</v>
      </c>
      <c r="R11" s="24">
        <v>9</v>
      </c>
      <c r="S11" s="25">
        <v>15</v>
      </c>
      <c r="T11" s="19" t="s">
        <v>69</v>
      </c>
      <c r="U11" s="21" t="s">
        <v>46</v>
      </c>
    </row>
    <row r="12" spans="1:29" ht="84" x14ac:dyDescent="0.25">
      <c r="B12" s="19">
        <v>5</v>
      </c>
      <c r="C12" s="20" t="s">
        <v>70</v>
      </c>
      <c r="D12" s="21" t="s">
        <v>71</v>
      </c>
      <c r="E12" s="19" t="s">
        <v>72</v>
      </c>
      <c r="F12" s="31" t="s">
        <v>73</v>
      </c>
      <c r="G12" s="24">
        <v>67.7</v>
      </c>
      <c r="H12" s="31" t="s">
        <v>73</v>
      </c>
      <c r="I12" s="25">
        <v>57.5</v>
      </c>
      <c r="J12" s="22" t="s">
        <v>74</v>
      </c>
      <c r="K12" s="22" t="s">
        <v>74</v>
      </c>
      <c r="L12" s="22" t="s">
        <v>74</v>
      </c>
      <c r="M12" s="22" t="s">
        <v>74</v>
      </c>
      <c r="N12" s="22" t="s">
        <v>74</v>
      </c>
      <c r="O12" s="19" t="s">
        <v>74</v>
      </c>
      <c r="P12" s="22" t="s">
        <v>74</v>
      </c>
      <c r="Q12" s="22" t="s">
        <v>74</v>
      </c>
      <c r="R12" s="22" t="s">
        <v>74</v>
      </c>
      <c r="S12" s="22" t="s">
        <v>74</v>
      </c>
      <c r="T12" s="19">
        <v>75</v>
      </c>
      <c r="U12" s="21" t="s">
        <v>46</v>
      </c>
    </row>
    <row r="13" spans="1:29" x14ac:dyDescent="0.25">
      <c r="R13" s="3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U1:V2"/>
    <mergeCell ref="B4:U4"/>
    <mergeCell ref="B6:U6"/>
  </mergeCells>
  <hyperlinks>
    <hyperlink ref="A3" location="Turinys!A1" display="Atgal į turinį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A1000"/>
  <sheetViews>
    <sheetView topLeftCell="C1" workbookViewId="0">
      <pane ySplit="7" topLeftCell="A8" activePane="bottomLeft" state="frozen"/>
      <selection pane="bottomLeft" activeCell="M1" sqref="M1:N2"/>
    </sheetView>
  </sheetViews>
  <sheetFormatPr defaultColWidth="14.42578125" defaultRowHeight="15" customHeight="1" x14ac:dyDescent="0.25"/>
  <cols>
    <col min="1" max="1" width="11.85546875" customWidth="1"/>
    <col min="2" max="2" width="7.140625" customWidth="1"/>
    <col min="3" max="3" width="28.5703125" customWidth="1"/>
    <col min="4" max="4" width="15.28515625" customWidth="1"/>
    <col min="5" max="5" width="34.28515625" customWidth="1"/>
    <col min="6" max="9" width="11.42578125" customWidth="1"/>
    <col min="10" max="10" width="13.85546875" customWidth="1"/>
    <col min="11" max="11" width="11.42578125" customWidth="1"/>
    <col min="12" max="12" width="30.5703125" customWidth="1"/>
    <col min="13" max="13" width="20.28515625" customWidth="1"/>
    <col min="14" max="14" width="14.140625" customWidth="1"/>
    <col min="15" max="16" width="8.7109375" customWidth="1"/>
  </cols>
  <sheetData>
    <row r="1" spans="1:27" ht="39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72" t="s">
        <v>824</v>
      </c>
      <c r="N1" s="27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" customHeight="1" x14ac:dyDescent="0.25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273"/>
      <c r="N2" s="27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" customHeight="1" x14ac:dyDescent="0.25">
      <c r="A3" s="33" t="s">
        <v>9</v>
      </c>
      <c r="B3" s="34"/>
      <c r="L3" s="3"/>
    </row>
    <row r="4" spans="1:27" ht="18.75" x14ac:dyDescent="0.3">
      <c r="B4" s="275" t="s">
        <v>75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1:27" ht="15" customHeight="1" x14ac:dyDescent="0.25">
      <c r="L5" s="3"/>
    </row>
    <row r="6" spans="1:27" ht="37.5" customHeight="1" x14ac:dyDescent="0.25">
      <c r="B6" s="35" t="s">
        <v>18</v>
      </c>
      <c r="C6" s="36" t="s">
        <v>76</v>
      </c>
      <c r="D6" s="37" t="s">
        <v>77</v>
      </c>
      <c r="E6" s="36" t="s">
        <v>78</v>
      </c>
      <c r="F6" s="36" t="s">
        <v>79</v>
      </c>
      <c r="G6" s="38" t="s">
        <v>80</v>
      </c>
      <c r="H6" s="38" t="s">
        <v>81</v>
      </c>
      <c r="I6" s="38" t="s">
        <v>82</v>
      </c>
      <c r="J6" s="39" t="s">
        <v>83</v>
      </c>
      <c r="K6" s="37" t="s">
        <v>84</v>
      </c>
      <c r="L6" s="37" t="s">
        <v>37</v>
      </c>
    </row>
    <row r="7" spans="1:27" ht="15.75" customHeight="1" x14ac:dyDescent="0.25">
      <c r="B7" s="276" t="s">
        <v>85</v>
      </c>
      <c r="C7" s="277"/>
      <c r="D7" s="277"/>
      <c r="E7" s="277"/>
      <c r="F7" s="277"/>
      <c r="G7" s="277"/>
      <c r="H7" s="277"/>
      <c r="I7" s="277"/>
      <c r="J7" s="277"/>
      <c r="K7" s="277"/>
      <c r="L7" s="278"/>
    </row>
    <row r="8" spans="1:27" ht="36" x14ac:dyDescent="0.25">
      <c r="B8" s="300" t="s">
        <v>86</v>
      </c>
      <c r="C8" s="309" t="s">
        <v>87</v>
      </c>
      <c r="D8" s="300" t="s">
        <v>88</v>
      </c>
      <c r="E8" s="40" t="s">
        <v>89</v>
      </c>
      <c r="F8" s="297" t="s">
        <v>90</v>
      </c>
      <c r="G8" s="287" t="s">
        <v>91</v>
      </c>
      <c r="H8" s="291" t="s">
        <v>92</v>
      </c>
      <c r="I8" s="291" t="s">
        <v>93</v>
      </c>
      <c r="J8" s="302" t="s">
        <v>94</v>
      </c>
      <c r="K8" s="315">
        <v>1.4</v>
      </c>
      <c r="L8" s="307" t="s">
        <v>99</v>
      </c>
      <c r="M8" s="3"/>
    </row>
    <row r="9" spans="1:27" ht="20.25" customHeight="1" x14ac:dyDescent="0.25">
      <c r="B9" s="280"/>
      <c r="C9" s="280"/>
      <c r="D9" s="281"/>
      <c r="E9" s="41" t="s">
        <v>95</v>
      </c>
      <c r="F9" s="281"/>
      <c r="G9" s="281"/>
      <c r="H9" s="281"/>
      <c r="I9" s="281"/>
      <c r="J9" s="281"/>
      <c r="K9" s="316"/>
      <c r="L9" s="281"/>
      <c r="M9" s="3"/>
    </row>
    <row r="10" spans="1:27" ht="18.75" customHeight="1" x14ac:dyDescent="0.25">
      <c r="B10" s="280"/>
      <c r="C10" s="280"/>
      <c r="D10" s="300" t="s">
        <v>96</v>
      </c>
      <c r="E10" s="42" t="s">
        <v>97</v>
      </c>
      <c r="F10" s="297" t="s">
        <v>98</v>
      </c>
      <c r="G10" s="287">
        <v>31.4</v>
      </c>
      <c r="H10" s="288">
        <v>23.5</v>
      </c>
      <c r="I10" s="290">
        <v>35.6</v>
      </c>
      <c r="J10" s="317">
        <v>78.5</v>
      </c>
      <c r="K10" s="297">
        <v>25</v>
      </c>
      <c r="L10" s="307" t="s">
        <v>99</v>
      </c>
      <c r="M10" s="3"/>
    </row>
    <row r="11" spans="1:27" ht="13.5" customHeight="1" x14ac:dyDescent="0.25">
      <c r="B11" s="280"/>
      <c r="C11" s="280"/>
      <c r="D11" s="281"/>
      <c r="E11" s="41" t="s">
        <v>95</v>
      </c>
      <c r="F11" s="281"/>
      <c r="G11" s="281"/>
      <c r="H11" s="281"/>
      <c r="I11" s="281"/>
      <c r="J11" s="281"/>
      <c r="K11" s="281"/>
      <c r="L11" s="281"/>
      <c r="M11" s="3"/>
    </row>
    <row r="12" spans="1:27" ht="28.5" customHeight="1" x14ac:dyDescent="0.25">
      <c r="B12" s="280"/>
      <c r="C12" s="280"/>
      <c r="D12" s="300" t="s">
        <v>100</v>
      </c>
      <c r="E12" s="42" t="s">
        <v>101</v>
      </c>
      <c r="F12" s="297" t="s">
        <v>102</v>
      </c>
      <c r="G12" s="301" t="s">
        <v>73</v>
      </c>
      <c r="H12" s="290">
        <v>63.7</v>
      </c>
      <c r="I12" s="301" t="s">
        <v>73</v>
      </c>
      <c r="J12" s="301" t="s">
        <v>73</v>
      </c>
      <c r="K12" s="297">
        <v>74</v>
      </c>
      <c r="L12" s="307" t="s">
        <v>99</v>
      </c>
      <c r="M12" s="3"/>
    </row>
    <row r="13" spans="1:27" ht="24.75" customHeight="1" x14ac:dyDescent="0.25">
      <c r="B13" s="308"/>
      <c r="C13" s="308"/>
      <c r="D13" s="281"/>
      <c r="E13" s="43" t="s">
        <v>103</v>
      </c>
      <c r="F13" s="281"/>
      <c r="G13" s="281"/>
      <c r="H13" s="281"/>
      <c r="I13" s="281"/>
      <c r="J13" s="281"/>
      <c r="K13" s="281"/>
      <c r="L13" s="281"/>
      <c r="M13" s="3"/>
      <c r="N13" s="44"/>
    </row>
    <row r="14" spans="1:27" ht="19.5" customHeight="1" x14ac:dyDescent="0.25">
      <c r="B14" s="320" t="s">
        <v>104</v>
      </c>
      <c r="C14" s="321" t="s">
        <v>105</v>
      </c>
      <c r="D14" s="322" t="s">
        <v>106</v>
      </c>
      <c r="E14" s="42" t="s">
        <v>107</v>
      </c>
      <c r="F14" s="297">
        <v>2</v>
      </c>
      <c r="G14" s="287">
        <v>3</v>
      </c>
      <c r="H14" s="286">
        <v>3</v>
      </c>
      <c r="I14" s="286">
        <v>3</v>
      </c>
      <c r="J14" s="291">
        <v>8</v>
      </c>
      <c r="K14" s="297">
        <v>4</v>
      </c>
      <c r="L14" s="310" t="s">
        <v>822</v>
      </c>
      <c r="M14" s="313"/>
    </row>
    <row r="15" spans="1:27" ht="24" customHeight="1" x14ac:dyDescent="0.25">
      <c r="B15" s="281"/>
      <c r="C15" s="281"/>
      <c r="D15" s="281"/>
      <c r="E15" s="41" t="s">
        <v>108</v>
      </c>
      <c r="F15" s="281"/>
      <c r="G15" s="281"/>
      <c r="H15" s="281"/>
      <c r="I15" s="281"/>
      <c r="J15" s="281"/>
      <c r="K15" s="281"/>
      <c r="L15" s="311"/>
      <c r="M15" s="267"/>
    </row>
    <row r="16" spans="1:27" ht="26.25" customHeight="1" x14ac:dyDescent="0.25">
      <c r="B16" s="297" t="s">
        <v>109</v>
      </c>
      <c r="C16" s="299" t="s">
        <v>110</v>
      </c>
      <c r="D16" s="300" t="s">
        <v>111</v>
      </c>
      <c r="E16" s="307" t="s">
        <v>112</v>
      </c>
      <c r="F16" s="297" t="s">
        <v>73</v>
      </c>
      <c r="G16" s="297" t="s">
        <v>73</v>
      </c>
      <c r="H16" s="297" t="s">
        <v>73</v>
      </c>
      <c r="I16" s="288">
        <v>5144</v>
      </c>
      <c r="J16" s="290">
        <v>5099</v>
      </c>
      <c r="K16" s="297">
        <v>6400</v>
      </c>
      <c r="L16" s="310" t="s">
        <v>822</v>
      </c>
      <c r="M16" s="312"/>
    </row>
    <row r="17" spans="2:13" ht="27" customHeight="1" x14ac:dyDescent="0.25"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311"/>
      <c r="M17" s="267"/>
    </row>
    <row r="18" spans="2:13" ht="34.5" customHeight="1" x14ac:dyDescent="0.25">
      <c r="B18" s="297" t="s">
        <v>113</v>
      </c>
      <c r="C18" s="299" t="s">
        <v>114</v>
      </c>
      <c r="D18" s="300" t="s">
        <v>115</v>
      </c>
      <c r="E18" s="42" t="s">
        <v>116</v>
      </c>
      <c r="F18" s="297">
        <v>113</v>
      </c>
      <c r="G18" s="287">
        <v>241</v>
      </c>
      <c r="H18" s="290">
        <v>184</v>
      </c>
      <c r="I18" s="290">
        <v>154</v>
      </c>
      <c r="J18" s="290">
        <v>114</v>
      </c>
      <c r="K18" s="304">
        <v>250</v>
      </c>
      <c r="L18" s="314" t="s">
        <v>99</v>
      </c>
      <c r="M18" s="3"/>
    </row>
    <row r="19" spans="2:13" ht="24" x14ac:dyDescent="0.25">
      <c r="B19" s="280"/>
      <c r="C19" s="280"/>
      <c r="D19" s="281"/>
      <c r="E19" s="41" t="s">
        <v>117</v>
      </c>
      <c r="F19" s="281"/>
      <c r="G19" s="281"/>
      <c r="H19" s="281"/>
      <c r="I19" s="281"/>
      <c r="J19" s="281"/>
      <c r="K19" s="281"/>
      <c r="L19" s="281"/>
      <c r="M19" s="3"/>
    </row>
    <row r="20" spans="2:13" ht="30" customHeight="1" x14ac:dyDescent="0.25">
      <c r="B20" s="280"/>
      <c r="C20" s="280"/>
      <c r="D20" s="300" t="s">
        <v>118</v>
      </c>
      <c r="E20" s="42" t="s">
        <v>119</v>
      </c>
      <c r="F20" s="297">
        <v>18</v>
      </c>
      <c r="G20" s="287">
        <v>23</v>
      </c>
      <c r="H20" s="290">
        <v>14</v>
      </c>
      <c r="I20" s="287">
        <v>16</v>
      </c>
      <c r="J20" s="287">
        <v>20</v>
      </c>
      <c r="K20" s="304">
        <v>26</v>
      </c>
      <c r="L20" s="305" t="s">
        <v>99</v>
      </c>
      <c r="M20" s="3"/>
    </row>
    <row r="21" spans="2:13" ht="15.75" customHeight="1" x14ac:dyDescent="0.25">
      <c r="B21" s="280"/>
      <c r="C21" s="280"/>
      <c r="D21" s="281"/>
      <c r="E21" s="41" t="s">
        <v>117</v>
      </c>
      <c r="F21" s="281"/>
      <c r="G21" s="281"/>
      <c r="H21" s="281"/>
      <c r="I21" s="281"/>
      <c r="J21" s="281"/>
      <c r="K21" s="281"/>
      <c r="L21" s="281"/>
      <c r="M21" s="3"/>
    </row>
    <row r="22" spans="2:13" ht="46.5" customHeight="1" x14ac:dyDescent="0.25">
      <c r="B22" s="280"/>
      <c r="C22" s="280"/>
      <c r="D22" s="300" t="s">
        <v>120</v>
      </c>
      <c r="E22" s="42" t="s">
        <v>121</v>
      </c>
      <c r="F22" s="297" t="s">
        <v>122</v>
      </c>
      <c r="G22" s="301" t="s">
        <v>123</v>
      </c>
      <c r="H22" s="302">
        <v>10.5</v>
      </c>
      <c r="I22" s="301" t="s">
        <v>73</v>
      </c>
      <c r="J22" s="301" t="s">
        <v>73</v>
      </c>
      <c r="K22" s="304">
        <v>3</v>
      </c>
      <c r="L22" s="305" t="s">
        <v>99</v>
      </c>
      <c r="M22" s="3"/>
    </row>
    <row r="23" spans="2:13" ht="17.25" customHeight="1" x14ac:dyDescent="0.25">
      <c r="B23" s="281"/>
      <c r="C23" s="281"/>
      <c r="D23" s="281"/>
      <c r="E23" s="41" t="s">
        <v>95</v>
      </c>
      <c r="F23" s="281"/>
      <c r="G23" s="281"/>
      <c r="H23" s="281"/>
      <c r="I23" s="281"/>
      <c r="J23" s="281"/>
      <c r="K23" s="281"/>
      <c r="L23" s="281"/>
      <c r="M23" s="3"/>
    </row>
    <row r="24" spans="2:13" ht="30.75" customHeight="1" x14ac:dyDescent="0.25">
      <c r="B24" s="297" t="s">
        <v>124</v>
      </c>
      <c r="C24" s="299" t="s">
        <v>125</v>
      </c>
      <c r="D24" s="300" t="s">
        <v>126</v>
      </c>
      <c r="E24" s="42" t="s">
        <v>127</v>
      </c>
      <c r="F24" s="297" t="s">
        <v>128</v>
      </c>
      <c r="G24" s="301" t="s">
        <v>123</v>
      </c>
      <c r="H24" s="302">
        <v>57.5</v>
      </c>
      <c r="I24" s="301" t="s">
        <v>73</v>
      </c>
      <c r="J24" s="301" t="s">
        <v>73</v>
      </c>
      <c r="K24" s="304">
        <v>70</v>
      </c>
      <c r="L24" s="305" t="s">
        <v>99</v>
      </c>
      <c r="M24" s="3"/>
    </row>
    <row r="25" spans="2:13" ht="15.75" customHeight="1" x14ac:dyDescent="0.25">
      <c r="B25" s="280"/>
      <c r="C25" s="280"/>
      <c r="D25" s="281"/>
      <c r="E25" s="41" t="s">
        <v>95</v>
      </c>
      <c r="F25" s="281"/>
      <c r="G25" s="281"/>
      <c r="H25" s="281"/>
      <c r="I25" s="281"/>
      <c r="J25" s="281"/>
      <c r="K25" s="281"/>
      <c r="L25" s="281"/>
      <c r="M25" s="3"/>
    </row>
    <row r="26" spans="2:13" ht="33" customHeight="1" x14ac:dyDescent="0.25">
      <c r="B26" s="280"/>
      <c r="C26" s="280"/>
      <c r="D26" s="300" t="s">
        <v>129</v>
      </c>
      <c r="E26" s="42" t="s">
        <v>130</v>
      </c>
      <c r="F26" s="297">
        <v>662</v>
      </c>
      <c r="G26" s="287">
        <v>722</v>
      </c>
      <c r="H26" s="288">
        <v>830</v>
      </c>
      <c r="I26" s="288">
        <v>920</v>
      </c>
      <c r="J26" s="286">
        <v>920</v>
      </c>
      <c r="K26" s="306">
        <v>1400</v>
      </c>
      <c r="L26" s="307" t="s">
        <v>99</v>
      </c>
      <c r="M26" s="3"/>
    </row>
    <row r="27" spans="2:13" ht="27" customHeight="1" x14ac:dyDescent="0.25">
      <c r="B27" s="298"/>
      <c r="C27" s="298"/>
      <c r="D27" s="281"/>
      <c r="E27" s="42" t="s">
        <v>131</v>
      </c>
      <c r="F27" s="281"/>
      <c r="G27" s="281"/>
      <c r="H27" s="281"/>
      <c r="I27" s="281"/>
      <c r="J27" s="281"/>
      <c r="K27" s="281"/>
      <c r="L27" s="281"/>
      <c r="M27" s="3"/>
    </row>
    <row r="28" spans="2:13" ht="62.25" customHeight="1" x14ac:dyDescent="0.25">
      <c r="B28" s="46" t="s">
        <v>132</v>
      </c>
      <c r="C28" s="47" t="s">
        <v>133</v>
      </c>
      <c r="D28" s="48" t="s">
        <v>134</v>
      </c>
      <c r="E28" s="49" t="s">
        <v>135</v>
      </c>
      <c r="F28" s="50" t="s">
        <v>123</v>
      </c>
      <c r="G28" s="51" t="s">
        <v>123</v>
      </c>
      <c r="H28" s="52">
        <v>1</v>
      </c>
      <c r="I28" s="27">
        <v>1</v>
      </c>
      <c r="J28" s="53">
        <v>4</v>
      </c>
      <c r="K28" s="50">
        <v>2</v>
      </c>
      <c r="L28" s="265" t="s">
        <v>822</v>
      </c>
      <c r="M28" s="45"/>
    </row>
    <row r="29" spans="2:13" ht="41.25" customHeight="1" x14ac:dyDescent="0.25">
      <c r="B29" s="292" t="s">
        <v>136</v>
      </c>
      <c r="C29" s="303" t="s">
        <v>137</v>
      </c>
      <c r="D29" s="295" t="s">
        <v>138</v>
      </c>
      <c r="E29" s="54" t="s">
        <v>139</v>
      </c>
      <c r="F29" s="279" t="s">
        <v>140</v>
      </c>
      <c r="G29" s="290" t="s">
        <v>141</v>
      </c>
      <c r="H29" s="290" t="s">
        <v>142</v>
      </c>
      <c r="I29" s="290" t="s">
        <v>143</v>
      </c>
      <c r="J29" s="288" t="s">
        <v>144</v>
      </c>
      <c r="K29" s="279" t="s">
        <v>145</v>
      </c>
      <c r="L29" s="285" t="s">
        <v>146</v>
      </c>
      <c r="M29" s="45"/>
    </row>
    <row r="30" spans="2:13" ht="31.5" customHeight="1" x14ac:dyDescent="0.25">
      <c r="B30" s="280"/>
      <c r="C30" s="280"/>
      <c r="D30" s="284"/>
      <c r="E30" s="55" t="s">
        <v>147</v>
      </c>
      <c r="F30" s="281"/>
      <c r="G30" s="281"/>
      <c r="H30" s="281"/>
      <c r="I30" s="281"/>
      <c r="J30" s="281"/>
      <c r="K30" s="281"/>
      <c r="L30" s="281"/>
      <c r="M30" s="3"/>
    </row>
    <row r="31" spans="2:13" ht="57.75" customHeight="1" x14ac:dyDescent="0.25">
      <c r="B31" s="280"/>
      <c r="C31" s="280"/>
      <c r="D31" s="295" t="s">
        <v>148</v>
      </c>
      <c r="E31" s="54" t="s">
        <v>149</v>
      </c>
      <c r="F31" s="279">
        <v>68.92</v>
      </c>
      <c r="G31" s="290">
        <v>62.66</v>
      </c>
      <c r="H31" s="296">
        <v>62.84</v>
      </c>
      <c r="I31" s="296">
        <v>67.62</v>
      </c>
      <c r="J31" s="290">
        <v>56.81</v>
      </c>
      <c r="K31" s="289">
        <v>73</v>
      </c>
      <c r="L31" s="285" t="s">
        <v>146</v>
      </c>
      <c r="M31" s="3"/>
    </row>
    <row r="32" spans="2:13" ht="15.75" customHeight="1" x14ac:dyDescent="0.25">
      <c r="B32" s="280"/>
      <c r="C32" s="280"/>
      <c r="D32" s="284"/>
      <c r="E32" s="56" t="s">
        <v>108</v>
      </c>
      <c r="F32" s="281"/>
      <c r="G32" s="281"/>
      <c r="H32" s="281"/>
      <c r="I32" s="281"/>
      <c r="J32" s="281"/>
      <c r="K32" s="281"/>
      <c r="L32" s="281"/>
      <c r="M32" s="3"/>
    </row>
    <row r="33" spans="2:13" ht="57.75" customHeight="1" x14ac:dyDescent="0.25">
      <c r="B33" s="280"/>
      <c r="C33" s="280"/>
      <c r="D33" s="295" t="s">
        <v>150</v>
      </c>
      <c r="E33" s="54" t="s">
        <v>151</v>
      </c>
      <c r="F33" s="279" t="s">
        <v>152</v>
      </c>
      <c r="G33" s="296" t="s">
        <v>153</v>
      </c>
      <c r="H33" s="290">
        <v>43.26</v>
      </c>
      <c r="I33" s="290">
        <v>39.85</v>
      </c>
      <c r="J33" s="296">
        <v>47.2</v>
      </c>
      <c r="K33" s="279">
        <v>60</v>
      </c>
      <c r="L33" s="285" t="s">
        <v>146</v>
      </c>
      <c r="M33" s="3"/>
    </row>
    <row r="34" spans="2:13" ht="13.5" customHeight="1" x14ac:dyDescent="0.25">
      <c r="B34" s="281"/>
      <c r="C34" s="281"/>
      <c r="D34" s="284"/>
      <c r="E34" s="56" t="s">
        <v>108</v>
      </c>
      <c r="F34" s="281"/>
      <c r="G34" s="281"/>
      <c r="H34" s="281"/>
      <c r="I34" s="281"/>
      <c r="J34" s="281"/>
      <c r="K34" s="281"/>
      <c r="L34" s="281"/>
      <c r="M34" s="3"/>
    </row>
    <row r="35" spans="2:13" ht="177" customHeight="1" x14ac:dyDescent="0.25">
      <c r="B35" s="57" t="s">
        <v>154</v>
      </c>
      <c r="C35" s="58" t="s">
        <v>155</v>
      </c>
      <c r="D35" s="59" t="s">
        <v>156</v>
      </c>
      <c r="E35" s="60" t="s">
        <v>157</v>
      </c>
      <c r="F35" s="57" t="s">
        <v>158</v>
      </c>
      <c r="G35" s="52" t="s">
        <v>159</v>
      </c>
      <c r="H35" s="61" t="s">
        <v>160</v>
      </c>
      <c r="I35" s="62" t="s">
        <v>161</v>
      </c>
      <c r="J35" s="63" t="s">
        <v>162</v>
      </c>
      <c r="K35" s="57" t="s">
        <v>163</v>
      </c>
      <c r="L35" s="64" t="s">
        <v>146</v>
      </c>
      <c r="M35" s="3"/>
    </row>
    <row r="36" spans="2:13" ht="21.75" customHeight="1" x14ac:dyDescent="0.25">
      <c r="B36" s="294" t="s">
        <v>164</v>
      </c>
      <c r="C36" s="282" t="s">
        <v>165</v>
      </c>
      <c r="D36" s="283" t="s">
        <v>166</v>
      </c>
      <c r="E36" s="65" t="s">
        <v>167</v>
      </c>
      <c r="F36" s="279">
        <v>34.979999999999997</v>
      </c>
      <c r="G36" s="287">
        <v>56</v>
      </c>
      <c r="H36" s="291">
        <v>69</v>
      </c>
      <c r="I36" s="290">
        <v>50.4</v>
      </c>
      <c r="J36" s="287">
        <v>50.7</v>
      </c>
      <c r="K36" s="289">
        <v>60</v>
      </c>
      <c r="L36" s="285" t="s">
        <v>146</v>
      </c>
      <c r="M36" s="3"/>
    </row>
    <row r="37" spans="2:13" ht="24.75" customHeight="1" x14ac:dyDescent="0.25">
      <c r="B37" s="281"/>
      <c r="C37" s="281"/>
      <c r="D37" s="284"/>
      <c r="E37" s="66" t="s">
        <v>108</v>
      </c>
      <c r="F37" s="281"/>
      <c r="G37" s="281"/>
      <c r="H37" s="281"/>
      <c r="I37" s="281"/>
      <c r="J37" s="281"/>
      <c r="K37" s="281"/>
      <c r="L37" s="281"/>
      <c r="M37" s="3"/>
    </row>
    <row r="38" spans="2:13" ht="42" customHeight="1" x14ac:dyDescent="0.25">
      <c r="B38" s="279" t="s">
        <v>168</v>
      </c>
      <c r="C38" s="282" t="s">
        <v>169</v>
      </c>
      <c r="D38" s="292" t="s">
        <v>170</v>
      </c>
      <c r="E38" s="65" t="s">
        <v>171</v>
      </c>
      <c r="F38" s="279" t="s">
        <v>123</v>
      </c>
      <c r="G38" s="287">
        <v>10</v>
      </c>
      <c r="H38" s="291">
        <v>617</v>
      </c>
      <c r="I38" s="291">
        <v>378</v>
      </c>
      <c r="J38" s="291">
        <v>312</v>
      </c>
      <c r="K38" s="289">
        <v>50</v>
      </c>
      <c r="L38" s="285" t="s">
        <v>146</v>
      </c>
      <c r="M38" s="3"/>
    </row>
    <row r="39" spans="2:13" ht="36.75" customHeight="1" x14ac:dyDescent="0.25">
      <c r="B39" s="281"/>
      <c r="C39" s="281"/>
      <c r="D39" s="281"/>
      <c r="E39" s="66" t="s">
        <v>108</v>
      </c>
      <c r="F39" s="281"/>
      <c r="G39" s="281"/>
      <c r="H39" s="281"/>
      <c r="I39" s="281"/>
      <c r="J39" s="281"/>
      <c r="K39" s="281"/>
      <c r="L39" s="281"/>
      <c r="M39" s="3"/>
    </row>
    <row r="40" spans="2:13" ht="69" customHeight="1" x14ac:dyDescent="0.25">
      <c r="B40" s="279" t="s">
        <v>172</v>
      </c>
      <c r="C40" s="282" t="s">
        <v>173</v>
      </c>
      <c r="D40" s="59" t="s">
        <v>174</v>
      </c>
      <c r="E40" s="60" t="s">
        <v>175</v>
      </c>
      <c r="F40" s="57" t="s">
        <v>176</v>
      </c>
      <c r="G40" s="52" t="s">
        <v>177</v>
      </c>
      <c r="H40" s="52" t="s">
        <v>178</v>
      </c>
      <c r="I40" s="52" t="s">
        <v>179</v>
      </c>
      <c r="J40" s="52" t="s">
        <v>180</v>
      </c>
      <c r="K40" s="57" t="s">
        <v>181</v>
      </c>
      <c r="L40" s="64" t="s">
        <v>146</v>
      </c>
      <c r="M40" s="3"/>
    </row>
    <row r="41" spans="2:13" ht="30.75" customHeight="1" x14ac:dyDescent="0.25">
      <c r="B41" s="280"/>
      <c r="C41" s="280"/>
      <c r="D41" s="292" t="s">
        <v>182</v>
      </c>
      <c r="E41" s="293" t="s">
        <v>183</v>
      </c>
      <c r="F41" s="279">
        <v>25</v>
      </c>
      <c r="G41" s="287">
        <v>28</v>
      </c>
      <c r="H41" s="287">
        <v>29</v>
      </c>
      <c r="I41" s="287">
        <v>40.74</v>
      </c>
      <c r="J41" s="287">
        <v>46.43</v>
      </c>
      <c r="K41" s="289">
        <v>100</v>
      </c>
      <c r="L41" s="285" t="s">
        <v>184</v>
      </c>
      <c r="M41" s="3"/>
    </row>
    <row r="42" spans="2:13" ht="45.75" customHeight="1" x14ac:dyDescent="0.25"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3"/>
    </row>
    <row r="43" spans="2:13" ht="36.75" customHeight="1" x14ac:dyDescent="0.25">
      <c r="B43" s="279" t="s">
        <v>185</v>
      </c>
      <c r="C43" s="282" t="s">
        <v>186</v>
      </c>
      <c r="D43" s="283" t="s">
        <v>187</v>
      </c>
      <c r="E43" s="65" t="s">
        <v>188</v>
      </c>
      <c r="F43" s="279">
        <v>86.03</v>
      </c>
      <c r="G43" s="287">
        <v>89.63</v>
      </c>
      <c r="H43" s="288">
        <v>90</v>
      </c>
      <c r="I43" s="288">
        <v>91.76</v>
      </c>
      <c r="J43" s="291">
        <v>95.8</v>
      </c>
      <c r="K43" s="279">
        <v>95</v>
      </c>
      <c r="L43" s="285" t="s">
        <v>146</v>
      </c>
      <c r="M43" s="3"/>
    </row>
    <row r="44" spans="2:13" ht="25.5" customHeight="1" x14ac:dyDescent="0.25">
      <c r="B44" s="280"/>
      <c r="C44" s="280"/>
      <c r="D44" s="284"/>
      <c r="E44" s="60" t="s">
        <v>189</v>
      </c>
      <c r="F44" s="281"/>
      <c r="G44" s="281"/>
      <c r="H44" s="281"/>
      <c r="I44" s="281"/>
      <c r="J44" s="281"/>
      <c r="K44" s="281"/>
      <c r="L44" s="281"/>
      <c r="M44" s="3"/>
    </row>
    <row r="45" spans="2:13" ht="33.75" customHeight="1" x14ac:dyDescent="0.25">
      <c r="B45" s="280"/>
      <c r="C45" s="280"/>
      <c r="D45" s="283" t="s">
        <v>190</v>
      </c>
      <c r="E45" s="65" t="s">
        <v>191</v>
      </c>
      <c r="F45" s="279">
        <v>90.7</v>
      </c>
      <c r="G45" s="287">
        <v>99.88</v>
      </c>
      <c r="H45" s="290">
        <v>95</v>
      </c>
      <c r="I45" s="291">
        <v>100</v>
      </c>
      <c r="J45" s="291">
        <v>100</v>
      </c>
      <c r="K45" s="289">
        <v>100</v>
      </c>
      <c r="L45" s="285" t="s">
        <v>146</v>
      </c>
      <c r="M45" s="3"/>
    </row>
    <row r="46" spans="2:13" ht="15.75" customHeight="1" x14ac:dyDescent="0.25">
      <c r="B46" s="281"/>
      <c r="C46" s="281"/>
      <c r="D46" s="284"/>
      <c r="E46" s="60" t="s">
        <v>192</v>
      </c>
      <c r="F46" s="281"/>
      <c r="G46" s="281"/>
      <c r="H46" s="281"/>
      <c r="I46" s="281"/>
      <c r="J46" s="281"/>
      <c r="K46" s="281"/>
      <c r="L46" s="281"/>
      <c r="M46" s="3"/>
    </row>
    <row r="47" spans="2:13" ht="75" customHeight="1" x14ac:dyDescent="0.25">
      <c r="B47" s="67" t="s">
        <v>193</v>
      </c>
      <c r="C47" s="58" t="s">
        <v>194</v>
      </c>
      <c r="D47" s="59" t="s">
        <v>195</v>
      </c>
      <c r="E47" s="60" t="s">
        <v>196</v>
      </c>
      <c r="F47" s="57">
        <v>83.38</v>
      </c>
      <c r="G47" s="52">
        <v>93.34</v>
      </c>
      <c r="H47" s="62">
        <v>88.5</v>
      </c>
      <c r="I47" s="27">
        <v>88.5</v>
      </c>
      <c r="J47" s="52">
        <v>92.1</v>
      </c>
      <c r="K47" s="68">
        <v>100</v>
      </c>
      <c r="L47" s="64" t="s">
        <v>146</v>
      </c>
      <c r="M47" s="3"/>
    </row>
    <row r="48" spans="2:13" ht="21" customHeight="1" x14ac:dyDescent="0.25">
      <c r="B48" s="279" t="s">
        <v>197</v>
      </c>
      <c r="C48" s="282" t="s">
        <v>198</v>
      </c>
      <c r="D48" s="283" t="s">
        <v>199</v>
      </c>
      <c r="E48" s="65" t="s">
        <v>200</v>
      </c>
      <c r="F48" s="279">
        <v>0</v>
      </c>
      <c r="G48" s="287">
        <v>27.5</v>
      </c>
      <c r="H48" s="287">
        <v>28.2</v>
      </c>
      <c r="I48" s="287">
        <v>28.9</v>
      </c>
      <c r="J48" s="287">
        <v>29.01</v>
      </c>
      <c r="K48" s="289">
        <v>30</v>
      </c>
      <c r="L48" s="285" t="s">
        <v>146</v>
      </c>
      <c r="M48" s="3"/>
    </row>
    <row r="49" spans="2:15" ht="13.5" customHeight="1" x14ac:dyDescent="0.25">
      <c r="B49" s="280"/>
      <c r="C49" s="280"/>
      <c r="D49" s="284"/>
      <c r="E49" s="66" t="s">
        <v>108</v>
      </c>
      <c r="F49" s="281"/>
      <c r="G49" s="281"/>
      <c r="H49" s="281"/>
      <c r="I49" s="281"/>
      <c r="J49" s="281"/>
      <c r="K49" s="281"/>
      <c r="L49" s="281"/>
      <c r="M49" s="3"/>
    </row>
    <row r="50" spans="2:15" ht="36" customHeight="1" x14ac:dyDescent="0.25">
      <c r="B50" s="280"/>
      <c r="C50" s="280"/>
      <c r="D50" s="283" t="s">
        <v>201</v>
      </c>
      <c r="E50" s="65" t="s">
        <v>202</v>
      </c>
      <c r="F50" s="279">
        <v>7.9</v>
      </c>
      <c r="G50" s="290">
        <v>2.6</v>
      </c>
      <c r="H50" s="290">
        <v>2.5</v>
      </c>
      <c r="I50" s="290">
        <v>0</v>
      </c>
      <c r="J50" s="288">
        <v>5.0999999999999996</v>
      </c>
      <c r="K50" s="279">
        <v>8</v>
      </c>
      <c r="L50" s="285" t="s">
        <v>146</v>
      </c>
      <c r="M50" s="3"/>
    </row>
    <row r="51" spans="2:15" ht="15.75" customHeight="1" x14ac:dyDescent="0.25">
      <c r="B51" s="281"/>
      <c r="C51" s="281"/>
      <c r="D51" s="284"/>
      <c r="E51" s="66" t="s">
        <v>108</v>
      </c>
      <c r="F51" s="281"/>
      <c r="G51" s="281"/>
      <c r="H51" s="281"/>
      <c r="I51" s="281"/>
      <c r="J51" s="281"/>
      <c r="K51" s="281"/>
      <c r="L51" s="281"/>
      <c r="M51" s="3"/>
    </row>
    <row r="52" spans="2:15" ht="36.75" customHeight="1" x14ac:dyDescent="0.25">
      <c r="B52" s="279" t="s">
        <v>203</v>
      </c>
      <c r="C52" s="282" t="s">
        <v>204</v>
      </c>
      <c r="D52" s="59" t="s">
        <v>205</v>
      </c>
      <c r="E52" s="60" t="s">
        <v>206</v>
      </c>
      <c r="F52" s="57">
        <v>62</v>
      </c>
      <c r="G52" s="52">
        <v>64.900000000000006</v>
      </c>
      <c r="H52" s="61">
        <v>70.959999999999994</v>
      </c>
      <c r="I52" s="61">
        <v>72.260000000000005</v>
      </c>
      <c r="J52" s="61">
        <v>72.3</v>
      </c>
      <c r="K52" s="68">
        <v>80</v>
      </c>
      <c r="L52" s="64" t="s">
        <v>146</v>
      </c>
      <c r="M52" s="3"/>
    </row>
    <row r="53" spans="2:15" ht="29.25" customHeight="1" x14ac:dyDescent="0.25">
      <c r="B53" s="280"/>
      <c r="C53" s="280"/>
      <c r="D53" s="283" t="s">
        <v>207</v>
      </c>
      <c r="E53" s="65" t="s">
        <v>208</v>
      </c>
      <c r="F53" s="279">
        <v>5.2</v>
      </c>
      <c r="G53" s="286">
        <v>5.2</v>
      </c>
      <c r="H53" s="287">
        <v>6</v>
      </c>
      <c r="I53" s="287">
        <v>6.5</v>
      </c>
      <c r="J53" s="288">
        <v>6.7</v>
      </c>
      <c r="K53" s="289">
        <v>10</v>
      </c>
      <c r="L53" s="285" t="s">
        <v>146</v>
      </c>
      <c r="M53" s="3"/>
    </row>
    <row r="54" spans="2:15" ht="21.75" customHeight="1" x14ac:dyDescent="0.25">
      <c r="B54" s="281"/>
      <c r="C54" s="281"/>
      <c r="D54" s="284"/>
      <c r="E54" s="66" t="s">
        <v>108</v>
      </c>
      <c r="F54" s="281"/>
      <c r="G54" s="281"/>
      <c r="H54" s="281"/>
      <c r="I54" s="281"/>
      <c r="J54" s="281"/>
      <c r="K54" s="281"/>
      <c r="L54" s="281"/>
      <c r="M54" s="3"/>
    </row>
    <row r="55" spans="2:15" ht="15.75" customHeight="1" x14ac:dyDescent="0.25">
      <c r="B55" s="300" t="s">
        <v>209</v>
      </c>
      <c r="C55" s="309" t="s">
        <v>210</v>
      </c>
      <c r="D55" s="333" t="s">
        <v>211</v>
      </c>
      <c r="E55" s="69" t="s">
        <v>212</v>
      </c>
      <c r="F55" s="297">
        <v>56</v>
      </c>
      <c r="G55" s="286">
        <v>56</v>
      </c>
      <c r="H55" s="287">
        <v>58</v>
      </c>
      <c r="I55" s="287">
        <v>60</v>
      </c>
      <c r="J55" s="287">
        <v>62</v>
      </c>
      <c r="K55" s="304">
        <v>68</v>
      </c>
      <c r="L55" s="307" t="s">
        <v>213</v>
      </c>
      <c r="M55" s="3"/>
      <c r="N55" s="70"/>
      <c r="O55" s="70"/>
    </row>
    <row r="56" spans="2:15" ht="30" customHeight="1" x14ac:dyDescent="0.25">
      <c r="B56" s="308"/>
      <c r="C56" s="308"/>
      <c r="D56" s="332"/>
      <c r="E56" s="71" t="s">
        <v>108</v>
      </c>
      <c r="F56" s="281"/>
      <c r="G56" s="281"/>
      <c r="H56" s="281"/>
      <c r="I56" s="281"/>
      <c r="J56" s="281"/>
      <c r="K56" s="281"/>
      <c r="L56" s="281"/>
      <c r="M56" s="3"/>
      <c r="N56" s="70"/>
      <c r="O56" s="70"/>
    </row>
    <row r="57" spans="2:15" ht="33.75" customHeight="1" x14ac:dyDescent="0.25">
      <c r="B57" s="320" t="s">
        <v>214</v>
      </c>
      <c r="C57" s="321" t="s">
        <v>215</v>
      </c>
      <c r="D57" s="72" t="s">
        <v>216</v>
      </c>
      <c r="E57" s="73" t="s">
        <v>217</v>
      </c>
      <c r="F57" s="50">
        <v>10</v>
      </c>
      <c r="G57" s="62">
        <v>4</v>
      </c>
      <c r="H57" s="52">
        <v>9</v>
      </c>
      <c r="I57" s="52">
        <v>11</v>
      </c>
      <c r="J57" s="62">
        <v>10</v>
      </c>
      <c r="K57" s="74">
        <v>15</v>
      </c>
      <c r="L57" s="75" t="s">
        <v>213</v>
      </c>
      <c r="M57" s="3"/>
      <c r="N57" s="70"/>
      <c r="O57" s="70"/>
    </row>
    <row r="58" spans="2:15" ht="38.25" customHeight="1" x14ac:dyDescent="0.25">
      <c r="B58" s="280"/>
      <c r="C58" s="280"/>
      <c r="D58" s="72" t="s">
        <v>218</v>
      </c>
      <c r="E58" s="73" t="s">
        <v>219</v>
      </c>
      <c r="F58" s="50">
        <v>6</v>
      </c>
      <c r="G58" s="27">
        <v>6</v>
      </c>
      <c r="H58" s="52">
        <v>7</v>
      </c>
      <c r="I58" s="27">
        <v>7</v>
      </c>
      <c r="J58" s="27">
        <v>7</v>
      </c>
      <c r="K58" s="74">
        <v>8</v>
      </c>
      <c r="L58" s="75" t="s">
        <v>213</v>
      </c>
      <c r="M58" s="3"/>
      <c r="N58" s="70"/>
      <c r="O58" s="70"/>
    </row>
    <row r="59" spans="2:15" ht="50.25" customHeight="1" x14ac:dyDescent="0.25">
      <c r="B59" s="308"/>
      <c r="C59" s="308"/>
      <c r="D59" s="72" t="s">
        <v>220</v>
      </c>
      <c r="E59" s="76" t="s">
        <v>221</v>
      </c>
      <c r="F59" s="50">
        <v>8</v>
      </c>
      <c r="G59" s="52">
        <v>12</v>
      </c>
      <c r="H59" s="62">
        <v>4</v>
      </c>
      <c r="I59" s="52">
        <v>13</v>
      </c>
      <c r="J59" s="27">
        <v>13</v>
      </c>
      <c r="K59" s="74">
        <v>18</v>
      </c>
      <c r="L59" s="75" t="s">
        <v>213</v>
      </c>
      <c r="M59" s="3"/>
      <c r="N59" s="70"/>
      <c r="O59" s="70"/>
    </row>
    <row r="60" spans="2:15" ht="32.25" customHeight="1" x14ac:dyDescent="0.25">
      <c r="B60" s="325" t="s">
        <v>222</v>
      </c>
      <c r="C60" s="326" t="s">
        <v>223</v>
      </c>
      <c r="D60" s="331" t="s">
        <v>224</v>
      </c>
      <c r="E60" s="77" t="s">
        <v>225</v>
      </c>
      <c r="F60" s="279" t="s">
        <v>226</v>
      </c>
      <c r="G60" s="301" t="s">
        <v>73</v>
      </c>
      <c r="H60" s="290">
        <v>48.35</v>
      </c>
      <c r="I60" s="301" t="s">
        <v>73</v>
      </c>
      <c r="J60" s="290">
        <v>43.9</v>
      </c>
      <c r="K60" s="289">
        <v>80</v>
      </c>
      <c r="L60" s="285" t="s">
        <v>227</v>
      </c>
      <c r="M60" s="3"/>
    </row>
    <row r="61" spans="2:15" ht="13.5" customHeight="1" x14ac:dyDescent="0.25">
      <c r="B61" s="308"/>
      <c r="C61" s="308"/>
      <c r="D61" s="332"/>
      <c r="E61" s="78" t="s">
        <v>228</v>
      </c>
      <c r="F61" s="281"/>
      <c r="G61" s="281"/>
      <c r="H61" s="281"/>
      <c r="I61" s="281"/>
      <c r="J61" s="281"/>
      <c r="K61" s="281"/>
      <c r="L61" s="281"/>
      <c r="M61" s="3"/>
    </row>
    <row r="62" spans="2:15" ht="51" customHeight="1" x14ac:dyDescent="0.25">
      <c r="B62" s="327" t="s">
        <v>229</v>
      </c>
      <c r="C62" s="328" t="s">
        <v>230</v>
      </c>
      <c r="D62" s="79" t="s">
        <v>231</v>
      </c>
      <c r="E62" s="60" t="s">
        <v>232</v>
      </c>
      <c r="F62" s="57">
        <v>1</v>
      </c>
      <c r="G62" s="27">
        <v>1</v>
      </c>
      <c r="H62" s="27">
        <v>1</v>
      </c>
      <c r="I62" s="27">
        <v>1</v>
      </c>
      <c r="J62" s="53">
        <f>1+3</f>
        <v>4</v>
      </c>
      <c r="K62" s="68">
        <v>2</v>
      </c>
      <c r="L62" s="64" t="s">
        <v>227</v>
      </c>
      <c r="M62" s="3"/>
    </row>
    <row r="63" spans="2:15" ht="43.5" customHeight="1" x14ac:dyDescent="0.25">
      <c r="B63" s="308"/>
      <c r="C63" s="308"/>
      <c r="D63" s="80" t="s">
        <v>233</v>
      </c>
      <c r="E63" s="81" t="s">
        <v>234</v>
      </c>
      <c r="F63" s="57">
        <v>58</v>
      </c>
      <c r="G63" s="52">
        <v>60</v>
      </c>
      <c r="H63" s="61">
        <v>63</v>
      </c>
      <c r="I63" s="27">
        <v>63</v>
      </c>
      <c r="J63" s="61">
        <v>64</v>
      </c>
      <c r="K63" s="68">
        <v>70</v>
      </c>
      <c r="L63" s="64" t="s">
        <v>235</v>
      </c>
      <c r="M63" s="3"/>
    </row>
    <row r="64" spans="2:15" ht="94.5" customHeight="1" x14ac:dyDescent="0.25">
      <c r="B64" s="322" t="s">
        <v>236</v>
      </c>
      <c r="C64" s="323" t="s">
        <v>237</v>
      </c>
      <c r="D64" s="48" t="s">
        <v>238</v>
      </c>
      <c r="E64" s="82" t="s">
        <v>239</v>
      </c>
      <c r="F64" s="50" t="s">
        <v>123</v>
      </c>
      <c r="G64" s="51" t="s">
        <v>73</v>
      </c>
      <c r="H64" s="52">
        <v>28.1</v>
      </c>
      <c r="I64" s="51" t="s">
        <v>73</v>
      </c>
      <c r="J64" s="83">
        <v>21.6</v>
      </c>
      <c r="K64" s="74">
        <v>60</v>
      </c>
      <c r="L64" s="75" t="s">
        <v>227</v>
      </c>
      <c r="M64" s="3"/>
    </row>
    <row r="65" spans="2:13" ht="55.5" customHeight="1" x14ac:dyDescent="0.25">
      <c r="B65" s="280"/>
      <c r="C65" s="280"/>
      <c r="D65" s="48" t="s">
        <v>240</v>
      </c>
      <c r="E65" s="82" t="s">
        <v>241</v>
      </c>
      <c r="F65" s="50">
        <v>80</v>
      </c>
      <c r="G65" s="52">
        <v>98</v>
      </c>
      <c r="H65" s="27">
        <v>98</v>
      </c>
      <c r="I65" s="53">
        <v>99.3</v>
      </c>
      <c r="J65" s="53">
        <v>99</v>
      </c>
      <c r="K65" s="74">
        <v>99</v>
      </c>
      <c r="L65" s="75" t="s">
        <v>242</v>
      </c>
      <c r="M65" s="3"/>
    </row>
    <row r="66" spans="2:13" ht="24" customHeight="1" x14ac:dyDescent="0.25">
      <c r="B66" s="280"/>
      <c r="C66" s="280"/>
      <c r="D66" s="330" t="s">
        <v>243</v>
      </c>
      <c r="E66" s="69" t="s">
        <v>244</v>
      </c>
      <c r="F66" s="297" t="s">
        <v>245</v>
      </c>
      <c r="G66" s="291">
        <v>3.3</v>
      </c>
      <c r="H66" s="291">
        <v>3.9</v>
      </c>
      <c r="I66" s="291">
        <v>3.1</v>
      </c>
      <c r="J66" s="301" t="s">
        <v>123</v>
      </c>
      <c r="K66" s="304">
        <v>3</v>
      </c>
      <c r="L66" s="307" t="s">
        <v>227</v>
      </c>
      <c r="M66" s="3"/>
    </row>
    <row r="67" spans="2:13" ht="14.25" customHeight="1" x14ac:dyDescent="0.25">
      <c r="B67" s="280"/>
      <c r="C67" s="280"/>
      <c r="D67" s="281"/>
      <c r="E67" s="84" t="s">
        <v>246</v>
      </c>
      <c r="F67" s="281"/>
      <c r="G67" s="281"/>
      <c r="H67" s="281"/>
      <c r="I67" s="281"/>
      <c r="J67" s="281"/>
      <c r="K67" s="281"/>
      <c r="L67" s="281"/>
      <c r="M67" s="3"/>
    </row>
    <row r="68" spans="2:13" ht="43.5" customHeight="1" x14ac:dyDescent="0.25">
      <c r="B68" s="308"/>
      <c r="C68" s="308"/>
      <c r="D68" s="48" t="s">
        <v>247</v>
      </c>
      <c r="E68" s="85" t="s">
        <v>248</v>
      </c>
      <c r="F68" s="50">
        <v>30.1</v>
      </c>
      <c r="G68" s="86">
        <v>20</v>
      </c>
      <c r="H68" s="53">
        <v>21.1</v>
      </c>
      <c r="I68" s="53">
        <v>22.3</v>
      </c>
      <c r="J68" s="53">
        <v>26.8</v>
      </c>
      <c r="K68" s="74">
        <v>27.9</v>
      </c>
      <c r="L68" s="75" t="s">
        <v>242</v>
      </c>
      <c r="M68" s="3"/>
    </row>
    <row r="69" spans="2:13" ht="15.75" customHeight="1" x14ac:dyDescent="0.25">
      <c r="B69" s="320" t="s">
        <v>249</v>
      </c>
      <c r="C69" s="321" t="s">
        <v>250</v>
      </c>
      <c r="D69" s="319" t="s">
        <v>251</v>
      </c>
      <c r="E69" s="42" t="s">
        <v>252</v>
      </c>
      <c r="F69" s="297">
        <v>90</v>
      </c>
      <c r="G69" s="286">
        <v>90</v>
      </c>
      <c r="H69" s="291">
        <v>225</v>
      </c>
      <c r="I69" s="291">
        <v>185</v>
      </c>
      <c r="J69" s="290">
        <v>47</v>
      </c>
      <c r="K69" s="304">
        <v>120</v>
      </c>
      <c r="L69" s="307" t="s">
        <v>242</v>
      </c>
      <c r="M69" s="3"/>
    </row>
    <row r="70" spans="2:13" ht="15.75" customHeight="1" x14ac:dyDescent="0.25">
      <c r="B70" s="280"/>
      <c r="C70" s="280"/>
      <c r="D70" s="284"/>
      <c r="E70" s="41" t="s">
        <v>108</v>
      </c>
      <c r="F70" s="281"/>
      <c r="G70" s="281"/>
      <c r="H70" s="281"/>
      <c r="I70" s="281"/>
      <c r="J70" s="281"/>
      <c r="K70" s="281"/>
      <c r="L70" s="281"/>
      <c r="M70" s="3"/>
    </row>
    <row r="71" spans="2:13" ht="27" customHeight="1" x14ac:dyDescent="0.25">
      <c r="B71" s="280"/>
      <c r="C71" s="280"/>
      <c r="D71" s="319" t="s">
        <v>253</v>
      </c>
      <c r="E71" s="42" t="s">
        <v>254</v>
      </c>
      <c r="F71" s="297">
        <v>158</v>
      </c>
      <c r="G71" s="290">
        <v>100</v>
      </c>
      <c r="H71" s="288">
        <v>104</v>
      </c>
      <c r="I71" s="288">
        <v>155</v>
      </c>
      <c r="J71" s="290">
        <v>130</v>
      </c>
      <c r="K71" s="304">
        <v>200</v>
      </c>
      <c r="L71" s="307" t="s">
        <v>242</v>
      </c>
      <c r="M71" s="3"/>
    </row>
    <row r="72" spans="2:13" ht="19.5" customHeight="1" x14ac:dyDescent="0.25">
      <c r="B72" s="298"/>
      <c r="C72" s="281"/>
      <c r="D72" s="284"/>
      <c r="E72" s="41" t="s">
        <v>108</v>
      </c>
      <c r="F72" s="281"/>
      <c r="G72" s="281"/>
      <c r="H72" s="281"/>
      <c r="I72" s="281"/>
      <c r="J72" s="281"/>
      <c r="K72" s="281"/>
      <c r="L72" s="281"/>
      <c r="M72" s="3"/>
    </row>
    <row r="73" spans="2:13" ht="50.25" customHeight="1" x14ac:dyDescent="0.25">
      <c r="B73" s="50" t="s">
        <v>255</v>
      </c>
      <c r="C73" s="87" t="s">
        <v>256</v>
      </c>
      <c r="D73" s="88" t="s">
        <v>257</v>
      </c>
      <c r="E73" s="73" t="s">
        <v>258</v>
      </c>
      <c r="F73" s="50">
        <v>80</v>
      </c>
      <c r="G73" s="52">
        <v>98</v>
      </c>
      <c r="H73" s="27">
        <v>98</v>
      </c>
      <c r="I73" s="53">
        <v>99.3</v>
      </c>
      <c r="J73" s="53">
        <v>99</v>
      </c>
      <c r="K73" s="74">
        <v>99</v>
      </c>
      <c r="L73" s="75" t="s">
        <v>242</v>
      </c>
      <c r="M73" s="3"/>
    </row>
    <row r="74" spans="2:13" ht="30" customHeight="1" x14ac:dyDescent="0.25">
      <c r="B74" s="318" t="s">
        <v>259</v>
      </c>
      <c r="C74" s="299" t="s">
        <v>260</v>
      </c>
      <c r="D74" s="319" t="s">
        <v>261</v>
      </c>
      <c r="E74" s="42" t="s">
        <v>262</v>
      </c>
      <c r="F74" s="297">
        <v>5</v>
      </c>
      <c r="G74" s="287">
        <v>4</v>
      </c>
      <c r="H74" s="286">
        <v>4</v>
      </c>
      <c r="I74" s="286">
        <v>4</v>
      </c>
      <c r="J74" s="290">
        <v>5</v>
      </c>
      <c r="K74" s="304">
        <v>3</v>
      </c>
      <c r="L74" s="299" t="s">
        <v>263</v>
      </c>
      <c r="M74" s="3"/>
    </row>
    <row r="75" spans="2:13" ht="15.75" customHeight="1" x14ac:dyDescent="0.25">
      <c r="B75" s="280"/>
      <c r="C75" s="280"/>
      <c r="D75" s="284"/>
      <c r="E75" s="41" t="s">
        <v>108</v>
      </c>
      <c r="F75" s="281"/>
      <c r="G75" s="281"/>
      <c r="H75" s="281"/>
      <c r="I75" s="281"/>
      <c r="J75" s="281"/>
      <c r="K75" s="281"/>
      <c r="L75" s="281"/>
      <c r="M75" s="3"/>
    </row>
    <row r="76" spans="2:13" ht="33" customHeight="1" x14ac:dyDescent="0.25">
      <c r="B76" s="280"/>
      <c r="C76" s="280"/>
      <c r="D76" s="319" t="s">
        <v>264</v>
      </c>
      <c r="E76" s="42" t="s">
        <v>265</v>
      </c>
      <c r="F76" s="297">
        <v>115</v>
      </c>
      <c r="G76" s="287">
        <v>127</v>
      </c>
      <c r="H76" s="290">
        <v>141</v>
      </c>
      <c r="I76" s="290">
        <v>147</v>
      </c>
      <c r="J76" s="290">
        <v>165</v>
      </c>
      <c r="K76" s="304">
        <v>76</v>
      </c>
      <c r="L76" s="299" t="s">
        <v>263</v>
      </c>
      <c r="M76" s="3"/>
    </row>
    <row r="77" spans="2:13" ht="15.75" customHeight="1" x14ac:dyDescent="0.25">
      <c r="B77" s="281"/>
      <c r="C77" s="281"/>
      <c r="D77" s="284"/>
      <c r="E77" s="41" t="s">
        <v>108</v>
      </c>
      <c r="F77" s="281"/>
      <c r="G77" s="281"/>
      <c r="H77" s="281"/>
      <c r="I77" s="281"/>
      <c r="J77" s="281"/>
      <c r="K77" s="281"/>
      <c r="L77" s="281"/>
      <c r="M77" s="3"/>
    </row>
    <row r="78" spans="2:13" ht="21" customHeight="1" x14ac:dyDescent="0.25">
      <c r="B78" s="297" t="s">
        <v>266</v>
      </c>
      <c r="C78" s="299" t="s">
        <v>267</v>
      </c>
      <c r="D78" s="300" t="s">
        <v>268</v>
      </c>
      <c r="E78" s="42" t="s">
        <v>269</v>
      </c>
      <c r="F78" s="297">
        <v>7.9</v>
      </c>
      <c r="G78" s="301" t="s">
        <v>123</v>
      </c>
      <c r="H78" s="301" t="s">
        <v>123</v>
      </c>
      <c r="I78" s="301" t="s">
        <v>123</v>
      </c>
      <c r="J78" s="301" t="s">
        <v>123</v>
      </c>
      <c r="K78" s="304">
        <v>10</v>
      </c>
      <c r="L78" s="307" t="s">
        <v>242</v>
      </c>
      <c r="M78" s="3"/>
    </row>
    <row r="79" spans="2:13" ht="30" customHeight="1" x14ac:dyDescent="0.25">
      <c r="B79" s="280"/>
      <c r="C79" s="280"/>
      <c r="D79" s="281"/>
      <c r="E79" s="41" t="s">
        <v>270</v>
      </c>
      <c r="F79" s="281"/>
      <c r="G79" s="281"/>
      <c r="H79" s="281"/>
      <c r="I79" s="281"/>
      <c r="J79" s="281"/>
      <c r="K79" s="281"/>
      <c r="L79" s="281"/>
      <c r="M79" s="3"/>
    </row>
    <row r="80" spans="2:13" ht="54.75" customHeight="1" x14ac:dyDescent="0.25">
      <c r="B80" s="308"/>
      <c r="C80" s="308"/>
      <c r="D80" s="72" t="s">
        <v>271</v>
      </c>
      <c r="E80" s="76" t="s">
        <v>272</v>
      </c>
      <c r="F80" s="50">
        <v>50</v>
      </c>
      <c r="G80" s="62">
        <v>48</v>
      </c>
      <c r="H80" s="27">
        <v>48</v>
      </c>
      <c r="I80" s="52">
        <v>52</v>
      </c>
      <c r="J80" s="52">
        <v>69</v>
      </c>
      <c r="K80" s="74">
        <v>80</v>
      </c>
      <c r="L80" s="76" t="s">
        <v>273</v>
      </c>
      <c r="M80" s="3"/>
    </row>
    <row r="81" spans="1:16" ht="73.5" customHeight="1" x14ac:dyDescent="0.25">
      <c r="A81" s="89"/>
      <c r="B81" s="90" t="s">
        <v>274</v>
      </c>
      <c r="C81" s="91" t="s">
        <v>275</v>
      </c>
      <c r="D81" s="92" t="s">
        <v>276</v>
      </c>
      <c r="E81" s="93" t="s">
        <v>277</v>
      </c>
      <c r="F81" s="57" t="s">
        <v>123</v>
      </c>
      <c r="G81" s="51" t="s">
        <v>73</v>
      </c>
      <c r="H81" s="52">
        <v>70.8</v>
      </c>
      <c r="I81" s="51" t="s">
        <v>73</v>
      </c>
      <c r="J81" s="62">
        <v>63</v>
      </c>
      <c r="K81" s="68">
        <v>90</v>
      </c>
      <c r="L81" s="94" t="s">
        <v>227</v>
      </c>
      <c r="M81" s="3"/>
    </row>
    <row r="82" spans="1:16" ht="25.5" customHeight="1" x14ac:dyDescent="0.25">
      <c r="B82" s="327" t="s">
        <v>278</v>
      </c>
      <c r="C82" s="328" t="s">
        <v>279</v>
      </c>
      <c r="D82" s="325" t="s">
        <v>280</v>
      </c>
      <c r="E82" s="329" t="s">
        <v>281</v>
      </c>
      <c r="F82" s="279">
        <v>2</v>
      </c>
      <c r="G82" s="287">
        <v>3</v>
      </c>
      <c r="H82" s="286">
        <v>3</v>
      </c>
      <c r="I82" s="287">
        <f>1+3</f>
        <v>4</v>
      </c>
      <c r="J82" s="291">
        <v>5</v>
      </c>
      <c r="K82" s="289">
        <v>5</v>
      </c>
      <c r="L82" s="324" t="s">
        <v>282</v>
      </c>
      <c r="M82" s="3"/>
    </row>
    <row r="83" spans="1:16" ht="15.75" customHeight="1" x14ac:dyDescent="0.25">
      <c r="B83" s="281"/>
      <c r="C83" s="281"/>
      <c r="D83" s="281"/>
      <c r="E83" s="281"/>
      <c r="F83" s="281"/>
      <c r="G83" s="281"/>
      <c r="H83" s="281"/>
      <c r="I83" s="281"/>
      <c r="J83" s="281"/>
      <c r="K83" s="281"/>
      <c r="L83" s="281"/>
      <c r="M83" s="3"/>
    </row>
    <row r="84" spans="1:16" ht="45.75" customHeight="1" x14ac:dyDescent="0.25">
      <c r="B84" s="67" t="s">
        <v>283</v>
      </c>
      <c r="C84" s="58" t="s">
        <v>284</v>
      </c>
      <c r="D84" s="95" t="s">
        <v>285</v>
      </c>
      <c r="E84" s="60" t="s">
        <v>286</v>
      </c>
      <c r="F84" s="57" t="s">
        <v>123</v>
      </c>
      <c r="G84" s="52">
        <v>405900</v>
      </c>
      <c r="H84" s="86">
        <v>429907</v>
      </c>
      <c r="I84" s="86">
        <v>433493</v>
      </c>
      <c r="J84" s="86">
        <v>554820</v>
      </c>
      <c r="K84" s="68">
        <v>405950</v>
      </c>
      <c r="L84" s="96" t="s">
        <v>287</v>
      </c>
      <c r="M84" s="3"/>
    </row>
    <row r="85" spans="1:16" ht="40.5" customHeight="1" x14ac:dyDescent="0.25">
      <c r="B85" s="67" t="s">
        <v>288</v>
      </c>
      <c r="C85" s="97" t="s">
        <v>289</v>
      </c>
      <c r="D85" s="95" t="s">
        <v>290</v>
      </c>
      <c r="E85" s="98" t="s">
        <v>291</v>
      </c>
      <c r="F85" s="99">
        <v>8.73</v>
      </c>
      <c r="G85" s="86">
        <v>10.11</v>
      </c>
      <c r="H85" s="86">
        <v>13.21</v>
      </c>
      <c r="I85" s="86">
        <f>2.5+13.21</f>
        <v>15.71</v>
      </c>
      <c r="J85" s="86">
        <v>16.54</v>
      </c>
      <c r="K85" s="100">
        <v>10</v>
      </c>
      <c r="L85" s="96" t="s">
        <v>287</v>
      </c>
      <c r="M85" s="3"/>
    </row>
    <row r="86" spans="1:16" ht="40.5" customHeight="1" x14ac:dyDescent="0.25">
      <c r="B86" s="67" t="s">
        <v>292</v>
      </c>
      <c r="C86" s="58" t="s">
        <v>293</v>
      </c>
      <c r="D86" s="95" t="s">
        <v>294</v>
      </c>
      <c r="E86" s="60" t="s">
        <v>295</v>
      </c>
      <c r="F86" s="57">
        <v>0</v>
      </c>
      <c r="G86" s="27">
        <v>0</v>
      </c>
      <c r="H86" s="52">
        <v>1</v>
      </c>
      <c r="I86" s="52">
        <v>2</v>
      </c>
      <c r="J86" s="27">
        <v>2</v>
      </c>
      <c r="K86" s="99">
        <v>15</v>
      </c>
      <c r="L86" s="101" t="s">
        <v>235</v>
      </c>
      <c r="M86" s="3"/>
    </row>
    <row r="87" spans="1:16" ht="48.75" customHeight="1" x14ac:dyDescent="0.25">
      <c r="B87" s="279" t="s">
        <v>296</v>
      </c>
      <c r="C87" s="282" t="s">
        <v>297</v>
      </c>
      <c r="D87" s="102" t="s">
        <v>298</v>
      </c>
      <c r="E87" s="60" t="s">
        <v>299</v>
      </c>
      <c r="F87" s="57">
        <v>0</v>
      </c>
      <c r="G87" s="27">
        <v>0</v>
      </c>
      <c r="H87" s="27">
        <v>0</v>
      </c>
      <c r="I87" s="27">
        <v>0</v>
      </c>
      <c r="J87" s="27">
        <v>0</v>
      </c>
      <c r="K87" s="68">
        <v>5</v>
      </c>
      <c r="L87" s="96" t="s">
        <v>300</v>
      </c>
      <c r="M87" s="3"/>
    </row>
    <row r="88" spans="1:16" ht="38.25" customHeight="1" x14ac:dyDescent="0.25">
      <c r="B88" s="308"/>
      <c r="C88" s="308"/>
      <c r="D88" s="79" t="s">
        <v>301</v>
      </c>
      <c r="E88" s="81" t="s">
        <v>302</v>
      </c>
      <c r="F88" s="57">
        <v>0</v>
      </c>
      <c r="G88" s="27">
        <v>0</v>
      </c>
      <c r="H88" s="27">
        <v>0</v>
      </c>
      <c r="I88" s="27">
        <v>0</v>
      </c>
      <c r="J88" s="27">
        <v>0</v>
      </c>
      <c r="K88" s="68">
        <v>5</v>
      </c>
      <c r="L88" s="96" t="s">
        <v>287</v>
      </c>
      <c r="M88" s="3"/>
    </row>
    <row r="89" spans="1:16" ht="39.75" customHeight="1" x14ac:dyDescent="0.25">
      <c r="B89" s="322" t="s">
        <v>303</v>
      </c>
      <c r="C89" s="323" t="s">
        <v>304</v>
      </c>
      <c r="D89" s="103" t="s">
        <v>305</v>
      </c>
      <c r="E89" s="104" t="s">
        <v>306</v>
      </c>
      <c r="F89" s="50">
        <v>1.55</v>
      </c>
      <c r="G89" s="86">
        <v>1.35</v>
      </c>
      <c r="H89" s="86">
        <v>1.1399999999999999</v>
      </c>
      <c r="I89" s="86">
        <v>0.99</v>
      </c>
      <c r="J89" s="62">
        <v>1.33</v>
      </c>
      <c r="K89" s="74" t="s">
        <v>307</v>
      </c>
      <c r="L89" s="75" t="s">
        <v>308</v>
      </c>
      <c r="M89" s="3"/>
    </row>
    <row r="90" spans="1:16" ht="34.5" customHeight="1" x14ac:dyDescent="0.25">
      <c r="B90" s="308"/>
      <c r="C90" s="308"/>
      <c r="D90" s="103" t="s">
        <v>309</v>
      </c>
      <c r="E90" s="105" t="s">
        <v>310</v>
      </c>
      <c r="F90" s="50">
        <v>0.18</v>
      </c>
      <c r="G90" s="86">
        <v>0</v>
      </c>
      <c r="H90" s="86">
        <v>0</v>
      </c>
      <c r="I90" s="86">
        <v>0</v>
      </c>
      <c r="J90" s="62">
        <v>1</v>
      </c>
      <c r="K90" s="74">
        <v>0</v>
      </c>
      <c r="L90" s="75" t="s">
        <v>308</v>
      </c>
      <c r="M90" s="3"/>
    </row>
    <row r="91" spans="1:16" ht="30.75" customHeight="1" x14ac:dyDescent="0.25">
      <c r="B91" s="106" t="s">
        <v>311</v>
      </c>
      <c r="C91" s="87" t="s">
        <v>312</v>
      </c>
      <c r="D91" s="88" t="s">
        <v>313</v>
      </c>
      <c r="E91" s="73" t="s">
        <v>314</v>
      </c>
      <c r="F91" s="50">
        <v>4</v>
      </c>
      <c r="G91" s="27">
        <v>4</v>
      </c>
      <c r="H91" s="27">
        <v>4</v>
      </c>
      <c r="I91" s="27">
        <v>4</v>
      </c>
      <c r="J91" s="107">
        <f>2+4</f>
        <v>6</v>
      </c>
      <c r="K91" s="74">
        <v>8</v>
      </c>
      <c r="L91" s="108" t="s">
        <v>287</v>
      </c>
      <c r="M91" s="3"/>
    </row>
    <row r="92" spans="1:16" ht="34.5" customHeight="1" x14ac:dyDescent="0.25">
      <c r="B92" s="106" t="s">
        <v>315</v>
      </c>
      <c r="C92" s="87" t="s">
        <v>316</v>
      </c>
      <c r="D92" s="88" t="s">
        <v>317</v>
      </c>
      <c r="E92" s="73" t="s">
        <v>318</v>
      </c>
      <c r="F92" s="50">
        <v>9.1</v>
      </c>
      <c r="G92" s="52">
        <v>9.3000000000000007</v>
      </c>
      <c r="H92" s="52">
        <v>9.4</v>
      </c>
      <c r="I92" s="62">
        <v>0.4</v>
      </c>
      <c r="J92" s="107">
        <v>1.1000000000000001</v>
      </c>
      <c r="K92" s="74">
        <v>10</v>
      </c>
      <c r="L92" s="108" t="s">
        <v>287</v>
      </c>
      <c r="M92" s="3"/>
    </row>
    <row r="93" spans="1:16" ht="27.75" customHeight="1" x14ac:dyDescent="0.25">
      <c r="B93" s="106" t="s">
        <v>319</v>
      </c>
      <c r="C93" s="87" t="s">
        <v>320</v>
      </c>
      <c r="D93" s="88" t="s">
        <v>321</v>
      </c>
      <c r="E93" s="73" t="s">
        <v>322</v>
      </c>
      <c r="F93" s="50">
        <v>0.05</v>
      </c>
      <c r="G93" s="52">
        <v>0.4</v>
      </c>
      <c r="H93" s="61">
        <v>0.6</v>
      </c>
      <c r="I93" s="61">
        <v>0.8</v>
      </c>
      <c r="J93" s="61">
        <v>1.2</v>
      </c>
      <c r="K93" s="74">
        <v>2</v>
      </c>
      <c r="L93" s="108" t="s">
        <v>287</v>
      </c>
      <c r="M93" s="3"/>
    </row>
    <row r="94" spans="1:16" ht="39.75" customHeight="1" x14ac:dyDescent="0.25">
      <c r="B94" s="109" t="s">
        <v>323</v>
      </c>
      <c r="C94" s="110" t="s">
        <v>324</v>
      </c>
      <c r="D94" s="111" t="s">
        <v>325</v>
      </c>
      <c r="E94" s="76" t="s">
        <v>326</v>
      </c>
      <c r="F94" s="50">
        <v>9</v>
      </c>
      <c r="G94" s="52">
        <v>2</v>
      </c>
      <c r="H94" s="62">
        <v>7</v>
      </c>
      <c r="I94" s="52">
        <v>5</v>
      </c>
      <c r="J94" s="62">
        <v>11</v>
      </c>
      <c r="K94" s="74" t="s">
        <v>307</v>
      </c>
      <c r="L94" s="75" t="s">
        <v>308</v>
      </c>
      <c r="M94" s="3"/>
      <c r="O94" s="112"/>
      <c r="P94" s="112"/>
    </row>
    <row r="95" spans="1:16" ht="63" customHeight="1" x14ac:dyDescent="0.25">
      <c r="B95" s="325" t="s">
        <v>327</v>
      </c>
      <c r="C95" s="326" t="s">
        <v>328</v>
      </c>
      <c r="D95" s="113" t="s">
        <v>329</v>
      </c>
      <c r="E95" s="55" t="s">
        <v>330</v>
      </c>
      <c r="F95" s="57">
        <v>0</v>
      </c>
      <c r="G95" s="52">
        <v>1</v>
      </c>
      <c r="H95" s="52">
        <v>2</v>
      </c>
      <c r="I95" s="52">
        <f>1+2</f>
        <v>3</v>
      </c>
      <c r="J95" s="114">
        <v>3</v>
      </c>
      <c r="K95" s="68">
        <v>5</v>
      </c>
      <c r="L95" s="115" t="s">
        <v>287</v>
      </c>
      <c r="M95" s="3"/>
      <c r="O95" s="112"/>
    </row>
    <row r="96" spans="1:16" ht="87" customHeight="1" x14ac:dyDescent="0.25">
      <c r="B96" s="308"/>
      <c r="C96" s="308"/>
      <c r="D96" s="116" t="s">
        <v>331</v>
      </c>
      <c r="E96" s="117" t="s">
        <v>332</v>
      </c>
      <c r="F96" s="57">
        <v>3</v>
      </c>
      <c r="G96" s="51" t="s">
        <v>123</v>
      </c>
      <c r="H96" s="86">
        <v>0</v>
      </c>
      <c r="I96" s="51" t="s">
        <v>123</v>
      </c>
      <c r="J96" s="86">
        <v>1</v>
      </c>
      <c r="K96" s="68">
        <v>1</v>
      </c>
      <c r="L96" s="118" t="s">
        <v>227</v>
      </c>
      <c r="M96" s="3"/>
    </row>
    <row r="97" spans="2:13" ht="63.75" customHeight="1" x14ac:dyDescent="0.25">
      <c r="B97" s="67" t="s">
        <v>333</v>
      </c>
      <c r="C97" s="58" t="s">
        <v>334</v>
      </c>
      <c r="D97" s="119" t="s">
        <v>335</v>
      </c>
      <c r="E97" s="55" t="s">
        <v>336</v>
      </c>
      <c r="F97" s="57" t="s">
        <v>337</v>
      </c>
      <c r="G97" s="52" t="s">
        <v>338</v>
      </c>
      <c r="H97" s="62" t="s">
        <v>339</v>
      </c>
      <c r="I97" s="52" t="s">
        <v>340</v>
      </c>
      <c r="J97" s="27" t="s">
        <v>340</v>
      </c>
      <c r="K97" s="68" t="s">
        <v>341</v>
      </c>
      <c r="L97" s="64" t="s">
        <v>342</v>
      </c>
      <c r="M97" s="3"/>
    </row>
    <row r="98" spans="2:13" ht="57" customHeight="1" x14ac:dyDescent="0.25">
      <c r="B98" s="67" t="s">
        <v>343</v>
      </c>
      <c r="C98" s="58" t="s">
        <v>344</v>
      </c>
      <c r="D98" s="119" t="s">
        <v>345</v>
      </c>
      <c r="E98" s="55" t="s">
        <v>346</v>
      </c>
      <c r="F98" s="57">
        <v>40</v>
      </c>
      <c r="G98" s="52">
        <v>42</v>
      </c>
      <c r="H98" s="61">
        <v>44</v>
      </c>
      <c r="I98" s="62">
        <v>41</v>
      </c>
      <c r="J98" s="61">
        <v>55</v>
      </c>
      <c r="K98" s="68">
        <v>100</v>
      </c>
      <c r="L98" s="64" t="s">
        <v>347</v>
      </c>
      <c r="M98" s="3"/>
    </row>
    <row r="99" spans="2:13" ht="60.75" customHeight="1" x14ac:dyDescent="0.25">
      <c r="B99" s="67" t="s">
        <v>348</v>
      </c>
      <c r="C99" s="58" t="s">
        <v>349</v>
      </c>
      <c r="D99" s="119" t="s">
        <v>350</v>
      </c>
      <c r="E99" s="55" t="s">
        <v>351</v>
      </c>
      <c r="F99" s="57" t="s">
        <v>352</v>
      </c>
      <c r="G99" s="27">
        <v>93</v>
      </c>
      <c r="H99" s="52">
        <v>94.4</v>
      </c>
      <c r="I99" s="52">
        <v>96.5</v>
      </c>
      <c r="J99" s="62">
        <v>95.9</v>
      </c>
      <c r="K99" s="68">
        <v>100</v>
      </c>
      <c r="L99" s="64" t="s">
        <v>353</v>
      </c>
      <c r="M99" s="3"/>
    </row>
    <row r="100" spans="2:13" ht="50.25" customHeight="1" x14ac:dyDescent="0.25">
      <c r="B100" s="120" t="s">
        <v>354</v>
      </c>
      <c r="C100" s="121" t="s">
        <v>355</v>
      </c>
      <c r="D100" s="116" t="s">
        <v>356</v>
      </c>
      <c r="E100" s="122" t="s">
        <v>357</v>
      </c>
      <c r="F100" s="57">
        <v>1</v>
      </c>
      <c r="G100" s="86">
        <v>3</v>
      </c>
      <c r="H100" s="86">
        <f>1+3</f>
        <v>4</v>
      </c>
      <c r="I100" s="86">
        <v>3</v>
      </c>
      <c r="J100" s="86">
        <v>5</v>
      </c>
      <c r="K100" s="68">
        <v>3</v>
      </c>
      <c r="L100" s="118" t="s">
        <v>287</v>
      </c>
      <c r="M100" s="3"/>
    </row>
    <row r="101" spans="2:13" ht="61.5" customHeight="1" x14ac:dyDescent="0.25">
      <c r="B101" s="123" t="s">
        <v>358</v>
      </c>
      <c r="C101" s="124" t="s">
        <v>359</v>
      </c>
      <c r="D101" s="125" t="s">
        <v>360</v>
      </c>
      <c r="E101" s="126" t="s">
        <v>361</v>
      </c>
      <c r="F101" s="50">
        <v>8.1999999999999993</v>
      </c>
      <c r="G101" s="52">
        <v>6.97</v>
      </c>
      <c r="H101" s="62">
        <v>7.87</v>
      </c>
      <c r="I101" s="62">
        <v>8.58</v>
      </c>
      <c r="J101" s="62">
        <v>9.5399999999999991</v>
      </c>
      <c r="K101" s="74">
        <v>6.15</v>
      </c>
      <c r="L101" s="110" t="s">
        <v>263</v>
      </c>
      <c r="M101" s="3"/>
    </row>
    <row r="102" spans="2:13" ht="58.5" customHeight="1" x14ac:dyDescent="0.25">
      <c r="B102" s="106" t="s">
        <v>362</v>
      </c>
      <c r="C102" s="87" t="s">
        <v>363</v>
      </c>
      <c r="D102" s="88" t="s">
        <v>364</v>
      </c>
      <c r="E102" s="73" t="s">
        <v>365</v>
      </c>
      <c r="F102" s="50">
        <v>3.1</v>
      </c>
      <c r="G102" s="62">
        <v>7.8</v>
      </c>
      <c r="H102" s="52">
        <v>7.2</v>
      </c>
      <c r="I102" s="52">
        <v>6.1</v>
      </c>
      <c r="J102" s="52">
        <v>3.9</v>
      </c>
      <c r="K102" s="74">
        <v>2.5</v>
      </c>
      <c r="L102" s="87" t="s">
        <v>263</v>
      </c>
      <c r="M102" s="3"/>
    </row>
    <row r="103" spans="2:13" ht="60" customHeight="1" x14ac:dyDescent="0.25">
      <c r="B103" s="106" t="s">
        <v>366</v>
      </c>
      <c r="C103" s="87" t="s">
        <v>367</v>
      </c>
      <c r="D103" s="88" t="s">
        <v>368</v>
      </c>
      <c r="E103" s="73" t="s">
        <v>369</v>
      </c>
      <c r="F103" s="50" t="s">
        <v>370</v>
      </c>
      <c r="G103" s="52" t="s">
        <v>371</v>
      </c>
      <c r="H103" s="52" t="s">
        <v>372</v>
      </c>
      <c r="I103" s="52" t="s">
        <v>373</v>
      </c>
      <c r="J103" s="63" t="s">
        <v>374</v>
      </c>
      <c r="K103" s="74" t="s">
        <v>375</v>
      </c>
      <c r="L103" s="87" t="s">
        <v>263</v>
      </c>
      <c r="M103" s="3"/>
    </row>
    <row r="104" spans="2:13" ht="41.25" customHeight="1" x14ac:dyDescent="0.25">
      <c r="B104" s="106" t="s">
        <v>376</v>
      </c>
      <c r="C104" s="87" t="s">
        <v>377</v>
      </c>
      <c r="D104" s="127" t="s">
        <v>378</v>
      </c>
      <c r="E104" s="73" t="s">
        <v>379</v>
      </c>
      <c r="F104" s="50">
        <v>0</v>
      </c>
      <c r="G104" s="27">
        <v>1</v>
      </c>
      <c r="H104" s="27">
        <v>1</v>
      </c>
      <c r="I104" s="52">
        <v>4</v>
      </c>
      <c r="J104" s="27">
        <v>4</v>
      </c>
      <c r="K104" s="74">
        <v>60</v>
      </c>
      <c r="L104" s="87" t="s">
        <v>263</v>
      </c>
      <c r="M104" s="3"/>
    </row>
    <row r="105" spans="2:13" ht="48.75" customHeight="1" x14ac:dyDescent="0.25">
      <c r="B105" s="128">
        <v>44936</v>
      </c>
      <c r="C105" s="129" t="s">
        <v>380</v>
      </c>
      <c r="D105" s="103" t="s">
        <v>381</v>
      </c>
      <c r="E105" s="20" t="s">
        <v>382</v>
      </c>
      <c r="F105" s="19" t="s">
        <v>123</v>
      </c>
      <c r="G105" s="19" t="s">
        <v>123</v>
      </c>
      <c r="H105" s="24">
        <v>110</v>
      </c>
      <c r="I105" s="62">
        <v>67</v>
      </c>
      <c r="J105" s="130">
        <v>200</v>
      </c>
      <c r="K105" s="19">
        <v>120</v>
      </c>
      <c r="L105" s="64" t="s">
        <v>383</v>
      </c>
      <c r="M105" s="3"/>
    </row>
    <row r="106" spans="2:13" ht="81" customHeight="1" x14ac:dyDescent="0.25">
      <c r="B106" s="131" t="s">
        <v>384</v>
      </c>
      <c r="C106" s="20" t="s">
        <v>385</v>
      </c>
      <c r="D106" s="103" t="s">
        <v>386</v>
      </c>
      <c r="E106" s="20" t="s">
        <v>387</v>
      </c>
      <c r="F106" s="19" t="s">
        <v>123</v>
      </c>
      <c r="G106" s="19" t="s">
        <v>123</v>
      </c>
      <c r="H106" s="24">
        <v>3</v>
      </c>
      <c r="I106" s="62">
        <v>1</v>
      </c>
      <c r="J106" s="132">
        <v>3</v>
      </c>
      <c r="K106" s="19">
        <v>4</v>
      </c>
      <c r="L106" s="64" t="s">
        <v>383</v>
      </c>
      <c r="M106" s="3"/>
    </row>
    <row r="107" spans="2:13" ht="86.25" customHeight="1" x14ac:dyDescent="0.25">
      <c r="B107" s="131" t="s">
        <v>388</v>
      </c>
      <c r="C107" s="20" t="s">
        <v>389</v>
      </c>
      <c r="D107" s="103" t="s">
        <v>390</v>
      </c>
      <c r="E107" s="20" t="s">
        <v>387</v>
      </c>
      <c r="F107" s="19" t="s">
        <v>123</v>
      </c>
      <c r="G107" s="19" t="s">
        <v>123</v>
      </c>
      <c r="H107" s="24">
        <v>3</v>
      </c>
      <c r="I107" s="27">
        <v>3</v>
      </c>
      <c r="J107" s="133">
        <v>2</v>
      </c>
      <c r="K107" s="19">
        <v>5</v>
      </c>
      <c r="L107" s="64" t="s">
        <v>383</v>
      </c>
      <c r="M107" s="3"/>
    </row>
    <row r="108" spans="2:13" ht="15.75" customHeight="1" x14ac:dyDescent="0.25">
      <c r="I108" s="32"/>
      <c r="J108" s="134"/>
      <c r="L108" s="3"/>
    </row>
    <row r="109" spans="2:13" ht="15.75" customHeight="1" x14ac:dyDescent="0.25">
      <c r="L109" s="3"/>
    </row>
    <row r="110" spans="2:13" ht="15.75" customHeight="1" x14ac:dyDescent="0.25">
      <c r="L110" s="3"/>
    </row>
    <row r="111" spans="2:13" ht="15.75" customHeight="1" x14ac:dyDescent="0.25">
      <c r="L111" s="3"/>
    </row>
    <row r="112" spans="2:13" ht="15.75" customHeight="1" x14ac:dyDescent="0.25">
      <c r="L112" s="3"/>
    </row>
    <row r="113" spans="12:12" ht="15.75" customHeight="1" x14ac:dyDescent="0.25">
      <c r="L113" s="3"/>
    </row>
    <row r="114" spans="12:12" ht="15.75" customHeight="1" x14ac:dyDescent="0.25">
      <c r="L114" s="3"/>
    </row>
    <row r="115" spans="12:12" ht="15.75" customHeight="1" x14ac:dyDescent="0.25">
      <c r="L115" s="3"/>
    </row>
    <row r="116" spans="12:12" ht="15.75" customHeight="1" x14ac:dyDescent="0.25">
      <c r="L116" s="3"/>
    </row>
    <row r="117" spans="12:12" ht="15.75" customHeight="1" x14ac:dyDescent="0.25">
      <c r="L117" s="3"/>
    </row>
    <row r="118" spans="12:12" ht="15.75" customHeight="1" x14ac:dyDescent="0.25">
      <c r="L118" s="3"/>
    </row>
    <row r="119" spans="12:12" ht="15.75" customHeight="1" x14ac:dyDescent="0.25">
      <c r="L119" s="3"/>
    </row>
    <row r="120" spans="12:12" ht="15.75" customHeight="1" x14ac:dyDescent="0.25">
      <c r="L120" s="3"/>
    </row>
    <row r="121" spans="12:12" ht="15.75" customHeight="1" x14ac:dyDescent="0.25">
      <c r="L121" s="3"/>
    </row>
    <row r="122" spans="12:12" ht="15.75" customHeight="1" x14ac:dyDescent="0.25">
      <c r="L122" s="3"/>
    </row>
    <row r="123" spans="12:12" ht="15.75" customHeight="1" x14ac:dyDescent="0.25">
      <c r="L123" s="3"/>
    </row>
    <row r="124" spans="12:12" ht="15.75" customHeight="1" x14ac:dyDescent="0.25">
      <c r="L124" s="3"/>
    </row>
    <row r="125" spans="12:12" ht="15.75" customHeight="1" x14ac:dyDescent="0.25">
      <c r="L125" s="3"/>
    </row>
    <row r="126" spans="12:12" ht="15.75" customHeight="1" x14ac:dyDescent="0.25">
      <c r="L126" s="3"/>
    </row>
    <row r="127" spans="12:12" ht="15.75" customHeight="1" x14ac:dyDescent="0.25">
      <c r="L127" s="3"/>
    </row>
    <row r="128" spans="12:12" ht="15.75" customHeight="1" x14ac:dyDescent="0.25">
      <c r="L128" s="3"/>
    </row>
    <row r="129" spans="12:12" ht="15.75" customHeight="1" x14ac:dyDescent="0.25">
      <c r="L129" s="3"/>
    </row>
    <row r="130" spans="12:12" ht="15.75" customHeight="1" x14ac:dyDescent="0.25">
      <c r="L130" s="3"/>
    </row>
    <row r="131" spans="12:12" ht="15.75" customHeight="1" x14ac:dyDescent="0.25">
      <c r="L131" s="3"/>
    </row>
    <row r="132" spans="12:12" ht="15.75" customHeight="1" x14ac:dyDescent="0.25">
      <c r="L132" s="3"/>
    </row>
    <row r="133" spans="12:12" ht="15.75" customHeight="1" x14ac:dyDescent="0.25">
      <c r="L133" s="3"/>
    </row>
    <row r="134" spans="12:12" ht="15.75" customHeight="1" x14ac:dyDescent="0.25">
      <c r="L134" s="3"/>
    </row>
    <row r="135" spans="12:12" ht="15.75" customHeight="1" x14ac:dyDescent="0.25">
      <c r="L135" s="3"/>
    </row>
    <row r="136" spans="12:12" ht="15.75" customHeight="1" x14ac:dyDescent="0.25">
      <c r="L136" s="3"/>
    </row>
    <row r="137" spans="12:12" ht="15.75" customHeight="1" x14ac:dyDescent="0.25">
      <c r="L137" s="3"/>
    </row>
    <row r="138" spans="12:12" ht="15.75" customHeight="1" x14ac:dyDescent="0.25">
      <c r="L138" s="3"/>
    </row>
    <row r="139" spans="12:12" ht="15.75" customHeight="1" x14ac:dyDescent="0.25">
      <c r="L139" s="3"/>
    </row>
    <row r="140" spans="12:12" ht="15.75" customHeight="1" x14ac:dyDescent="0.25">
      <c r="L140" s="3"/>
    </row>
    <row r="141" spans="12:12" ht="15.75" customHeight="1" x14ac:dyDescent="0.25">
      <c r="L141" s="3"/>
    </row>
    <row r="142" spans="12:12" ht="15.75" customHeight="1" x14ac:dyDescent="0.25">
      <c r="L142" s="3"/>
    </row>
    <row r="143" spans="12:12" ht="15.75" customHeight="1" x14ac:dyDescent="0.25">
      <c r="L143" s="3"/>
    </row>
    <row r="144" spans="12:12" ht="15.75" customHeight="1" x14ac:dyDescent="0.25">
      <c r="L144" s="3"/>
    </row>
    <row r="145" spans="12:12" ht="15.75" customHeight="1" x14ac:dyDescent="0.25">
      <c r="L145" s="3"/>
    </row>
    <row r="146" spans="12:12" ht="15.75" customHeight="1" x14ac:dyDescent="0.25">
      <c r="L146" s="3"/>
    </row>
    <row r="147" spans="12:12" ht="15.75" customHeight="1" x14ac:dyDescent="0.25">
      <c r="L147" s="3"/>
    </row>
    <row r="148" spans="12:12" ht="15.75" customHeight="1" x14ac:dyDescent="0.25">
      <c r="L148" s="3"/>
    </row>
    <row r="149" spans="12:12" ht="15.75" customHeight="1" x14ac:dyDescent="0.25">
      <c r="L149" s="3"/>
    </row>
    <row r="150" spans="12:12" ht="15.75" customHeight="1" x14ac:dyDescent="0.25">
      <c r="L150" s="3"/>
    </row>
    <row r="151" spans="12:12" ht="15.75" customHeight="1" x14ac:dyDescent="0.25">
      <c r="L151" s="3"/>
    </row>
    <row r="152" spans="12:12" ht="15.75" customHeight="1" x14ac:dyDescent="0.25">
      <c r="L152" s="3"/>
    </row>
    <row r="153" spans="12:12" ht="15.75" customHeight="1" x14ac:dyDescent="0.25">
      <c r="L153" s="3"/>
    </row>
    <row r="154" spans="12:12" ht="15.75" customHeight="1" x14ac:dyDescent="0.25">
      <c r="L154" s="3"/>
    </row>
    <row r="155" spans="12:12" ht="15.75" customHeight="1" x14ac:dyDescent="0.25">
      <c r="L155" s="3"/>
    </row>
    <row r="156" spans="12:12" ht="15.75" customHeight="1" x14ac:dyDescent="0.25">
      <c r="L156" s="3"/>
    </row>
    <row r="157" spans="12:12" ht="15.75" customHeight="1" x14ac:dyDescent="0.25">
      <c r="L157" s="3"/>
    </row>
    <row r="158" spans="12:12" ht="15.75" customHeight="1" x14ac:dyDescent="0.25">
      <c r="L158" s="3"/>
    </row>
    <row r="159" spans="12:12" ht="15.75" customHeight="1" x14ac:dyDescent="0.25">
      <c r="L159" s="3"/>
    </row>
    <row r="160" spans="12:12" ht="15.75" customHeight="1" x14ac:dyDescent="0.25">
      <c r="L160" s="3"/>
    </row>
    <row r="161" spans="12:12" ht="15.75" customHeight="1" x14ac:dyDescent="0.25">
      <c r="L161" s="3"/>
    </row>
    <row r="162" spans="12:12" ht="15.75" customHeight="1" x14ac:dyDescent="0.25">
      <c r="L162" s="3"/>
    </row>
    <row r="163" spans="12:12" ht="15.75" customHeight="1" x14ac:dyDescent="0.25">
      <c r="L163" s="3"/>
    </row>
    <row r="164" spans="12:12" ht="15.75" customHeight="1" x14ac:dyDescent="0.25">
      <c r="L164" s="3"/>
    </row>
    <row r="165" spans="12:12" ht="15.75" customHeight="1" x14ac:dyDescent="0.25">
      <c r="L165" s="3"/>
    </row>
    <row r="166" spans="12:12" ht="15.75" customHeight="1" x14ac:dyDescent="0.25">
      <c r="L166" s="3"/>
    </row>
    <row r="167" spans="12:12" ht="15.75" customHeight="1" x14ac:dyDescent="0.25">
      <c r="L167" s="3"/>
    </row>
    <row r="168" spans="12:12" ht="15.75" customHeight="1" x14ac:dyDescent="0.25">
      <c r="L168" s="3"/>
    </row>
    <row r="169" spans="12:12" ht="15.75" customHeight="1" x14ac:dyDescent="0.25">
      <c r="L169" s="3"/>
    </row>
    <row r="170" spans="12:12" ht="15.75" customHeight="1" x14ac:dyDescent="0.25">
      <c r="L170" s="3"/>
    </row>
    <row r="171" spans="12:12" ht="15.75" customHeight="1" x14ac:dyDescent="0.25">
      <c r="L171" s="3"/>
    </row>
    <row r="172" spans="12:12" ht="15.75" customHeight="1" x14ac:dyDescent="0.25">
      <c r="L172" s="3"/>
    </row>
    <row r="173" spans="12:12" ht="15.75" customHeight="1" x14ac:dyDescent="0.25">
      <c r="L173" s="3"/>
    </row>
    <row r="174" spans="12:12" ht="15.75" customHeight="1" x14ac:dyDescent="0.25">
      <c r="L174" s="3"/>
    </row>
    <row r="175" spans="12:12" ht="15.75" customHeight="1" x14ac:dyDescent="0.25">
      <c r="L175" s="3"/>
    </row>
    <row r="176" spans="12:12" ht="15.75" customHeight="1" x14ac:dyDescent="0.25">
      <c r="L176" s="3"/>
    </row>
    <row r="177" spans="12:12" ht="15.75" customHeight="1" x14ac:dyDescent="0.25">
      <c r="L177" s="3"/>
    </row>
    <row r="178" spans="12:12" ht="15.75" customHeight="1" x14ac:dyDescent="0.25">
      <c r="L178" s="3"/>
    </row>
    <row r="179" spans="12:12" ht="15.75" customHeight="1" x14ac:dyDescent="0.25">
      <c r="L179" s="3"/>
    </row>
    <row r="180" spans="12:12" ht="15.75" customHeight="1" x14ac:dyDescent="0.25">
      <c r="L180" s="3"/>
    </row>
    <row r="181" spans="12:12" ht="15.75" customHeight="1" x14ac:dyDescent="0.25">
      <c r="L181" s="3"/>
    </row>
    <row r="182" spans="12:12" ht="15.75" customHeight="1" x14ac:dyDescent="0.25">
      <c r="L182" s="3"/>
    </row>
    <row r="183" spans="12:12" ht="15.75" customHeight="1" x14ac:dyDescent="0.25">
      <c r="L183" s="3"/>
    </row>
    <row r="184" spans="12:12" ht="15.75" customHeight="1" x14ac:dyDescent="0.25">
      <c r="L184" s="3"/>
    </row>
    <row r="185" spans="12:12" ht="15.75" customHeight="1" x14ac:dyDescent="0.25">
      <c r="L185" s="3"/>
    </row>
    <row r="186" spans="12:12" ht="15.75" customHeight="1" x14ac:dyDescent="0.25">
      <c r="L186" s="3"/>
    </row>
    <row r="187" spans="12:12" ht="15.75" customHeight="1" x14ac:dyDescent="0.25">
      <c r="L187" s="3"/>
    </row>
    <row r="188" spans="12:12" ht="15.75" customHeight="1" x14ac:dyDescent="0.25">
      <c r="L188" s="3"/>
    </row>
    <row r="189" spans="12:12" ht="15.75" customHeight="1" x14ac:dyDescent="0.25">
      <c r="L189" s="3"/>
    </row>
    <row r="190" spans="12:12" ht="15.75" customHeight="1" x14ac:dyDescent="0.25">
      <c r="L190" s="3"/>
    </row>
    <row r="191" spans="12:12" ht="15.75" customHeight="1" x14ac:dyDescent="0.25">
      <c r="L191" s="3"/>
    </row>
    <row r="192" spans="12:12" ht="15.75" customHeight="1" x14ac:dyDescent="0.25">
      <c r="L192" s="3"/>
    </row>
    <row r="193" spans="12:12" ht="15.75" customHeight="1" x14ac:dyDescent="0.25">
      <c r="L193" s="3"/>
    </row>
    <row r="194" spans="12:12" ht="15.75" customHeight="1" x14ac:dyDescent="0.25">
      <c r="L194" s="3"/>
    </row>
    <row r="195" spans="12:12" ht="15.75" customHeight="1" x14ac:dyDescent="0.25">
      <c r="L195" s="3"/>
    </row>
    <row r="196" spans="12:12" ht="15.75" customHeight="1" x14ac:dyDescent="0.25">
      <c r="L196" s="3"/>
    </row>
    <row r="197" spans="12:12" ht="15.75" customHeight="1" x14ac:dyDescent="0.25">
      <c r="L197" s="3"/>
    </row>
    <row r="198" spans="12:12" ht="15.75" customHeight="1" x14ac:dyDescent="0.25">
      <c r="L198" s="3"/>
    </row>
    <row r="199" spans="12:12" ht="15.75" customHeight="1" x14ac:dyDescent="0.25">
      <c r="L199" s="3"/>
    </row>
    <row r="200" spans="12:12" ht="15.75" customHeight="1" x14ac:dyDescent="0.25">
      <c r="L200" s="3"/>
    </row>
    <row r="201" spans="12:12" ht="15.75" customHeight="1" x14ac:dyDescent="0.25">
      <c r="L201" s="3"/>
    </row>
    <row r="202" spans="12:12" ht="15.75" customHeight="1" x14ac:dyDescent="0.25">
      <c r="L202" s="3"/>
    </row>
    <row r="203" spans="12:12" ht="15.75" customHeight="1" x14ac:dyDescent="0.25">
      <c r="L203" s="3"/>
    </row>
    <row r="204" spans="12:12" ht="15.75" customHeight="1" x14ac:dyDescent="0.25">
      <c r="L204" s="3"/>
    </row>
    <row r="205" spans="12:12" ht="15.75" customHeight="1" x14ac:dyDescent="0.25">
      <c r="L205" s="3"/>
    </row>
    <row r="206" spans="12:12" ht="15.75" customHeight="1" x14ac:dyDescent="0.25">
      <c r="L206" s="3"/>
    </row>
    <row r="207" spans="12:12" ht="15.75" customHeight="1" x14ac:dyDescent="0.25">
      <c r="L207" s="3"/>
    </row>
    <row r="208" spans="12:12" ht="15.75" customHeight="1" x14ac:dyDescent="0.25">
      <c r="L208" s="3"/>
    </row>
    <row r="209" spans="12:12" ht="15.75" customHeight="1" x14ac:dyDescent="0.25">
      <c r="L209" s="3"/>
    </row>
    <row r="210" spans="12:12" ht="15.75" customHeight="1" x14ac:dyDescent="0.25">
      <c r="L210" s="3"/>
    </row>
    <row r="211" spans="12:12" ht="15.75" customHeight="1" x14ac:dyDescent="0.25">
      <c r="L211" s="3"/>
    </row>
    <row r="212" spans="12:12" ht="15.75" customHeight="1" x14ac:dyDescent="0.25">
      <c r="L212" s="3"/>
    </row>
    <row r="213" spans="12:12" ht="15.75" customHeight="1" x14ac:dyDescent="0.25">
      <c r="L213" s="3"/>
    </row>
    <row r="214" spans="12:12" ht="15.75" customHeight="1" x14ac:dyDescent="0.25">
      <c r="L214" s="3"/>
    </row>
    <row r="215" spans="12:12" ht="15.75" customHeight="1" x14ac:dyDescent="0.25">
      <c r="L215" s="3"/>
    </row>
    <row r="216" spans="12:12" ht="15.75" customHeight="1" x14ac:dyDescent="0.25">
      <c r="L216" s="3"/>
    </row>
    <row r="217" spans="12:12" ht="15.75" customHeight="1" x14ac:dyDescent="0.25">
      <c r="L217" s="3"/>
    </row>
    <row r="218" spans="12:12" ht="15.75" customHeight="1" x14ac:dyDescent="0.25">
      <c r="L218" s="3"/>
    </row>
    <row r="219" spans="12:12" ht="15.75" customHeight="1" x14ac:dyDescent="0.25">
      <c r="L219" s="3"/>
    </row>
    <row r="220" spans="12:12" ht="15.75" customHeight="1" x14ac:dyDescent="0.25">
      <c r="L220" s="3"/>
    </row>
    <row r="221" spans="12:12" ht="15.75" customHeight="1" x14ac:dyDescent="0.25">
      <c r="L221" s="3"/>
    </row>
    <row r="222" spans="12:12" ht="15.75" customHeight="1" x14ac:dyDescent="0.25">
      <c r="L222" s="3"/>
    </row>
    <row r="223" spans="12:12" ht="15.75" customHeight="1" x14ac:dyDescent="0.25">
      <c r="L223" s="3"/>
    </row>
    <row r="224" spans="12:12" ht="15.75" customHeight="1" x14ac:dyDescent="0.25">
      <c r="L224" s="3"/>
    </row>
    <row r="225" spans="12:12" ht="15.75" customHeight="1" x14ac:dyDescent="0.25">
      <c r="L225" s="3"/>
    </row>
    <row r="226" spans="12:12" ht="15.75" customHeight="1" x14ac:dyDescent="0.25">
      <c r="L226" s="3"/>
    </row>
    <row r="227" spans="12:12" ht="15.75" customHeight="1" x14ac:dyDescent="0.25">
      <c r="L227" s="3"/>
    </row>
    <row r="228" spans="12:12" ht="15.75" customHeight="1" x14ac:dyDescent="0.25">
      <c r="L228" s="3"/>
    </row>
    <row r="229" spans="12:12" ht="15.75" customHeight="1" x14ac:dyDescent="0.25">
      <c r="L229" s="3"/>
    </row>
    <row r="230" spans="12:12" ht="15.75" customHeight="1" x14ac:dyDescent="0.25">
      <c r="L230" s="3"/>
    </row>
    <row r="231" spans="12:12" ht="15.75" customHeight="1" x14ac:dyDescent="0.25">
      <c r="L231" s="3"/>
    </row>
    <row r="232" spans="12:12" ht="15.75" customHeight="1" x14ac:dyDescent="0.25">
      <c r="L232" s="3"/>
    </row>
    <row r="233" spans="12:12" ht="15.75" customHeight="1" x14ac:dyDescent="0.25">
      <c r="L233" s="3"/>
    </row>
    <row r="234" spans="12:12" ht="15.75" customHeight="1" x14ac:dyDescent="0.25">
      <c r="L234" s="3"/>
    </row>
    <row r="235" spans="12:12" ht="15.75" customHeight="1" x14ac:dyDescent="0.25">
      <c r="L235" s="3"/>
    </row>
    <row r="236" spans="12:12" ht="15.75" customHeight="1" x14ac:dyDescent="0.25">
      <c r="L236" s="3"/>
    </row>
    <row r="237" spans="12:12" ht="15.75" customHeight="1" x14ac:dyDescent="0.25">
      <c r="L237" s="3"/>
    </row>
    <row r="238" spans="12:12" ht="15.75" customHeight="1" x14ac:dyDescent="0.25">
      <c r="L238" s="3"/>
    </row>
    <row r="239" spans="12:12" ht="15.75" customHeight="1" x14ac:dyDescent="0.25">
      <c r="L239" s="3"/>
    </row>
    <row r="240" spans="12:12" ht="15.75" customHeight="1" x14ac:dyDescent="0.25">
      <c r="L240" s="3"/>
    </row>
    <row r="241" spans="12:12" ht="15.75" customHeight="1" x14ac:dyDescent="0.25">
      <c r="L241" s="3"/>
    </row>
    <row r="242" spans="12:12" ht="15.75" customHeight="1" x14ac:dyDescent="0.25">
      <c r="L242" s="3"/>
    </row>
    <row r="243" spans="12:12" ht="15.75" customHeight="1" x14ac:dyDescent="0.25">
      <c r="L243" s="3"/>
    </row>
    <row r="244" spans="12:12" ht="15.75" customHeight="1" x14ac:dyDescent="0.25">
      <c r="L244" s="3"/>
    </row>
    <row r="245" spans="12:12" ht="15.75" customHeight="1" x14ac:dyDescent="0.25">
      <c r="L245" s="3"/>
    </row>
    <row r="246" spans="12:12" ht="15.75" customHeight="1" x14ac:dyDescent="0.25">
      <c r="L246" s="3"/>
    </row>
    <row r="247" spans="12:12" ht="15.75" customHeight="1" x14ac:dyDescent="0.25">
      <c r="L247" s="3"/>
    </row>
    <row r="248" spans="12:12" ht="15.75" customHeight="1" x14ac:dyDescent="0.25">
      <c r="L248" s="3"/>
    </row>
    <row r="249" spans="12:12" ht="15.75" customHeight="1" x14ac:dyDescent="0.25">
      <c r="L249" s="3"/>
    </row>
    <row r="250" spans="12:12" ht="15.75" customHeight="1" x14ac:dyDescent="0.25">
      <c r="L250" s="3"/>
    </row>
    <row r="251" spans="12:12" ht="15.75" customHeight="1" x14ac:dyDescent="0.25">
      <c r="L251" s="3"/>
    </row>
    <row r="252" spans="12:12" ht="15.75" customHeight="1" x14ac:dyDescent="0.25">
      <c r="L252" s="3"/>
    </row>
    <row r="253" spans="12:12" ht="15.75" customHeight="1" x14ac:dyDescent="0.25">
      <c r="L253" s="3"/>
    </row>
    <row r="254" spans="12:12" ht="15.75" customHeight="1" x14ac:dyDescent="0.25">
      <c r="L254" s="3"/>
    </row>
    <row r="255" spans="12:12" ht="15.75" customHeight="1" x14ac:dyDescent="0.25">
      <c r="L255" s="3"/>
    </row>
    <row r="256" spans="12:12" ht="15.75" customHeight="1" x14ac:dyDescent="0.25">
      <c r="L256" s="3"/>
    </row>
    <row r="257" spans="12:12" ht="15.75" customHeight="1" x14ac:dyDescent="0.25">
      <c r="L257" s="3"/>
    </row>
    <row r="258" spans="12:12" ht="15.75" customHeight="1" x14ac:dyDescent="0.25">
      <c r="L258" s="3"/>
    </row>
    <row r="259" spans="12:12" ht="15.75" customHeight="1" x14ac:dyDescent="0.25">
      <c r="L259" s="3"/>
    </row>
    <row r="260" spans="12:12" ht="15.75" customHeight="1" x14ac:dyDescent="0.25">
      <c r="L260" s="3"/>
    </row>
    <row r="261" spans="12:12" ht="15.75" customHeight="1" x14ac:dyDescent="0.25">
      <c r="L261" s="3"/>
    </row>
    <row r="262" spans="12:12" ht="15.75" customHeight="1" x14ac:dyDescent="0.25">
      <c r="L262" s="3"/>
    </row>
    <row r="263" spans="12:12" ht="15.75" customHeight="1" x14ac:dyDescent="0.25">
      <c r="L263" s="3"/>
    </row>
    <row r="264" spans="12:12" ht="15.75" customHeight="1" x14ac:dyDescent="0.25">
      <c r="L264" s="3"/>
    </row>
    <row r="265" spans="12:12" ht="15.75" customHeight="1" x14ac:dyDescent="0.25">
      <c r="L265" s="3"/>
    </row>
    <row r="266" spans="12:12" ht="15.75" customHeight="1" x14ac:dyDescent="0.25">
      <c r="L266" s="3"/>
    </row>
    <row r="267" spans="12:12" ht="15.75" customHeight="1" x14ac:dyDescent="0.25">
      <c r="L267" s="3"/>
    </row>
    <row r="268" spans="12:12" ht="15.75" customHeight="1" x14ac:dyDescent="0.25">
      <c r="L268" s="3"/>
    </row>
    <row r="269" spans="12:12" ht="15.75" customHeight="1" x14ac:dyDescent="0.25">
      <c r="L269" s="3"/>
    </row>
    <row r="270" spans="12:12" ht="15.75" customHeight="1" x14ac:dyDescent="0.25">
      <c r="L270" s="3"/>
    </row>
    <row r="271" spans="12:12" ht="15.75" customHeight="1" x14ac:dyDescent="0.25">
      <c r="L271" s="3"/>
    </row>
    <row r="272" spans="12:12" ht="15.75" customHeight="1" x14ac:dyDescent="0.25">
      <c r="L272" s="3"/>
    </row>
    <row r="273" spans="12:12" ht="15.75" customHeight="1" x14ac:dyDescent="0.25">
      <c r="L273" s="3"/>
    </row>
    <row r="274" spans="12:12" ht="15.75" customHeight="1" x14ac:dyDescent="0.25">
      <c r="L274" s="3"/>
    </row>
    <row r="275" spans="12:12" ht="15.75" customHeight="1" x14ac:dyDescent="0.25">
      <c r="L275" s="3"/>
    </row>
    <row r="276" spans="12:12" ht="15.75" customHeight="1" x14ac:dyDescent="0.25">
      <c r="L276" s="3"/>
    </row>
    <row r="277" spans="12:12" ht="15.75" customHeight="1" x14ac:dyDescent="0.25">
      <c r="L277" s="3"/>
    </row>
    <row r="278" spans="12:12" ht="15.75" customHeight="1" x14ac:dyDescent="0.25">
      <c r="L278" s="3"/>
    </row>
    <row r="279" spans="12:12" ht="15.75" customHeight="1" x14ac:dyDescent="0.25">
      <c r="L279" s="3"/>
    </row>
    <row r="280" spans="12:12" ht="15.75" customHeight="1" x14ac:dyDescent="0.25">
      <c r="L280" s="3"/>
    </row>
    <row r="281" spans="12:12" ht="15.75" customHeight="1" x14ac:dyDescent="0.25">
      <c r="L281" s="3"/>
    </row>
    <row r="282" spans="12:12" ht="15.75" customHeight="1" x14ac:dyDescent="0.25">
      <c r="L282" s="3"/>
    </row>
    <row r="283" spans="12:12" ht="15.75" customHeight="1" x14ac:dyDescent="0.25">
      <c r="L283" s="3"/>
    </row>
    <row r="284" spans="12:12" ht="15.75" customHeight="1" x14ac:dyDescent="0.25">
      <c r="L284" s="3"/>
    </row>
    <row r="285" spans="12:12" ht="15.75" customHeight="1" x14ac:dyDescent="0.25">
      <c r="L285" s="3"/>
    </row>
    <row r="286" spans="12:12" ht="15.75" customHeight="1" x14ac:dyDescent="0.25">
      <c r="L286" s="3"/>
    </row>
    <row r="287" spans="12:12" ht="15.75" customHeight="1" x14ac:dyDescent="0.25">
      <c r="L287" s="3"/>
    </row>
    <row r="288" spans="12:12" ht="15.75" customHeight="1" x14ac:dyDescent="0.25">
      <c r="L288" s="3"/>
    </row>
    <row r="289" spans="12:12" ht="15.75" customHeight="1" x14ac:dyDescent="0.25">
      <c r="L289" s="3"/>
    </row>
    <row r="290" spans="12:12" ht="15.75" customHeight="1" x14ac:dyDescent="0.25">
      <c r="L290" s="3"/>
    </row>
    <row r="291" spans="12:12" ht="15.75" customHeight="1" x14ac:dyDescent="0.25">
      <c r="L291" s="3"/>
    </row>
    <row r="292" spans="12:12" ht="15.75" customHeight="1" x14ac:dyDescent="0.25">
      <c r="L292" s="3"/>
    </row>
    <row r="293" spans="12:12" ht="15.75" customHeight="1" x14ac:dyDescent="0.25">
      <c r="L293" s="3"/>
    </row>
    <row r="294" spans="12:12" ht="15.75" customHeight="1" x14ac:dyDescent="0.25">
      <c r="L294" s="3"/>
    </row>
    <row r="295" spans="12:12" ht="15.75" customHeight="1" x14ac:dyDescent="0.25">
      <c r="L295" s="3"/>
    </row>
    <row r="296" spans="12:12" ht="15.75" customHeight="1" x14ac:dyDescent="0.25">
      <c r="L296" s="3"/>
    </row>
    <row r="297" spans="12:12" ht="15.75" customHeight="1" x14ac:dyDescent="0.25">
      <c r="L297" s="3"/>
    </row>
    <row r="298" spans="12:12" ht="15.75" customHeight="1" x14ac:dyDescent="0.25">
      <c r="L298" s="3"/>
    </row>
    <row r="299" spans="12:12" ht="15.75" customHeight="1" x14ac:dyDescent="0.25">
      <c r="L299" s="3"/>
    </row>
    <row r="300" spans="12:12" ht="15.75" customHeight="1" x14ac:dyDescent="0.25">
      <c r="L300" s="3"/>
    </row>
    <row r="301" spans="12:12" ht="15.75" customHeight="1" x14ac:dyDescent="0.25">
      <c r="L301" s="3"/>
    </row>
    <row r="302" spans="12:12" ht="15.75" customHeight="1" x14ac:dyDescent="0.25">
      <c r="L302" s="3"/>
    </row>
    <row r="303" spans="12:12" ht="15.75" customHeight="1" x14ac:dyDescent="0.25">
      <c r="L303" s="3"/>
    </row>
    <row r="304" spans="12:12" ht="15.75" customHeight="1" x14ac:dyDescent="0.25">
      <c r="L304" s="3"/>
    </row>
    <row r="305" spans="12:12" ht="15.75" customHeight="1" x14ac:dyDescent="0.25">
      <c r="L305" s="3"/>
    </row>
    <row r="306" spans="12:12" ht="15.75" customHeight="1" x14ac:dyDescent="0.25">
      <c r="L306" s="3"/>
    </row>
    <row r="307" spans="12:12" ht="15.75" customHeight="1" x14ac:dyDescent="0.25">
      <c r="L307" s="3"/>
    </row>
    <row r="308" spans="12:12" ht="15.75" customHeight="1" x14ac:dyDescent="0.25">
      <c r="L308" s="3"/>
    </row>
    <row r="309" spans="12:12" ht="15.75" customHeight="1" x14ac:dyDescent="0.25">
      <c r="L309" s="3"/>
    </row>
    <row r="310" spans="12:12" ht="15.75" customHeight="1" x14ac:dyDescent="0.25">
      <c r="L310" s="3"/>
    </row>
    <row r="311" spans="12:12" ht="15.75" customHeight="1" x14ac:dyDescent="0.25">
      <c r="L311" s="3"/>
    </row>
    <row r="312" spans="12:12" ht="15.75" customHeight="1" x14ac:dyDescent="0.25">
      <c r="L312" s="3"/>
    </row>
    <row r="313" spans="12:12" ht="15.75" customHeight="1" x14ac:dyDescent="0.25">
      <c r="L313" s="3"/>
    </row>
    <row r="314" spans="12:12" ht="15.75" customHeight="1" x14ac:dyDescent="0.25">
      <c r="L314" s="3"/>
    </row>
    <row r="315" spans="12:12" ht="15.75" customHeight="1" x14ac:dyDescent="0.25">
      <c r="L315" s="3"/>
    </row>
    <row r="316" spans="12:12" ht="15.75" customHeight="1" x14ac:dyDescent="0.25">
      <c r="L316" s="3"/>
    </row>
    <row r="317" spans="12:12" ht="15.75" customHeight="1" x14ac:dyDescent="0.25">
      <c r="L317" s="3"/>
    </row>
    <row r="318" spans="12:12" ht="15.75" customHeight="1" x14ac:dyDescent="0.25">
      <c r="L318" s="3"/>
    </row>
    <row r="319" spans="12:12" ht="15.75" customHeight="1" x14ac:dyDescent="0.25">
      <c r="L319" s="3"/>
    </row>
    <row r="320" spans="12:12" ht="15.75" customHeight="1" x14ac:dyDescent="0.25">
      <c r="L320" s="3"/>
    </row>
    <row r="321" spans="12:12" ht="15.75" customHeight="1" x14ac:dyDescent="0.25">
      <c r="L321" s="3"/>
    </row>
    <row r="322" spans="12:12" ht="15.75" customHeight="1" x14ac:dyDescent="0.25">
      <c r="L322" s="3"/>
    </row>
    <row r="323" spans="12:12" ht="15.75" customHeight="1" x14ac:dyDescent="0.25">
      <c r="L323" s="3"/>
    </row>
    <row r="324" spans="12:12" ht="15.75" customHeight="1" x14ac:dyDescent="0.25">
      <c r="L324" s="3"/>
    </row>
    <row r="325" spans="12:12" ht="15.75" customHeight="1" x14ac:dyDescent="0.25">
      <c r="L325" s="3"/>
    </row>
    <row r="326" spans="12:12" ht="15.75" customHeight="1" x14ac:dyDescent="0.25">
      <c r="L326" s="3"/>
    </row>
    <row r="327" spans="12:12" ht="15.75" customHeight="1" x14ac:dyDescent="0.25">
      <c r="L327" s="3"/>
    </row>
    <row r="328" spans="12:12" ht="15.75" customHeight="1" x14ac:dyDescent="0.25">
      <c r="L328" s="3"/>
    </row>
    <row r="329" spans="12:12" ht="15.75" customHeight="1" x14ac:dyDescent="0.25">
      <c r="L329" s="3"/>
    </row>
    <row r="330" spans="12:12" ht="15.75" customHeight="1" x14ac:dyDescent="0.25">
      <c r="L330" s="3"/>
    </row>
    <row r="331" spans="12:12" ht="15.75" customHeight="1" x14ac:dyDescent="0.25">
      <c r="L331" s="3"/>
    </row>
    <row r="332" spans="12:12" ht="15.75" customHeight="1" x14ac:dyDescent="0.25">
      <c r="L332" s="3"/>
    </row>
    <row r="333" spans="12:12" ht="15.75" customHeight="1" x14ac:dyDescent="0.25">
      <c r="L333" s="3"/>
    </row>
    <row r="334" spans="12:12" ht="15.75" customHeight="1" x14ac:dyDescent="0.25">
      <c r="L334" s="3"/>
    </row>
    <row r="335" spans="12:12" ht="15.75" customHeight="1" x14ac:dyDescent="0.25">
      <c r="L335" s="3"/>
    </row>
    <row r="336" spans="12:12" ht="15.75" customHeight="1" x14ac:dyDescent="0.25">
      <c r="L336" s="3"/>
    </row>
    <row r="337" spans="12:12" ht="15.75" customHeight="1" x14ac:dyDescent="0.25">
      <c r="L337" s="3"/>
    </row>
    <row r="338" spans="12:12" ht="15.75" customHeight="1" x14ac:dyDescent="0.25">
      <c r="L338" s="3"/>
    </row>
    <row r="339" spans="12:12" ht="15.75" customHeight="1" x14ac:dyDescent="0.25">
      <c r="L339" s="3"/>
    </row>
    <row r="340" spans="12:12" ht="15.75" customHeight="1" x14ac:dyDescent="0.25">
      <c r="L340" s="3"/>
    </row>
    <row r="341" spans="12:12" ht="15.75" customHeight="1" x14ac:dyDescent="0.25">
      <c r="L341" s="3"/>
    </row>
    <row r="342" spans="12:12" ht="15.75" customHeight="1" x14ac:dyDescent="0.25">
      <c r="L342" s="3"/>
    </row>
    <row r="343" spans="12:12" ht="15.75" customHeight="1" x14ac:dyDescent="0.25">
      <c r="L343" s="3"/>
    </row>
    <row r="344" spans="12:12" ht="15.75" customHeight="1" x14ac:dyDescent="0.25">
      <c r="L344" s="3"/>
    </row>
    <row r="345" spans="12:12" ht="15.75" customHeight="1" x14ac:dyDescent="0.25">
      <c r="L345" s="3"/>
    </row>
    <row r="346" spans="12:12" ht="15.75" customHeight="1" x14ac:dyDescent="0.25">
      <c r="L346" s="3"/>
    </row>
    <row r="347" spans="12:12" ht="15.75" customHeight="1" x14ac:dyDescent="0.25">
      <c r="L347" s="3"/>
    </row>
    <row r="348" spans="12:12" ht="15.75" customHeight="1" x14ac:dyDescent="0.25">
      <c r="L348" s="3"/>
    </row>
    <row r="349" spans="12:12" ht="15.75" customHeight="1" x14ac:dyDescent="0.25">
      <c r="L349" s="3"/>
    </row>
    <row r="350" spans="12:12" ht="15.75" customHeight="1" x14ac:dyDescent="0.25">
      <c r="L350" s="3"/>
    </row>
    <row r="351" spans="12:12" ht="15.75" customHeight="1" x14ac:dyDescent="0.25">
      <c r="L351" s="3"/>
    </row>
    <row r="352" spans="12:12" ht="15.75" customHeight="1" x14ac:dyDescent="0.25">
      <c r="L352" s="3"/>
    </row>
    <row r="353" spans="12:12" ht="15.75" customHeight="1" x14ac:dyDescent="0.25">
      <c r="L353" s="3"/>
    </row>
    <row r="354" spans="12:12" ht="15.75" customHeight="1" x14ac:dyDescent="0.25">
      <c r="L354" s="3"/>
    </row>
    <row r="355" spans="12:12" ht="15.75" customHeight="1" x14ac:dyDescent="0.25">
      <c r="L355" s="3"/>
    </row>
    <row r="356" spans="12:12" ht="15.75" customHeight="1" x14ac:dyDescent="0.25">
      <c r="L356" s="3"/>
    </row>
    <row r="357" spans="12:12" ht="15.75" customHeight="1" x14ac:dyDescent="0.25">
      <c r="L357" s="3"/>
    </row>
    <row r="358" spans="12:12" ht="15.75" customHeight="1" x14ac:dyDescent="0.25">
      <c r="L358" s="3"/>
    </row>
    <row r="359" spans="12:12" ht="15.75" customHeight="1" x14ac:dyDescent="0.25">
      <c r="L359" s="3"/>
    </row>
    <row r="360" spans="12:12" ht="15.75" customHeight="1" x14ac:dyDescent="0.25">
      <c r="L360" s="3"/>
    </row>
    <row r="361" spans="12:12" ht="15.75" customHeight="1" x14ac:dyDescent="0.25">
      <c r="L361" s="3"/>
    </row>
    <row r="362" spans="12:12" ht="15.75" customHeight="1" x14ac:dyDescent="0.25">
      <c r="L362" s="3"/>
    </row>
    <row r="363" spans="12:12" ht="15.75" customHeight="1" x14ac:dyDescent="0.25">
      <c r="L363" s="3"/>
    </row>
    <row r="364" spans="12:12" ht="15.75" customHeight="1" x14ac:dyDescent="0.25">
      <c r="L364" s="3"/>
    </row>
    <row r="365" spans="12:12" ht="15.75" customHeight="1" x14ac:dyDescent="0.25">
      <c r="L365" s="3"/>
    </row>
    <row r="366" spans="12:12" ht="15.75" customHeight="1" x14ac:dyDescent="0.25">
      <c r="L366" s="3"/>
    </row>
    <row r="367" spans="12:12" ht="15.75" customHeight="1" x14ac:dyDescent="0.25">
      <c r="L367" s="3"/>
    </row>
    <row r="368" spans="12:12" ht="15.75" customHeight="1" x14ac:dyDescent="0.25">
      <c r="L368" s="3"/>
    </row>
    <row r="369" spans="12:12" ht="15.75" customHeight="1" x14ac:dyDescent="0.25">
      <c r="L369" s="3"/>
    </row>
    <row r="370" spans="12:12" ht="15.75" customHeight="1" x14ac:dyDescent="0.25">
      <c r="L370" s="3"/>
    </row>
    <row r="371" spans="12:12" ht="15.75" customHeight="1" x14ac:dyDescent="0.25">
      <c r="L371" s="3"/>
    </row>
    <row r="372" spans="12:12" ht="15.75" customHeight="1" x14ac:dyDescent="0.25">
      <c r="L372" s="3"/>
    </row>
    <row r="373" spans="12:12" ht="15.75" customHeight="1" x14ac:dyDescent="0.25">
      <c r="L373" s="3"/>
    </row>
    <row r="374" spans="12:12" ht="15.75" customHeight="1" x14ac:dyDescent="0.25">
      <c r="L374" s="3"/>
    </row>
    <row r="375" spans="12:12" ht="15.75" customHeight="1" x14ac:dyDescent="0.25">
      <c r="L375" s="3"/>
    </row>
    <row r="376" spans="12:12" ht="15.75" customHeight="1" x14ac:dyDescent="0.25">
      <c r="L376" s="3"/>
    </row>
    <row r="377" spans="12:12" ht="15.75" customHeight="1" x14ac:dyDescent="0.25">
      <c r="L377" s="3"/>
    </row>
    <row r="378" spans="12:12" ht="15.75" customHeight="1" x14ac:dyDescent="0.25">
      <c r="L378" s="3"/>
    </row>
    <row r="379" spans="12:12" ht="15.75" customHeight="1" x14ac:dyDescent="0.25">
      <c r="L379" s="3"/>
    </row>
    <row r="380" spans="12:12" ht="15.75" customHeight="1" x14ac:dyDescent="0.25">
      <c r="L380" s="3"/>
    </row>
    <row r="381" spans="12:12" ht="15.75" customHeight="1" x14ac:dyDescent="0.25">
      <c r="L381" s="3"/>
    </row>
    <row r="382" spans="12:12" ht="15.75" customHeight="1" x14ac:dyDescent="0.25">
      <c r="L382" s="3"/>
    </row>
    <row r="383" spans="12:12" ht="15.75" customHeight="1" x14ac:dyDescent="0.25">
      <c r="L383" s="3"/>
    </row>
    <row r="384" spans="12:12" ht="15.75" customHeight="1" x14ac:dyDescent="0.25">
      <c r="L384" s="3"/>
    </row>
    <row r="385" spans="12:12" ht="15.75" customHeight="1" x14ac:dyDescent="0.25">
      <c r="L385" s="3"/>
    </row>
    <row r="386" spans="12:12" ht="15.75" customHeight="1" x14ac:dyDescent="0.25">
      <c r="L386" s="3"/>
    </row>
    <row r="387" spans="12:12" ht="15.75" customHeight="1" x14ac:dyDescent="0.25">
      <c r="L387" s="3"/>
    </row>
    <row r="388" spans="12:12" ht="15.75" customHeight="1" x14ac:dyDescent="0.25">
      <c r="L388" s="3"/>
    </row>
    <row r="389" spans="12:12" ht="15.75" customHeight="1" x14ac:dyDescent="0.25">
      <c r="L389" s="3"/>
    </row>
    <row r="390" spans="12:12" ht="15.75" customHeight="1" x14ac:dyDescent="0.25">
      <c r="L390" s="3"/>
    </row>
    <row r="391" spans="12:12" ht="15.75" customHeight="1" x14ac:dyDescent="0.25">
      <c r="L391" s="3"/>
    </row>
    <row r="392" spans="12:12" ht="15.75" customHeight="1" x14ac:dyDescent="0.25">
      <c r="L392" s="3"/>
    </row>
    <row r="393" spans="12:12" ht="15.75" customHeight="1" x14ac:dyDescent="0.25">
      <c r="L393" s="3"/>
    </row>
    <row r="394" spans="12:12" ht="15.75" customHeight="1" x14ac:dyDescent="0.25">
      <c r="L394" s="3"/>
    </row>
    <row r="395" spans="12:12" ht="15.75" customHeight="1" x14ac:dyDescent="0.25">
      <c r="L395" s="3"/>
    </row>
    <row r="396" spans="12:12" ht="15.75" customHeight="1" x14ac:dyDescent="0.25">
      <c r="L396" s="3"/>
    </row>
    <row r="397" spans="12:12" ht="15.75" customHeight="1" x14ac:dyDescent="0.25">
      <c r="L397" s="3"/>
    </row>
    <row r="398" spans="12:12" ht="15.75" customHeight="1" x14ac:dyDescent="0.25">
      <c r="L398" s="3"/>
    </row>
    <row r="399" spans="12:12" ht="15.75" customHeight="1" x14ac:dyDescent="0.25">
      <c r="L399" s="3"/>
    </row>
    <row r="400" spans="12:12" ht="15.75" customHeight="1" x14ac:dyDescent="0.25">
      <c r="L400" s="3"/>
    </row>
    <row r="401" spans="12:12" ht="15.75" customHeight="1" x14ac:dyDescent="0.25">
      <c r="L401" s="3"/>
    </row>
    <row r="402" spans="12:12" ht="15.75" customHeight="1" x14ac:dyDescent="0.25">
      <c r="L402" s="3"/>
    </row>
    <row r="403" spans="12:12" ht="15.75" customHeight="1" x14ac:dyDescent="0.25">
      <c r="L403" s="3"/>
    </row>
    <row r="404" spans="12:12" ht="15.75" customHeight="1" x14ac:dyDescent="0.25">
      <c r="L404" s="3"/>
    </row>
    <row r="405" spans="12:12" ht="15.75" customHeight="1" x14ac:dyDescent="0.25">
      <c r="L405" s="3"/>
    </row>
    <row r="406" spans="12:12" ht="15.75" customHeight="1" x14ac:dyDescent="0.25">
      <c r="L406" s="3"/>
    </row>
    <row r="407" spans="12:12" ht="15.75" customHeight="1" x14ac:dyDescent="0.25">
      <c r="L407" s="3"/>
    </row>
    <row r="408" spans="12:12" ht="15.75" customHeight="1" x14ac:dyDescent="0.25">
      <c r="L408" s="3"/>
    </row>
    <row r="409" spans="12:12" ht="15.75" customHeight="1" x14ac:dyDescent="0.25">
      <c r="L409" s="3"/>
    </row>
    <row r="410" spans="12:12" ht="15.75" customHeight="1" x14ac:dyDescent="0.25">
      <c r="L410" s="3"/>
    </row>
    <row r="411" spans="12:12" ht="15.75" customHeight="1" x14ac:dyDescent="0.25">
      <c r="L411" s="3"/>
    </row>
    <row r="412" spans="12:12" ht="15.75" customHeight="1" x14ac:dyDescent="0.25">
      <c r="L412" s="3"/>
    </row>
    <row r="413" spans="12:12" ht="15.75" customHeight="1" x14ac:dyDescent="0.25">
      <c r="L413" s="3"/>
    </row>
    <row r="414" spans="12:12" ht="15.75" customHeight="1" x14ac:dyDescent="0.25">
      <c r="L414" s="3"/>
    </row>
    <row r="415" spans="12:12" ht="15.75" customHeight="1" x14ac:dyDescent="0.25">
      <c r="L415" s="3"/>
    </row>
    <row r="416" spans="12:12" ht="15.75" customHeight="1" x14ac:dyDescent="0.25">
      <c r="L416" s="3"/>
    </row>
    <row r="417" spans="12:12" ht="15.75" customHeight="1" x14ac:dyDescent="0.25">
      <c r="L417" s="3"/>
    </row>
    <row r="418" spans="12:12" ht="15.75" customHeight="1" x14ac:dyDescent="0.25">
      <c r="L418" s="3"/>
    </row>
    <row r="419" spans="12:12" ht="15.75" customHeight="1" x14ac:dyDescent="0.25">
      <c r="L419" s="3"/>
    </row>
    <row r="420" spans="12:12" ht="15.75" customHeight="1" x14ac:dyDescent="0.25">
      <c r="L420" s="3"/>
    </row>
    <row r="421" spans="12:12" ht="15.75" customHeight="1" x14ac:dyDescent="0.25">
      <c r="L421" s="3"/>
    </row>
    <row r="422" spans="12:12" ht="15.75" customHeight="1" x14ac:dyDescent="0.25">
      <c r="L422" s="3"/>
    </row>
    <row r="423" spans="12:12" ht="15.75" customHeight="1" x14ac:dyDescent="0.25">
      <c r="L423" s="3"/>
    </row>
    <row r="424" spans="12:12" ht="15.75" customHeight="1" x14ac:dyDescent="0.25">
      <c r="L424" s="3"/>
    </row>
    <row r="425" spans="12:12" ht="15.75" customHeight="1" x14ac:dyDescent="0.25">
      <c r="L425" s="3"/>
    </row>
    <row r="426" spans="12:12" ht="15.75" customHeight="1" x14ac:dyDescent="0.25">
      <c r="L426" s="3"/>
    </row>
    <row r="427" spans="12:12" ht="15.75" customHeight="1" x14ac:dyDescent="0.25">
      <c r="L427" s="3"/>
    </row>
    <row r="428" spans="12:12" ht="15.75" customHeight="1" x14ac:dyDescent="0.25">
      <c r="L428" s="3"/>
    </row>
    <row r="429" spans="12:12" ht="15.75" customHeight="1" x14ac:dyDescent="0.25">
      <c r="L429" s="3"/>
    </row>
    <row r="430" spans="12:12" ht="15.75" customHeight="1" x14ac:dyDescent="0.25">
      <c r="L430" s="3"/>
    </row>
    <row r="431" spans="12:12" ht="15.75" customHeight="1" x14ac:dyDescent="0.25">
      <c r="L431" s="3"/>
    </row>
    <row r="432" spans="12:12" ht="15.75" customHeight="1" x14ac:dyDescent="0.25">
      <c r="L432" s="3"/>
    </row>
    <row r="433" spans="12:12" ht="15.75" customHeight="1" x14ac:dyDescent="0.25">
      <c r="L433" s="3"/>
    </row>
    <row r="434" spans="12:12" ht="15.75" customHeight="1" x14ac:dyDescent="0.25">
      <c r="L434" s="3"/>
    </row>
    <row r="435" spans="12:12" ht="15.75" customHeight="1" x14ac:dyDescent="0.25">
      <c r="L435" s="3"/>
    </row>
    <row r="436" spans="12:12" ht="15.75" customHeight="1" x14ac:dyDescent="0.25">
      <c r="L436" s="3"/>
    </row>
    <row r="437" spans="12:12" ht="15.75" customHeight="1" x14ac:dyDescent="0.25">
      <c r="L437" s="3"/>
    </row>
    <row r="438" spans="12:12" ht="15.75" customHeight="1" x14ac:dyDescent="0.25">
      <c r="L438" s="3"/>
    </row>
    <row r="439" spans="12:12" ht="15.75" customHeight="1" x14ac:dyDescent="0.25">
      <c r="L439" s="3"/>
    </row>
    <row r="440" spans="12:12" ht="15.75" customHeight="1" x14ac:dyDescent="0.25">
      <c r="L440" s="3"/>
    </row>
    <row r="441" spans="12:12" ht="15.75" customHeight="1" x14ac:dyDescent="0.25">
      <c r="L441" s="3"/>
    </row>
    <row r="442" spans="12:12" ht="15.75" customHeight="1" x14ac:dyDescent="0.25">
      <c r="L442" s="3"/>
    </row>
    <row r="443" spans="12:12" ht="15.75" customHeight="1" x14ac:dyDescent="0.25">
      <c r="L443" s="3"/>
    </row>
    <row r="444" spans="12:12" ht="15.75" customHeight="1" x14ac:dyDescent="0.25">
      <c r="L444" s="3"/>
    </row>
    <row r="445" spans="12:12" ht="15.75" customHeight="1" x14ac:dyDescent="0.25">
      <c r="L445" s="3"/>
    </row>
    <row r="446" spans="12:12" ht="15.75" customHeight="1" x14ac:dyDescent="0.25">
      <c r="L446" s="3"/>
    </row>
    <row r="447" spans="12:12" ht="15.75" customHeight="1" x14ac:dyDescent="0.25">
      <c r="L447" s="3"/>
    </row>
    <row r="448" spans="12:12" ht="15.75" customHeight="1" x14ac:dyDescent="0.25">
      <c r="L448" s="3"/>
    </row>
    <row r="449" spans="12:12" ht="15.75" customHeight="1" x14ac:dyDescent="0.25">
      <c r="L449" s="3"/>
    </row>
    <row r="450" spans="12:12" ht="15.75" customHeight="1" x14ac:dyDescent="0.25">
      <c r="L450" s="3"/>
    </row>
    <row r="451" spans="12:12" ht="15.75" customHeight="1" x14ac:dyDescent="0.25">
      <c r="L451" s="3"/>
    </row>
    <row r="452" spans="12:12" ht="15.75" customHeight="1" x14ac:dyDescent="0.25">
      <c r="L452" s="3"/>
    </row>
    <row r="453" spans="12:12" ht="15.75" customHeight="1" x14ac:dyDescent="0.25">
      <c r="L453" s="3"/>
    </row>
    <row r="454" spans="12:12" ht="15.75" customHeight="1" x14ac:dyDescent="0.25">
      <c r="L454" s="3"/>
    </row>
    <row r="455" spans="12:12" ht="15.75" customHeight="1" x14ac:dyDescent="0.25">
      <c r="L455" s="3"/>
    </row>
    <row r="456" spans="12:12" ht="15.75" customHeight="1" x14ac:dyDescent="0.25">
      <c r="L456" s="3"/>
    </row>
    <row r="457" spans="12:12" ht="15.75" customHeight="1" x14ac:dyDescent="0.25">
      <c r="L457" s="3"/>
    </row>
    <row r="458" spans="12:12" ht="15.75" customHeight="1" x14ac:dyDescent="0.25">
      <c r="L458" s="3"/>
    </row>
    <row r="459" spans="12:12" ht="15.75" customHeight="1" x14ac:dyDescent="0.25">
      <c r="L459" s="3"/>
    </row>
    <row r="460" spans="12:12" ht="15.75" customHeight="1" x14ac:dyDescent="0.25">
      <c r="L460" s="3"/>
    </row>
    <row r="461" spans="12:12" ht="15.75" customHeight="1" x14ac:dyDescent="0.25">
      <c r="L461" s="3"/>
    </row>
    <row r="462" spans="12:12" ht="15.75" customHeight="1" x14ac:dyDescent="0.25">
      <c r="L462" s="3"/>
    </row>
    <row r="463" spans="12:12" ht="15.75" customHeight="1" x14ac:dyDescent="0.25">
      <c r="L463" s="3"/>
    </row>
    <row r="464" spans="12:12" ht="15.75" customHeight="1" x14ac:dyDescent="0.25">
      <c r="L464" s="3"/>
    </row>
    <row r="465" spans="12:12" ht="15.75" customHeight="1" x14ac:dyDescent="0.25">
      <c r="L465" s="3"/>
    </row>
    <row r="466" spans="12:12" ht="15.75" customHeight="1" x14ac:dyDescent="0.25">
      <c r="L466" s="3"/>
    </row>
    <row r="467" spans="12:12" ht="15.75" customHeight="1" x14ac:dyDescent="0.25">
      <c r="L467" s="3"/>
    </row>
    <row r="468" spans="12:12" ht="15.75" customHeight="1" x14ac:dyDescent="0.25">
      <c r="L468" s="3"/>
    </row>
    <row r="469" spans="12:12" ht="15.75" customHeight="1" x14ac:dyDescent="0.25">
      <c r="L469" s="3"/>
    </row>
    <row r="470" spans="12:12" ht="15.75" customHeight="1" x14ac:dyDescent="0.25">
      <c r="L470" s="3"/>
    </row>
    <row r="471" spans="12:12" ht="15.75" customHeight="1" x14ac:dyDescent="0.25">
      <c r="L471" s="3"/>
    </row>
    <row r="472" spans="12:12" ht="15.75" customHeight="1" x14ac:dyDescent="0.25">
      <c r="L472" s="3"/>
    </row>
    <row r="473" spans="12:12" ht="15.75" customHeight="1" x14ac:dyDescent="0.25">
      <c r="L473" s="3"/>
    </row>
    <row r="474" spans="12:12" ht="15.75" customHeight="1" x14ac:dyDescent="0.25">
      <c r="L474" s="3"/>
    </row>
    <row r="475" spans="12:12" ht="15.75" customHeight="1" x14ac:dyDescent="0.25">
      <c r="L475" s="3"/>
    </row>
    <row r="476" spans="12:12" ht="15.75" customHeight="1" x14ac:dyDescent="0.25">
      <c r="L476" s="3"/>
    </row>
    <row r="477" spans="12:12" ht="15.75" customHeight="1" x14ac:dyDescent="0.25">
      <c r="L477" s="3"/>
    </row>
    <row r="478" spans="12:12" ht="15.75" customHeight="1" x14ac:dyDescent="0.25">
      <c r="L478" s="3"/>
    </row>
    <row r="479" spans="12:12" ht="15.75" customHeight="1" x14ac:dyDescent="0.25">
      <c r="L479" s="3"/>
    </row>
    <row r="480" spans="12:12" ht="15.75" customHeight="1" x14ac:dyDescent="0.25">
      <c r="L480" s="3"/>
    </row>
    <row r="481" spans="12:12" ht="15.75" customHeight="1" x14ac:dyDescent="0.25">
      <c r="L481" s="3"/>
    </row>
    <row r="482" spans="12:12" ht="15.75" customHeight="1" x14ac:dyDescent="0.25">
      <c r="L482" s="3"/>
    </row>
    <row r="483" spans="12:12" ht="15.75" customHeight="1" x14ac:dyDescent="0.25">
      <c r="L483" s="3"/>
    </row>
    <row r="484" spans="12:12" ht="15.75" customHeight="1" x14ac:dyDescent="0.25">
      <c r="L484" s="3"/>
    </row>
    <row r="485" spans="12:12" ht="15.75" customHeight="1" x14ac:dyDescent="0.25">
      <c r="L485" s="3"/>
    </row>
    <row r="486" spans="12:12" ht="15.75" customHeight="1" x14ac:dyDescent="0.25">
      <c r="L486" s="3"/>
    </row>
    <row r="487" spans="12:12" ht="15.75" customHeight="1" x14ac:dyDescent="0.25">
      <c r="L487" s="3"/>
    </row>
    <row r="488" spans="12:12" ht="15.75" customHeight="1" x14ac:dyDescent="0.25">
      <c r="L488" s="3"/>
    </row>
    <row r="489" spans="12:12" ht="15.75" customHeight="1" x14ac:dyDescent="0.25">
      <c r="L489" s="3"/>
    </row>
    <row r="490" spans="12:12" ht="15.75" customHeight="1" x14ac:dyDescent="0.25">
      <c r="L490" s="3"/>
    </row>
    <row r="491" spans="12:12" ht="15.75" customHeight="1" x14ac:dyDescent="0.25">
      <c r="L491" s="3"/>
    </row>
    <row r="492" spans="12:12" ht="15.75" customHeight="1" x14ac:dyDescent="0.25">
      <c r="L492" s="3"/>
    </row>
    <row r="493" spans="12:12" ht="15.75" customHeight="1" x14ac:dyDescent="0.25">
      <c r="L493" s="3"/>
    </row>
    <row r="494" spans="12:12" ht="15.75" customHeight="1" x14ac:dyDescent="0.25">
      <c r="L494" s="3"/>
    </row>
    <row r="495" spans="12:12" ht="15.75" customHeight="1" x14ac:dyDescent="0.25">
      <c r="L495" s="3"/>
    </row>
    <row r="496" spans="12:12" ht="15.75" customHeight="1" x14ac:dyDescent="0.25">
      <c r="L496" s="3"/>
    </row>
    <row r="497" spans="12:12" ht="15.75" customHeight="1" x14ac:dyDescent="0.25">
      <c r="L497" s="3"/>
    </row>
    <row r="498" spans="12:12" ht="15.75" customHeight="1" x14ac:dyDescent="0.25">
      <c r="L498" s="3"/>
    </row>
    <row r="499" spans="12:12" ht="15.75" customHeight="1" x14ac:dyDescent="0.25">
      <c r="L499" s="3"/>
    </row>
    <row r="500" spans="12:12" ht="15.75" customHeight="1" x14ac:dyDescent="0.25">
      <c r="L500" s="3"/>
    </row>
    <row r="501" spans="12:12" ht="15.75" customHeight="1" x14ac:dyDescent="0.25">
      <c r="L501" s="3"/>
    </row>
    <row r="502" spans="12:12" ht="15.75" customHeight="1" x14ac:dyDescent="0.25">
      <c r="L502" s="3"/>
    </row>
    <row r="503" spans="12:12" ht="15.75" customHeight="1" x14ac:dyDescent="0.25">
      <c r="L503" s="3"/>
    </row>
    <row r="504" spans="12:12" ht="15.75" customHeight="1" x14ac:dyDescent="0.25">
      <c r="L504" s="3"/>
    </row>
    <row r="505" spans="12:12" ht="15.75" customHeight="1" x14ac:dyDescent="0.25">
      <c r="L505" s="3"/>
    </row>
    <row r="506" spans="12:12" ht="15.75" customHeight="1" x14ac:dyDescent="0.25">
      <c r="L506" s="3"/>
    </row>
    <row r="507" spans="12:12" ht="15.75" customHeight="1" x14ac:dyDescent="0.25">
      <c r="L507" s="3"/>
    </row>
    <row r="508" spans="12:12" ht="15.75" customHeight="1" x14ac:dyDescent="0.25">
      <c r="L508" s="3"/>
    </row>
    <row r="509" spans="12:12" ht="15.75" customHeight="1" x14ac:dyDescent="0.25">
      <c r="L509" s="3"/>
    </row>
    <row r="510" spans="12:12" ht="15.75" customHeight="1" x14ac:dyDescent="0.25">
      <c r="L510" s="3"/>
    </row>
    <row r="511" spans="12:12" ht="15.75" customHeight="1" x14ac:dyDescent="0.25">
      <c r="L511" s="3"/>
    </row>
    <row r="512" spans="12:12" ht="15.75" customHeight="1" x14ac:dyDescent="0.25">
      <c r="L512" s="3"/>
    </row>
    <row r="513" spans="12:12" ht="15.75" customHeight="1" x14ac:dyDescent="0.25">
      <c r="L513" s="3"/>
    </row>
    <row r="514" spans="12:12" ht="15.75" customHeight="1" x14ac:dyDescent="0.25">
      <c r="L514" s="3"/>
    </row>
    <row r="515" spans="12:12" ht="15.75" customHeight="1" x14ac:dyDescent="0.25">
      <c r="L515" s="3"/>
    </row>
    <row r="516" spans="12:12" ht="15.75" customHeight="1" x14ac:dyDescent="0.25">
      <c r="L516" s="3"/>
    </row>
    <row r="517" spans="12:12" ht="15.75" customHeight="1" x14ac:dyDescent="0.25">
      <c r="L517" s="3"/>
    </row>
    <row r="518" spans="12:12" ht="15.75" customHeight="1" x14ac:dyDescent="0.25">
      <c r="L518" s="3"/>
    </row>
    <row r="519" spans="12:12" ht="15.75" customHeight="1" x14ac:dyDescent="0.25">
      <c r="L519" s="3"/>
    </row>
    <row r="520" spans="12:12" ht="15.75" customHeight="1" x14ac:dyDescent="0.25">
      <c r="L520" s="3"/>
    </row>
    <row r="521" spans="12:12" ht="15.75" customHeight="1" x14ac:dyDescent="0.25">
      <c r="L521" s="3"/>
    </row>
    <row r="522" spans="12:12" ht="15.75" customHeight="1" x14ac:dyDescent="0.25">
      <c r="L522" s="3"/>
    </row>
    <row r="523" spans="12:12" ht="15.75" customHeight="1" x14ac:dyDescent="0.25">
      <c r="L523" s="3"/>
    </row>
    <row r="524" spans="12:12" ht="15.75" customHeight="1" x14ac:dyDescent="0.25">
      <c r="L524" s="3"/>
    </row>
    <row r="525" spans="12:12" ht="15.75" customHeight="1" x14ac:dyDescent="0.25">
      <c r="L525" s="3"/>
    </row>
    <row r="526" spans="12:12" ht="15.75" customHeight="1" x14ac:dyDescent="0.25">
      <c r="L526" s="3"/>
    </row>
    <row r="527" spans="12:12" ht="15.75" customHeight="1" x14ac:dyDescent="0.25">
      <c r="L527" s="3"/>
    </row>
    <row r="528" spans="12:12" ht="15.75" customHeight="1" x14ac:dyDescent="0.25">
      <c r="L528" s="3"/>
    </row>
    <row r="529" spans="12:12" ht="15.75" customHeight="1" x14ac:dyDescent="0.25">
      <c r="L529" s="3"/>
    </row>
    <row r="530" spans="12:12" ht="15.75" customHeight="1" x14ac:dyDescent="0.25">
      <c r="L530" s="3"/>
    </row>
    <row r="531" spans="12:12" ht="15.75" customHeight="1" x14ac:dyDescent="0.25">
      <c r="L531" s="3"/>
    </row>
    <row r="532" spans="12:12" ht="15.75" customHeight="1" x14ac:dyDescent="0.25">
      <c r="L532" s="3"/>
    </row>
    <row r="533" spans="12:12" ht="15.75" customHeight="1" x14ac:dyDescent="0.25">
      <c r="L533" s="3"/>
    </row>
    <row r="534" spans="12:12" ht="15.75" customHeight="1" x14ac:dyDescent="0.25">
      <c r="L534" s="3"/>
    </row>
    <row r="535" spans="12:12" ht="15.75" customHeight="1" x14ac:dyDescent="0.25">
      <c r="L535" s="3"/>
    </row>
    <row r="536" spans="12:12" ht="15.75" customHeight="1" x14ac:dyDescent="0.25">
      <c r="L536" s="3"/>
    </row>
    <row r="537" spans="12:12" ht="15.75" customHeight="1" x14ac:dyDescent="0.25">
      <c r="L537" s="3"/>
    </row>
    <row r="538" spans="12:12" ht="15.75" customHeight="1" x14ac:dyDescent="0.25">
      <c r="L538" s="3"/>
    </row>
    <row r="539" spans="12:12" ht="15.75" customHeight="1" x14ac:dyDescent="0.25">
      <c r="L539" s="3"/>
    </row>
    <row r="540" spans="12:12" ht="15.75" customHeight="1" x14ac:dyDescent="0.25">
      <c r="L540" s="3"/>
    </row>
    <row r="541" spans="12:12" ht="15.75" customHeight="1" x14ac:dyDescent="0.25">
      <c r="L541" s="3"/>
    </row>
    <row r="542" spans="12:12" ht="15.75" customHeight="1" x14ac:dyDescent="0.25">
      <c r="L542" s="3"/>
    </row>
    <row r="543" spans="12:12" ht="15.75" customHeight="1" x14ac:dyDescent="0.25">
      <c r="L543" s="3"/>
    </row>
    <row r="544" spans="12:12" ht="15.75" customHeight="1" x14ac:dyDescent="0.25">
      <c r="L544" s="3"/>
    </row>
    <row r="545" spans="12:12" ht="15.75" customHeight="1" x14ac:dyDescent="0.25">
      <c r="L545" s="3"/>
    </row>
    <row r="546" spans="12:12" ht="15.75" customHeight="1" x14ac:dyDescent="0.25">
      <c r="L546" s="3"/>
    </row>
    <row r="547" spans="12:12" ht="15.75" customHeight="1" x14ac:dyDescent="0.25">
      <c r="L547" s="3"/>
    </row>
    <row r="548" spans="12:12" ht="15.75" customHeight="1" x14ac:dyDescent="0.25">
      <c r="L548" s="3"/>
    </row>
    <row r="549" spans="12:12" ht="15.75" customHeight="1" x14ac:dyDescent="0.25">
      <c r="L549" s="3"/>
    </row>
    <row r="550" spans="12:12" ht="15.75" customHeight="1" x14ac:dyDescent="0.25">
      <c r="L550" s="3"/>
    </row>
    <row r="551" spans="12:12" ht="15.75" customHeight="1" x14ac:dyDescent="0.25">
      <c r="L551" s="3"/>
    </row>
    <row r="552" spans="12:12" ht="15.75" customHeight="1" x14ac:dyDescent="0.25">
      <c r="L552" s="3"/>
    </row>
    <row r="553" spans="12:12" ht="15.75" customHeight="1" x14ac:dyDescent="0.25">
      <c r="L553" s="3"/>
    </row>
    <row r="554" spans="12:12" ht="15.75" customHeight="1" x14ac:dyDescent="0.25">
      <c r="L554" s="3"/>
    </row>
    <row r="555" spans="12:12" ht="15.75" customHeight="1" x14ac:dyDescent="0.25">
      <c r="L555" s="3"/>
    </row>
    <row r="556" spans="12:12" ht="15.75" customHeight="1" x14ac:dyDescent="0.25">
      <c r="L556" s="3"/>
    </row>
    <row r="557" spans="12:12" ht="15.75" customHeight="1" x14ac:dyDescent="0.25">
      <c r="L557" s="3"/>
    </row>
    <row r="558" spans="12:12" ht="15.75" customHeight="1" x14ac:dyDescent="0.25">
      <c r="L558" s="3"/>
    </row>
    <row r="559" spans="12:12" ht="15.75" customHeight="1" x14ac:dyDescent="0.25">
      <c r="L559" s="3"/>
    </row>
    <row r="560" spans="12:12" ht="15.75" customHeight="1" x14ac:dyDescent="0.25">
      <c r="L560" s="3"/>
    </row>
    <row r="561" spans="12:12" ht="15.75" customHeight="1" x14ac:dyDescent="0.25">
      <c r="L561" s="3"/>
    </row>
    <row r="562" spans="12:12" ht="15.75" customHeight="1" x14ac:dyDescent="0.25">
      <c r="L562" s="3"/>
    </row>
    <row r="563" spans="12:12" ht="15.75" customHeight="1" x14ac:dyDescent="0.25">
      <c r="L563" s="3"/>
    </row>
    <row r="564" spans="12:12" ht="15.75" customHeight="1" x14ac:dyDescent="0.25">
      <c r="L564" s="3"/>
    </row>
    <row r="565" spans="12:12" ht="15.75" customHeight="1" x14ac:dyDescent="0.25">
      <c r="L565" s="3"/>
    </row>
    <row r="566" spans="12:12" ht="15.75" customHeight="1" x14ac:dyDescent="0.25">
      <c r="L566" s="3"/>
    </row>
    <row r="567" spans="12:12" ht="15.75" customHeight="1" x14ac:dyDescent="0.25">
      <c r="L567" s="3"/>
    </row>
    <row r="568" spans="12:12" ht="15.75" customHeight="1" x14ac:dyDescent="0.25">
      <c r="L568" s="3"/>
    </row>
    <row r="569" spans="12:12" ht="15.75" customHeight="1" x14ac:dyDescent="0.25">
      <c r="L569" s="3"/>
    </row>
    <row r="570" spans="12:12" ht="15.75" customHeight="1" x14ac:dyDescent="0.25">
      <c r="L570" s="3"/>
    </row>
    <row r="571" spans="12:12" ht="15.75" customHeight="1" x14ac:dyDescent="0.25">
      <c r="L571" s="3"/>
    </row>
    <row r="572" spans="12:12" ht="15.75" customHeight="1" x14ac:dyDescent="0.25">
      <c r="L572" s="3"/>
    </row>
    <row r="573" spans="12:12" ht="15.75" customHeight="1" x14ac:dyDescent="0.25">
      <c r="L573" s="3"/>
    </row>
    <row r="574" spans="12:12" ht="15.75" customHeight="1" x14ac:dyDescent="0.25">
      <c r="L574" s="3"/>
    </row>
    <row r="575" spans="12:12" ht="15.75" customHeight="1" x14ac:dyDescent="0.25">
      <c r="L575" s="3"/>
    </row>
    <row r="576" spans="12:12" ht="15.75" customHeight="1" x14ac:dyDescent="0.25">
      <c r="L576" s="3"/>
    </row>
    <row r="577" spans="12:12" ht="15.75" customHeight="1" x14ac:dyDescent="0.25">
      <c r="L577" s="3"/>
    </row>
    <row r="578" spans="12:12" ht="15.75" customHeight="1" x14ac:dyDescent="0.25">
      <c r="L578" s="3"/>
    </row>
    <row r="579" spans="12:12" ht="15.75" customHeight="1" x14ac:dyDescent="0.25">
      <c r="L579" s="3"/>
    </row>
    <row r="580" spans="12:12" ht="15.75" customHeight="1" x14ac:dyDescent="0.25">
      <c r="L580" s="3"/>
    </row>
    <row r="581" spans="12:12" ht="15.75" customHeight="1" x14ac:dyDescent="0.25">
      <c r="L581" s="3"/>
    </row>
    <row r="582" spans="12:12" ht="15.75" customHeight="1" x14ac:dyDescent="0.25">
      <c r="L582" s="3"/>
    </row>
    <row r="583" spans="12:12" ht="15.75" customHeight="1" x14ac:dyDescent="0.25">
      <c r="L583" s="3"/>
    </row>
    <row r="584" spans="12:12" ht="15.75" customHeight="1" x14ac:dyDescent="0.25">
      <c r="L584" s="3"/>
    </row>
    <row r="585" spans="12:12" ht="15.75" customHeight="1" x14ac:dyDescent="0.25">
      <c r="L585" s="3"/>
    </row>
    <row r="586" spans="12:12" ht="15.75" customHeight="1" x14ac:dyDescent="0.25">
      <c r="L586" s="3"/>
    </row>
    <row r="587" spans="12:12" ht="15.75" customHeight="1" x14ac:dyDescent="0.25">
      <c r="L587" s="3"/>
    </row>
    <row r="588" spans="12:12" ht="15.75" customHeight="1" x14ac:dyDescent="0.25">
      <c r="L588" s="3"/>
    </row>
    <row r="589" spans="12:12" ht="15.75" customHeight="1" x14ac:dyDescent="0.25">
      <c r="L589" s="3"/>
    </row>
    <row r="590" spans="12:12" ht="15.75" customHeight="1" x14ac:dyDescent="0.25">
      <c r="L590" s="3"/>
    </row>
    <row r="591" spans="12:12" ht="15.75" customHeight="1" x14ac:dyDescent="0.25">
      <c r="L591" s="3"/>
    </row>
    <row r="592" spans="12:12" ht="15.75" customHeight="1" x14ac:dyDescent="0.25">
      <c r="L592" s="3"/>
    </row>
    <row r="593" spans="12:12" ht="15.75" customHeight="1" x14ac:dyDescent="0.25">
      <c r="L593" s="3"/>
    </row>
    <row r="594" spans="12:12" ht="15.75" customHeight="1" x14ac:dyDescent="0.25">
      <c r="L594" s="3"/>
    </row>
    <row r="595" spans="12:12" ht="15.75" customHeight="1" x14ac:dyDescent="0.25">
      <c r="L595" s="3"/>
    </row>
    <row r="596" spans="12:12" ht="15.75" customHeight="1" x14ac:dyDescent="0.25">
      <c r="L596" s="3"/>
    </row>
    <row r="597" spans="12:12" ht="15.75" customHeight="1" x14ac:dyDescent="0.25">
      <c r="L597" s="3"/>
    </row>
    <row r="598" spans="12:12" ht="15.75" customHeight="1" x14ac:dyDescent="0.25">
      <c r="L598" s="3"/>
    </row>
    <row r="599" spans="12:12" ht="15.75" customHeight="1" x14ac:dyDescent="0.25">
      <c r="L599" s="3"/>
    </row>
    <row r="600" spans="12:12" ht="15.75" customHeight="1" x14ac:dyDescent="0.25">
      <c r="L600" s="3"/>
    </row>
    <row r="601" spans="12:12" ht="15.75" customHeight="1" x14ac:dyDescent="0.25">
      <c r="L601" s="3"/>
    </row>
    <row r="602" spans="12:12" ht="15.75" customHeight="1" x14ac:dyDescent="0.25">
      <c r="L602" s="3"/>
    </row>
    <row r="603" spans="12:12" ht="15.75" customHeight="1" x14ac:dyDescent="0.25">
      <c r="L603" s="3"/>
    </row>
    <row r="604" spans="12:12" ht="15.75" customHeight="1" x14ac:dyDescent="0.25">
      <c r="L604" s="3"/>
    </row>
    <row r="605" spans="12:12" ht="15.75" customHeight="1" x14ac:dyDescent="0.25">
      <c r="L605" s="3"/>
    </row>
    <row r="606" spans="12:12" ht="15.75" customHeight="1" x14ac:dyDescent="0.25">
      <c r="L606" s="3"/>
    </row>
    <row r="607" spans="12:12" ht="15.75" customHeight="1" x14ac:dyDescent="0.25">
      <c r="L607" s="3"/>
    </row>
    <row r="608" spans="12:12" ht="15.75" customHeight="1" x14ac:dyDescent="0.25">
      <c r="L608" s="3"/>
    </row>
    <row r="609" spans="12:12" ht="15.75" customHeight="1" x14ac:dyDescent="0.25">
      <c r="L609" s="3"/>
    </row>
    <row r="610" spans="12:12" ht="15.75" customHeight="1" x14ac:dyDescent="0.25">
      <c r="L610" s="3"/>
    </row>
    <row r="611" spans="12:12" ht="15.75" customHeight="1" x14ac:dyDescent="0.25">
      <c r="L611" s="3"/>
    </row>
    <row r="612" spans="12:12" ht="15.75" customHeight="1" x14ac:dyDescent="0.25">
      <c r="L612" s="3"/>
    </row>
    <row r="613" spans="12:12" ht="15.75" customHeight="1" x14ac:dyDescent="0.25">
      <c r="L613" s="3"/>
    </row>
    <row r="614" spans="12:12" ht="15.75" customHeight="1" x14ac:dyDescent="0.25">
      <c r="L614" s="3"/>
    </row>
    <row r="615" spans="12:12" ht="15.75" customHeight="1" x14ac:dyDescent="0.25">
      <c r="L615" s="3"/>
    </row>
    <row r="616" spans="12:12" ht="15.75" customHeight="1" x14ac:dyDescent="0.25">
      <c r="L616" s="3"/>
    </row>
    <row r="617" spans="12:12" ht="15.75" customHeight="1" x14ac:dyDescent="0.25">
      <c r="L617" s="3"/>
    </row>
    <row r="618" spans="12:12" ht="15.75" customHeight="1" x14ac:dyDescent="0.25">
      <c r="L618" s="3"/>
    </row>
    <row r="619" spans="12:12" ht="15.75" customHeight="1" x14ac:dyDescent="0.25">
      <c r="L619" s="3"/>
    </row>
    <row r="620" spans="12:12" ht="15.75" customHeight="1" x14ac:dyDescent="0.25">
      <c r="L620" s="3"/>
    </row>
    <row r="621" spans="12:12" ht="15.75" customHeight="1" x14ac:dyDescent="0.25">
      <c r="L621" s="3"/>
    </row>
    <row r="622" spans="12:12" ht="15.75" customHeight="1" x14ac:dyDescent="0.25">
      <c r="L622" s="3"/>
    </row>
    <row r="623" spans="12:12" ht="15.75" customHeight="1" x14ac:dyDescent="0.25">
      <c r="L623" s="3"/>
    </row>
    <row r="624" spans="12:12" ht="15.75" customHeight="1" x14ac:dyDescent="0.25">
      <c r="L624" s="3"/>
    </row>
    <row r="625" spans="12:12" ht="15.75" customHeight="1" x14ac:dyDescent="0.25">
      <c r="L625" s="3"/>
    </row>
    <row r="626" spans="12:12" ht="15.75" customHeight="1" x14ac:dyDescent="0.25">
      <c r="L626" s="3"/>
    </row>
    <row r="627" spans="12:12" ht="15.75" customHeight="1" x14ac:dyDescent="0.25">
      <c r="L627" s="3"/>
    </row>
    <row r="628" spans="12:12" ht="15.75" customHeight="1" x14ac:dyDescent="0.25">
      <c r="L628" s="3"/>
    </row>
    <row r="629" spans="12:12" ht="15.75" customHeight="1" x14ac:dyDescent="0.25">
      <c r="L629" s="3"/>
    </row>
    <row r="630" spans="12:12" ht="15.75" customHeight="1" x14ac:dyDescent="0.25">
      <c r="L630" s="3"/>
    </row>
    <row r="631" spans="12:12" ht="15.75" customHeight="1" x14ac:dyDescent="0.25">
      <c r="L631" s="3"/>
    </row>
    <row r="632" spans="12:12" ht="15.75" customHeight="1" x14ac:dyDescent="0.25">
      <c r="L632" s="3"/>
    </row>
    <row r="633" spans="12:12" ht="15.75" customHeight="1" x14ac:dyDescent="0.25">
      <c r="L633" s="3"/>
    </row>
    <row r="634" spans="12:12" ht="15.75" customHeight="1" x14ac:dyDescent="0.25">
      <c r="L634" s="3"/>
    </row>
    <row r="635" spans="12:12" ht="15.75" customHeight="1" x14ac:dyDescent="0.25">
      <c r="L635" s="3"/>
    </row>
    <row r="636" spans="12:12" ht="15.75" customHeight="1" x14ac:dyDescent="0.25">
      <c r="L636" s="3"/>
    </row>
    <row r="637" spans="12:12" ht="15.75" customHeight="1" x14ac:dyDescent="0.25">
      <c r="L637" s="3"/>
    </row>
    <row r="638" spans="12:12" ht="15.75" customHeight="1" x14ac:dyDescent="0.25">
      <c r="L638" s="3"/>
    </row>
    <row r="639" spans="12:12" ht="15.75" customHeight="1" x14ac:dyDescent="0.25">
      <c r="L639" s="3"/>
    </row>
    <row r="640" spans="12:12" ht="15.75" customHeight="1" x14ac:dyDescent="0.25">
      <c r="L640" s="3"/>
    </row>
    <row r="641" spans="12:12" ht="15.75" customHeight="1" x14ac:dyDescent="0.25">
      <c r="L641" s="3"/>
    </row>
    <row r="642" spans="12:12" ht="15.75" customHeight="1" x14ac:dyDescent="0.25">
      <c r="L642" s="3"/>
    </row>
    <row r="643" spans="12:12" ht="15.75" customHeight="1" x14ac:dyDescent="0.25">
      <c r="L643" s="3"/>
    </row>
    <row r="644" spans="12:12" ht="15.75" customHeight="1" x14ac:dyDescent="0.25">
      <c r="L644" s="3"/>
    </row>
    <row r="645" spans="12:12" ht="15.75" customHeight="1" x14ac:dyDescent="0.25">
      <c r="L645" s="3"/>
    </row>
    <row r="646" spans="12:12" ht="15.75" customHeight="1" x14ac:dyDescent="0.25">
      <c r="L646" s="3"/>
    </row>
    <row r="647" spans="12:12" ht="15.75" customHeight="1" x14ac:dyDescent="0.25">
      <c r="L647" s="3"/>
    </row>
    <row r="648" spans="12:12" ht="15.75" customHeight="1" x14ac:dyDescent="0.25">
      <c r="L648" s="3"/>
    </row>
    <row r="649" spans="12:12" ht="15.75" customHeight="1" x14ac:dyDescent="0.25">
      <c r="L649" s="3"/>
    </row>
    <row r="650" spans="12:12" ht="15.75" customHeight="1" x14ac:dyDescent="0.25">
      <c r="L650" s="3"/>
    </row>
    <row r="651" spans="12:12" ht="15.75" customHeight="1" x14ac:dyDescent="0.25">
      <c r="L651" s="3"/>
    </row>
    <row r="652" spans="12:12" ht="15.75" customHeight="1" x14ac:dyDescent="0.25">
      <c r="L652" s="3"/>
    </row>
    <row r="653" spans="12:12" ht="15.75" customHeight="1" x14ac:dyDescent="0.25">
      <c r="L653" s="3"/>
    </row>
    <row r="654" spans="12:12" ht="15.75" customHeight="1" x14ac:dyDescent="0.25">
      <c r="L654" s="3"/>
    </row>
    <row r="655" spans="12:12" ht="15.75" customHeight="1" x14ac:dyDescent="0.25">
      <c r="L655" s="3"/>
    </row>
    <row r="656" spans="12:12" ht="15.75" customHeight="1" x14ac:dyDescent="0.25">
      <c r="L656" s="3"/>
    </row>
    <row r="657" spans="12:12" ht="15.75" customHeight="1" x14ac:dyDescent="0.25">
      <c r="L657" s="3"/>
    </row>
    <row r="658" spans="12:12" ht="15.75" customHeight="1" x14ac:dyDescent="0.25">
      <c r="L658" s="3"/>
    </row>
    <row r="659" spans="12:12" ht="15.75" customHeight="1" x14ac:dyDescent="0.25">
      <c r="L659" s="3"/>
    </row>
    <row r="660" spans="12:12" ht="15.75" customHeight="1" x14ac:dyDescent="0.25">
      <c r="L660" s="3"/>
    </row>
    <row r="661" spans="12:12" ht="15.75" customHeight="1" x14ac:dyDescent="0.25">
      <c r="L661" s="3"/>
    </row>
    <row r="662" spans="12:12" ht="15.75" customHeight="1" x14ac:dyDescent="0.25">
      <c r="L662" s="3"/>
    </row>
    <row r="663" spans="12:12" ht="15.75" customHeight="1" x14ac:dyDescent="0.25">
      <c r="L663" s="3"/>
    </row>
    <row r="664" spans="12:12" ht="15.75" customHeight="1" x14ac:dyDescent="0.25">
      <c r="L664" s="3"/>
    </row>
    <row r="665" spans="12:12" ht="15.75" customHeight="1" x14ac:dyDescent="0.25">
      <c r="L665" s="3"/>
    </row>
    <row r="666" spans="12:12" ht="15.75" customHeight="1" x14ac:dyDescent="0.25">
      <c r="L666" s="3"/>
    </row>
    <row r="667" spans="12:12" ht="15.75" customHeight="1" x14ac:dyDescent="0.25">
      <c r="L667" s="3"/>
    </row>
    <row r="668" spans="12:12" ht="15.75" customHeight="1" x14ac:dyDescent="0.25">
      <c r="L668" s="3"/>
    </row>
    <row r="669" spans="12:12" ht="15.75" customHeight="1" x14ac:dyDescent="0.25">
      <c r="L669" s="3"/>
    </row>
    <row r="670" spans="12:12" ht="15.75" customHeight="1" x14ac:dyDescent="0.25">
      <c r="L670" s="3"/>
    </row>
    <row r="671" spans="12:12" ht="15.75" customHeight="1" x14ac:dyDescent="0.25">
      <c r="L671" s="3"/>
    </row>
    <row r="672" spans="12:12" ht="15.75" customHeight="1" x14ac:dyDescent="0.25">
      <c r="L672" s="3"/>
    </row>
    <row r="673" spans="12:12" ht="15.75" customHeight="1" x14ac:dyDescent="0.25">
      <c r="L673" s="3"/>
    </row>
    <row r="674" spans="12:12" ht="15.75" customHeight="1" x14ac:dyDescent="0.25">
      <c r="L674" s="3"/>
    </row>
    <row r="675" spans="12:12" ht="15.75" customHeight="1" x14ac:dyDescent="0.25">
      <c r="L675" s="3"/>
    </row>
    <row r="676" spans="12:12" ht="15.75" customHeight="1" x14ac:dyDescent="0.25">
      <c r="L676" s="3"/>
    </row>
    <row r="677" spans="12:12" ht="15.75" customHeight="1" x14ac:dyDescent="0.25">
      <c r="L677" s="3"/>
    </row>
    <row r="678" spans="12:12" ht="15.75" customHeight="1" x14ac:dyDescent="0.25">
      <c r="L678" s="3"/>
    </row>
    <row r="679" spans="12:12" ht="15.75" customHeight="1" x14ac:dyDescent="0.25">
      <c r="L679" s="3"/>
    </row>
    <row r="680" spans="12:12" ht="15.75" customHeight="1" x14ac:dyDescent="0.25">
      <c r="L680" s="3"/>
    </row>
    <row r="681" spans="12:12" ht="15.75" customHeight="1" x14ac:dyDescent="0.25">
      <c r="L681" s="3"/>
    </row>
    <row r="682" spans="12:12" ht="15.75" customHeight="1" x14ac:dyDescent="0.25">
      <c r="L682" s="3"/>
    </row>
    <row r="683" spans="12:12" ht="15.75" customHeight="1" x14ac:dyDescent="0.25">
      <c r="L683" s="3"/>
    </row>
    <row r="684" spans="12:12" ht="15.75" customHeight="1" x14ac:dyDescent="0.25">
      <c r="L684" s="3"/>
    </row>
    <row r="685" spans="12:12" ht="15.75" customHeight="1" x14ac:dyDescent="0.25">
      <c r="L685" s="3"/>
    </row>
    <row r="686" spans="12:12" ht="15.75" customHeight="1" x14ac:dyDescent="0.25">
      <c r="L686" s="3"/>
    </row>
    <row r="687" spans="12:12" ht="15.75" customHeight="1" x14ac:dyDescent="0.25">
      <c r="L687" s="3"/>
    </row>
    <row r="688" spans="12:12" ht="15.75" customHeight="1" x14ac:dyDescent="0.25">
      <c r="L688" s="3"/>
    </row>
    <row r="689" spans="12:12" ht="15.75" customHeight="1" x14ac:dyDescent="0.25">
      <c r="L689" s="3"/>
    </row>
    <row r="690" spans="12:12" ht="15.75" customHeight="1" x14ac:dyDescent="0.25">
      <c r="L690" s="3"/>
    </row>
    <row r="691" spans="12:12" ht="15.75" customHeight="1" x14ac:dyDescent="0.25">
      <c r="L691" s="3"/>
    </row>
    <row r="692" spans="12:12" ht="15.75" customHeight="1" x14ac:dyDescent="0.25">
      <c r="L692" s="3"/>
    </row>
    <row r="693" spans="12:12" ht="15.75" customHeight="1" x14ac:dyDescent="0.25">
      <c r="L693" s="3"/>
    </row>
    <row r="694" spans="12:12" ht="15.75" customHeight="1" x14ac:dyDescent="0.25">
      <c r="L694" s="3"/>
    </row>
    <row r="695" spans="12:12" ht="15.75" customHeight="1" x14ac:dyDescent="0.25">
      <c r="L695" s="3"/>
    </row>
    <row r="696" spans="12:12" ht="15.75" customHeight="1" x14ac:dyDescent="0.25">
      <c r="L696" s="3"/>
    </row>
    <row r="697" spans="12:12" ht="15.75" customHeight="1" x14ac:dyDescent="0.25">
      <c r="L697" s="3"/>
    </row>
    <row r="698" spans="12:12" ht="15.75" customHeight="1" x14ac:dyDescent="0.25">
      <c r="L698" s="3"/>
    </row>
    <row r="699" spans="12:12" ht="15.75" customHeight="1" x14ac:dyDescent="0.25">
      <c r="L699" s="3"/>
    </row>
    <row r="700" spans="12:12" ht="15.75" customHeight="1" x14ac:dyDescent="0.25">
      <c r="L700" s="3"/>
    </row>
    <row r="701" spans="12:12" ht="15.75" customHeight="1" x14ac:dyDescent="0.25">
      <c r="L701" s="3"/>
    </row>
    <row r="702" spans="12:12" ht="15.75" customHeight="1" x14ac:dyDescent="0.25">
      <c r="L702" s="3"/>
    </row>
    <row r="703" spans="12:12" ht="15.75" customHeight="1" x14ac:dyDescent="0.25">
      <c r="L703" s="3"/>
    </row>
    <row r="704" spans="12:12" ht="15.75" customHeight="1" x14ac:dyDescent="0.25">
      <c r="L704" s="3"/>
    </row>
    <row r="705" spans="12:12" ht="15.75" customHeight="1" x14ac:dyDescent="0.25">
      <c r="L705" s="3"/>
    </row>
    <row r="706" spans="12:12" ht="15.75" customHeight="1" x14ac:dyDescent="0.25">
      <c r="L706" s="3"/>
    </row>
    <row r="707" spans="12:12" ht="15.75" customHeight="1" x14ac:dyDescent="0.25">
      <c r="L707" s="3"/>
    </row>
    <row r="708" spans="12:12" ht="15.75" customHeight="1" x14ac:dyDescent="0.25">
      <c r="L708" s="3"/>
    </row>
    <row r="709" spans="12:12" ht="15.75" customHeight="1" x14ac:dyDescent="0.25">
      <c r="L709" s="3"/>
    </row>
    <row r="710" spans="12:12" ht="15.75" customHeight="1" x14ac:dyDescent="0.25">
      <c r="L710" s="3"/>
    </row>
    <row r="711" spans="12:12" ht="15.75" customHeight="1" x14ac:dyDescent="0.25">
      <c r="L711" s="3"/>
    </row>
    <row r="712" spans="12:12" ht="15.75" customHeight="1" x14ac:dyDescent="0.25">
      <c r="L712" s="3"/>
    </row>
    <row r="713" spans="12:12" ht="15.75" customHeight="1" x14ac:dyDescent="0.25">
      <c r="L713" s="3"/>
    </row>
    <row r="714" spans="12:12" ht="15.75" customHeight="1" x14ac:dyDescent="0.25">
      <c r="L714" s="3"/>
    </row>
    <row r="715" spans="12:12" ht="15.75" customHeight="1" x14ac:dyDescent="0.25">
      <c r="L715" s="3"/>
    </row>
    <row r="716" spans="12:12" ht="15.75" customHeight="1" x14ac:dyDescent="0.25">
      <c r="L716" s="3"/>
    </row>
    <row r="717" spans="12:12" ht="15.75" customHeight="1" x14ac:dyDescent="0.25">
      <c r="L717" s="3"/>
    </row>
    <row r="718" spans="12:12" ht="15.75" customHeight="1" x14ac:dyDescent="0.25">
      <c r="L718" s="3"/>
    </row>
    <row r="719" spans="12:12" ht="15.75" customHeight="1" x14ac:dyDescent="0.25">
      <c r="L719" s="3"/>
    </row>
    <row r="720" spans="12:12" ht="15.75" customHeight="1" x14ac:dyDescent="0.25">
      <c r="L720" s="3"/>
    </row>
    <row r="721" spans="12:12" ht="15.75" customHeight="1" x14ac:dyDescent="0.25">
      <c r="L721" s="3"/>
    </row>
    <row r="722" spans="12:12" ht="15.75" customHeight="1" x14ac:dyDescent="0.25">
      <c r="L722" s="3"/>
    </row>
    <row r="723" spans="12:12" ht="15.75" customHeight="1" x14ac:dyDescent="0.25">
      <c r="L723" s="3"/>
    </row>
    <row r="724" spans="12:12" ht="15.75" customHeight="1" x14ac:dyDescent="0.25">
      <c r="L724" s="3"/>
    </row>
    <row r="725" spans="12:12" ht="15.75" customHeight="1" x14ac:dyDescent="0.25">
      <c r="L725" s="3"/>
    </row>
    <row r="726" spans="12:12" ht="15.75" customHeight="1" x14ac:dyDescent="0.25">
      <c r="L726" s="3"/>
    </row>
    <row r="727" spans="12:12" ht="15.75" customHeight="1" x14ac:dyDescent="0.25">
      <c r="L727" s="3"/>
    </row>
    <row r="728" spans="12:12" ht="15.75" customHeight="1" x14ac:dyDescent="0.25">
      <c r="L728" s="3"/>
    </row>
    <row r="729" spans="12:12" ht="15.75" customHeight="1" x14ac:dyDescent="0.25">
      <c r="L729" s="3"/>
    </row>
    <row r="730" spans="12:12" ht="15.75" customHeight="1" x14ac:dyDescent="0.25">
      <c r="L730" s="3"/>
    </row>
    <row r="731" spans="12:12" ht="15.75" customHeight="1" x14ac:dyDescent="0.25">
      <c r="L731" s="3"/>
    </row>
    <row r="732" spans="12:12" ht="15.75" customHeight="1" x14ac:dyDescent="0.25">
      <c r="L732" s="3"/>
    </row>
    <row r="733" spans="12:12" ht="15.75" customHeight="1" x14ac:dyDescent="0.25">
      <c r="L733" s="3"/>
    </row>
    <row r="734" spans="12:12" ht="15.75" customHeight="1" x14ac:dyDescent="0.25">
      <c r="L734" s="3"/>
    </row>
    <row r="735" spans="12:12" ht="15.75" customHeight="1" x14ac:dyDescent="0.25">
      <c r="L735" s="3"/>
    </row>
    <row r="736" spans="12:12" ht="15.75" customHeight="1" x14ac:dyDescent="0.25">
      <c r="L736" s="3"/>
    </row>
    <row r="737" spans="12:12" ht="15.75" customHeight="1" x14ac:dyDescent="0.25">
      <c r="L737" s="3"/>
    </row>
    <row r="738" spans="12:12" ht="15.75" customHeight="1" x14ac:dyDescent="0.25">
      <c r="L738" s="3"/>
    </row>
    <row r="739" spans="12:12" ht="15.75" customHeight="1" x14ac:dyDescent="0.25">
      <c r="L739" s="3"/>
    </row>
    <row r="740" spans="12:12" ht="15.75" customHeight="1" x14ac:dyDescent="0.25">
      <c r="L740" s="3"/>
    </row>
    <row r="741" spans="12:12" ht="15.75" customHeight="1" x14ac:dyDescent="0.25">
      <c r="L741" s="3"/>
    </row>
    <row r="742" spans="12:12" ht="15.75" customHeight="1" x14ac:dyDescent="0.25">
      <c r="L742" s="3"/>
    </row>
    <row r="743" spans="12:12" ht="15.75" customHeight="1" x14ac:dyDescent="0.25">
      <c r="L743" s="3"/>
    </row>
    <row r="744" spans="12:12" ht="15.75" customHeight="1" x14ac:dyDescent="0.25">
      <c r="L744" s="3"/>
    </row>
    <row r="745" spans="12:12" ht="15.75" customHeight="1" x14ac:dyDescent="0.25">
      <c r="L745" s="3"/>
    </row>
    <row r="746" spans="12:12" ht="15.75" customHeight="1" x14ac:dyDescent="0.25">
      <c r="L746" s="3"/>
    </row>
    <row r="747" spans="12:12" ht="15.75" customHeight="1" x14ac:dyDescent="0.25">
      <c r="L747" s="3"/>
    </row>
    <row r="748" spans="12:12" ht="15.75" customHeight="1" x14ac:dyDescent="0.25">
      <c r="L748" s="3"/>
    </row>
    <row r="749" spans="12:12" ht="15.75" customHeight="1" x14ac:dyDescent="0.25">
      <c r="L749" s="3"/>
    </row>
    <row r="750" spans="12:12" ht="15.75" customHeight="1" x14ac:dyDescent="0.25">
      <c r="L750" s="3"/>
    </row>
    <row r="751" spans="12:12" ht="15.75" customHeight="1" x14ac:dyDescent="0.25">
      <c r="L751" s="3"/>
    </row>
    <row r="752" spans="12:12" ht="15.75" customHeight="1" x14ac:dyDescent="0.25">
      <c r="L752" s="3"/>
    </row>
    <row r="753" spans="12:12" ht="15.75" customHeight="1" x14ac:dyDescent="0.25">
      <c r="L753" s="3"/>
    </row>
    <row r="754" spans="12:12" ht="15.75" customHeight="1" x14ac:dyDescent="0.25">
      <c r="L754" s="3"/>
    </row>
    <row r="755" spans="12:12" ht="15.75" customHeight="1" x14ac:dyDescent="0.25">
      <c r="L755" s="3"/>
    </row>
    <row r="756" spans="12:12" ht="15.75" customHeight="1" x14ac:dyDescent="0.25">
      <c r="L756" s="3"/>
    </row>
    <row r="757" spans="12:12" ht="15.75" customHeight="1" x14ac:dyDescent="0.25">
      <c r="L757" s="3"/>
    </row>
    <row r="758" spans="12:12" ht="15.75" customHeight="1" x14ac:dyDescent="0.25">
      <c r="L758" s="3"/>
    </row>
    <row r="759" spans="12:12" ht="15.75" customHeight="1" x14ac:dyDescent="0.25">
      <c r="L759" s="3"/>
    </row>
    <row r="760" spans="12:12" ht="15.75" customHeight="1" x14ac:dyDescent="0.25">
      <c r="L760" s="3"/>
    </row>
    <row r="761" spans="12:12" ht="15.75" customHeight="1" x14ac:dyDescent="0.25">
      <c r="L761" s="3"/>
    </row>
    <row r="762" spans="12:12" ht="15.75" customHeight="1" x14ac:dyDescent="0.25">
      <c r="L762" s="3"/>
    </row>
    <row r="763" spans="12:12" ht="15.75" customHeight="1" x14ac:dyDescent="0.25">
      <c r="L763" s="3"/>
    </row>
    <row r="764" spans="12:12" ht="15.75" customHeight="1" x14ac:dyDescent="0.25">
      <c r="L764" s="3"/>
    </row>
    <row r="765" spans="12:12" ht="15.75" customHeight="1" x14ac:dyDescent="0.25">
      <c r="L765" s="3"/>
    </row>
    <row r="766" spans="12:12" ht="15.75" customHeight="1" x14ac:dyDescent="0.25">
      <c r="L766" s="3"/>
    </row>
    <row r="767" spans="12:12" ht="15.75" customHeight="1" x14ac:dyDescent="0.25">
      <c r="L767" s="3"/>
    </row>
    <row r="768" spans="12:12" ht="15.75" customHeight="1" x14ac:dyDescent="0.25">
      <c r="L768" s="3"/>
    </row>
    <row r="769" spans="12:12" ht="15.75" customHeight="1" x14ac:dyDescent="0.25">
      <c r="L769" s="3"/>
    </row>
    <row r="770" spans="12:12" ht="15.75" customHeight="1" x14ac:dyDescent="0.25">
      <c r="L770" s="3"/>
    </row>
    <row r="771" spans="12:12" ht="15.75" customHeight="1" x14ac:dyDescent="0.25">
      <c r="L771" s="3"/>
    </row>
    <row r="772" spans="12:12" ht="15.75" customHeight="1" x14ac:dyDescent="0.25">
      <c r="L772" s="3"/>
    </row>
    <row r="773" spans="12:12" ht="15.75" customHeight="1" x14ac:dyDescent="0.25">
      <c r="L773" s="3"/>
    </row>
    <row r="774" spans="12:12" ht="15.75" customHeight="1" x14ac:dyDescent="0.25">
      <c r="L774" s="3"/>
    </row>
    <row r="775" spans="12:12" ht="15.75" customHeight="1" x14ac:dyDescent="0.25">
      <c r="L775" s="3"/>
    </row>
    <row r="776" spans="12:12" ht="15.75" customHeight="1" x14ac:dyDescent="0.25">
      <c r="L776" s="3"/>
    </row>
    <row r="777" spans="12:12" ht="15.75" customHeight="1" x14ac:dyDescent="0.25">
      <c r="L777" s="3"/>
    </row>
    <row r="778" spans="12:12" ht="15.75" customHeight="1" x14ac:dyDescent="0.25">
      <c r="L778" s="3"/>
    </row>
    <row r="779" spans="12:12" ht="15.75" customHeight="1" x14ac:dyDescent="0.25">
      <c r="L779" s="3"/>
    </row>
    <row r="780" spans="12:12" ht="15.75" customHeight="1" x14ac:dyDescent="0.25">
      <c r="L780" s="3"/>
    </row>
    <row r="781" spans="12:12" ht="15.75" customHeight="1" x14ac:dyDescent="0.25">
      <c r="L781" s="3"/>
    </row>
    <row r="782" spans="12:12" ht="15.75" customHeight="1" x14ac:dyDescent="0.25">
      <c r="L782" s="3"/>
    </row>
    <row r="783" spans="12:12" ht="15.75" customHeight="1" x14ac:dyDescent="0.25">
      <c r="L783" s="3"/>
    </row>
    <row r="784" spans="12:12" ht="15.75" customHeight="1" x14ac:dyDescent="0.25">
      <c r="L784" s="3"/>
    </row>
    <row r="785" spans="12:12" ht="15.75" customHeight="1" x14ac:dyDescent="0.25">
      <c r="L785" s="3"/>
    </row>
    <row r="786" spans="12:12" ht="15.75" customHeight="1" x14ac:dyDescent="0.25">
      <c r="L786" s="3"/>
    </row>
    <row r="787" spans="12:12" ht="15.75" customHeight="1" x14ac:dyDescent="0.25">
      <c r="L787" s="3"/>
    </row>
    <row r="788" spans="12:12" ht="15.75" customHeight="1" x14ac:dyDescent="0.25">
      <c r="L788" s="3"/>
    </row>
    <row r="789" spans="12:12" ht="15.75" customHeight="1" x14ac:dyDescent="0.25">
      <c r="L789" s="3"/>
    </row>
    <row r="790" spans="12:12" ht="15.75" customHeight="1" x14ac:dyDescent="0.25">
      <c r="L790" s="3"/>
    </row>
    <row r="791" spans="12:12" ht="15.75" customHeight="1" x14ac:dyDescent="0.25">
      <c r="L791" s="3"/>
    </row>
    <row r="792" spans="12:12" ht="15.75" customHeight="1" x14ac:dyDescent="0.25">
      <c r="L792" s="3"/>
    </row>
    <row r="793" spans="12:12" ht="15.75" customHeight="1" x14ac:dyDescent="0.25">
      <c r="L793" s="3"/>
    </row>
    <row r="794" spans="12:12" ht="15.75" customHeight="1" x14ac:dyDescent="0.25">
      <c r="L794" s="3"/>
    </row>
    <row r="795" spans="12:12" ht="15.75" customHeight="1" x14ac:dyDescent="0.25">
      <c r="L795" s="3"/>
    </row>
    <row r="796" spans="12:12" ht="15.75" customHeight="1" x14ac:dyDescent="0.25">
      <c r="L796" s="3"/>
    </row>
    <row r="797" spans="12:12" ht="15.75" customHeight="1" x14ac:dyDescent="0.25">
      <c r="L797" s="3"/>
    </row>
    <row r="798" spans="12:12" ht="15.75" customHeight="1" x14ac:dyDescent="0.25">
      <c r="L798" s="3"/>
    </row>
    <row r="799" spans="12:12" ht="15.75" customHeight="1" x14ac:dyDescent="0.25">
      <c r="L799" s="3"/>
    </row>
    <row r="800" spans="12:12" ht="15.75" customHeight="1" x14ac:dyDescent="0.25">
      <c r="L800" s="3"/>
    </row>
    <row r="801" spans="12:12" ht="15.75" customHeight="1" x14ac:dyDescent="0.25">
      <c r="L801" s="3"/>
    </row>
    <row r="802" spans="12:12" ht="15.75" customHeight="1" x14ac:dyDescent="0.25">
      <c r="L802" s="3"/>
    </row>
    <row r="803" spans="12:12" ht="15.75" customHeight="1" x14ac:dyDescent="0.25">
      <c r="L803" s="3"/>
    </row>
    <row r="804" spans="12:12" ht="15.75" customHeight="1" x14ac:dyDescent="0.25">
      <c r="L804" s="3"/>
    </row>
    <row r="805" spans="12:12" ht="15.75" customHeight="1" x14ac:dyDescent="0.25">
      <c r="L805" s="3"/>
    </row>
    <row r="806" spans="12:12" ht="15.75" customHeight="1" x14ac:dyDescent="0.25">
      <c r="L806" s="3"/>
    </row>
    <row r="807" spans="12:12" ht="15.75" customHeight="1" x14ac:dyDescent="0.25">
      <c r="L807" s="3"/>
    </row>
    <row r="808" spans="12:12" ht="15.75" customHeight="1" x14ac:dyDescent="0.25">
      <c r="L808" s="3"/>
    </row>
    <row r="809" spans="12:12" ht="15.75" customHeight="1" x14ac:dyDescent="0.25">
      <c r="L809" s="3"/>
    </row>
    <row r="810" spans="12:12" ht="15.75" customHeight="1" x14ac:dyDescent="0.25">
      <c r="L810" s="3"/>
    </row>
    <row r="811" spans="12:12" ht="15.75" customHeight="1" x14ac:dyDescent="0.25">
      <c r="L811" s="3"/>
    </row>
    <row r="812" spans="12:12" ht="15.75" customHeight="1" x14ac:dyDescent="0.25">
      <c r="L812" s="3"/>
    </row>
    <row r="813" spans="12:12" ht="15.75" customHeight="1" x14ac:dyDescent="0.25">
      <c r="L813" s="3"/>
    </row>
    <row r="814" spans="12:12" ht="15.75" customHeight="1" x14ac:dyDescent="0.25">
      <c r="L814" s="3"/>
    </row>
    <row r="815" spans="12:12" ht="15.75" customHeight="1" x14ac:dyDescent="0.25">
      <c r="L815" s="3"/>
    </row>
    <row r="816" spans="12:12" ht="15.75" customHeight="1" x14ac:dyDescent="0.25">
      <c r="L816" s="3"/>
    </row>
    <row r="817" spans="12:12" ht="15.75" customHeight="1" x14ac:dyDescent="0.25">
      <c r="L817" s="3"/>
    </row>
    <row r="818" spans="12:12" ht="15.75" customHeight="1" x14ac:dyDescent="0.25">
      <c r="L818" s="3"/>
    </row>
    <row r="819" spans="12:12" ht="15.75" customHeight="1" x14ac:dyDescent="0.25">
      <c r="L819" s="3"/>
    </row>
    <row r="820" spans="12:12" ht="15.75" customHeight="1" x14ac:dyDescent="0.25">
      <c r="L820" s="3"/>
    </row>
    <row r="821" spans="12:12" ht="15.75" customHeight="1" x14ac:dyDescent="0.25">
      <c r="L821" s="3"/>
    </row>
    <row r="822" spans="12:12" ht="15.75" customHeight="1" x14ac:dyDescent="0.25">
      <c r="L822" s="3"/>
    </row>
    <row r="823" spans="12:12" ht="15.75" customHeight="1" x14ac:dyDescent="0.25">
      <c r="L823" s="3"/>
    </row>
    <row r="824" spans="12:12" ht="15.75" customHeight="1" x14ac:dyDescent="0.25">
      <c r="L824" s="3"/>
    </row>
    <row r="825" spans="12:12" ht="15.75" customHeight="1" x14ac:dyDescent="0.25">
      <c r="L825" s="3"/>
    </row>
    <row r="826" spans="12:12" ht="15.75" customHeight="1" x14ac:dyDescent="0.25">
      <c r="L826" s="3"/>
    </row>
    <row r="827" spans="12:12" ht="15.75" customHeight="1" x14ac:dyDescent="0.25">
      <c r="L827" s="3"/>
    </row>
    <row r="828" spans="12:12" ht="15.75" customHeight="1" x14ac:dyDescent="0.25">
      <c r="L828" s="3"/>
    </row>
    <row r="829" spans="12:12" ht="15.75" customHeight="1" x14ac:dyDescent="0.25">
      <c r="L829" s="3"/>
    </row>
    <row r="830" spans="12:12" ht="15.75" customHeight="1" x14ac:dyDescent="0.25">
      <c r="L830" s="3"/>
    </row>
    <row r="831" spans="12:12" ht="15.75" customHeight="1" x14ac:dyDescent="0.25">
      <c r="L831" s="3"/>
    </row>
    <row r="832" spans="12:12" ht="15.75" customHeight="1" x14ac:dyDescent="0.25">
      <c r="L832" s="3"/>
    </row>
    <row r="833" spans="12:12" ht="15.75" customHeight="1" x14ac:dyDescent="0.25">
      <c r="L833" s="3"/>
    </row>
    <row r="834" spans="12:12" ht="15.75" customHeight="1" x14ac:dyDescent="0.25">
      <c r="L834" s="3"/>
    </row>
    <row r="835" spans="12:12" ht="15.75" customHeight="1" x14ac:dyDescent="0.25">
      <c r="L835" s="3"/>
    </row>
    <row r="836" spans="12:12" ht="15.75" customHeight="1" x14ac:dyDescent="0.25">
      <c r="L836" s="3"/>
    </row>
    <row r="837" spans="12:12" ht="15.75" customHeight="1" x14ac:dyDescent="0.25">
      <c r="L837" s="3"/>
    </row>
    <row r="838" spans="12:12" ht="15.75" customHeight="1" x14ac:dyDescent="0.25">
      <c r="L838" s="3"/>
    </row>
    <row r="839" spans="12:12" ht="15.75" customHeight="1" x14ac:dyDescent="0.25">
      <c r="L839" s="3"/>
    </row>
    <row r="840" spans="12:12" ht="15.75" customHeight="1" x14ac:dyDescent="0.25">
      <c r="L840" s="3"/>
    </row>
    <row r="841" spans="12:12" ht="15.75" customHeight="1" x14ac:dyDescent="0.25">
      <c r="L841" s="3"/>
    </row>
    <row r="842" spans="12:12" ht="15.75" customHeight="1" x14ac:dyDescent="0.25">
      <c r="L842" s="3"/>
    </row>
    <row r="843" spans="12:12" ht="15.75" customHeight="1" x14ac:dyDescent="0.25">
      <c r="L843" s="3"/>
    </row>
    <row r="844" spans="12:12" ht="15.75" customHeight="1" x14ac:dyDescent="0.25">
      <c r="L844" s="3"/>
    </row>
    <row r="845" spans="12:12" ht="15.75" customHeight="1" x14ac:dyDescent="0.25">
      <c r="L845" s="3"/>
    </row>
    <row r="846" spans="12:12" ht="15.75" customHeight="1" x14ac:dyDescent="0.25">
      <c r="L846" s="3"/>
    </row>
    <row r="847" spans="12:12" ht="15.75" customHeight="1" x14ac:dyDescent="0.25">
      <c r="L847" s="3"/>
    </row>
    <row r="848" spans="12:12" ht="15.75" customHeight="1" x14ac:dyDescent="0.25">
      <c r="L848" s="3"/>
    </row>
    <row r="849" spans="12:12" ht="15.75" customHeight="1" x14ac:dyDescent="0.25">
      <c r="L849" s="3"/>
    </row>
    <row r="850" spans="12:12" ht="15.75" customHeight="1" x14ac:dyDescent="0.25">
      <c r="L850" s="3"/>
    </row>
    <row r="851" spans="12:12" ht="15.75" customHeight="1" x14ac:dyDescent="0.25">
      <c r="L851" s="3"/>
    </row>
    <row r="852" spans="12:12" ht="15.75" customHeight="1" x14ac:dyDescent="0.25">
      <c r="L852" s="3"/>
    </row>
    <row r="853" spans="12:12" ht="15.75" customHeight="1" x14ac:dyDescent="0.25">
      <c r="L853" s="3"/>
    </row>
    <row r="854" spans="12:12" ht="15.75" customHeight="1" x14ac:dyDescent="0.25">
      <c r="L854" s="3"/>
    </row>
    <row r="855" spans="12:12" ht="15.75" customHeight="1" x14ac:dyDescent="0.25">
      <c r="L855" s="3"/>
    </row>
    <row r="856" spans="12:12" ht="15.75" customHeight="1" x14ac:dyDescent="0.25">
      <c r="L856" s="3"/>
    </row>
    <row r="857" spans="12:12" ht="15.75" customHeight="1" x14ac:dyDescent="0.25">
      <c r="L857" s="3"/>
    </row>
    <row r="858" spans="12:12" ht="15.75" customHeight="1" x14ac:dyDescent="0.25">
      <c r="L858" s="3"/>
    </row>
    <row r="859" spans="12:12" ht="15.75" customHeight="1" x14ac:dyDescent="0.25">
      <c r="L859" s="3"/>
    </row>
    <row r="860" spans="12:12" ht="15.75" customHeight="1" x14ac:dyDescent="0.25">
      <c r="L860" s="3"/>
    </row>
    <row r="861" spans="12:12" ht="15.75" customHeight="1" x14ac:dyDescent="0.25">
      <c r="L861" s="3"/>
    </row>
    <row r="862" spans="12:12" ht="15.75" customHeight="1" x14ac:dyDescent="0.25">
      <c r="L862" s="3"/>
    </row>
    <row r="863" spans="12:12" ht="15.75" customHeight="1" x14ac:dyDescent="0.25">
      <c r="L863" s="3"/>
    </row>
    <row r="864" spans="12:12" ht="15.75" customHeight="1" x14ac:dyDescent="0.25">
      <c r="L864" s="3"/>
    </row>
    <row r="865" spans="12:12" ht="15.75" customHeight="1" x14ac:dyDescent="0.25">
      <c r="L865" s="3"/>
    </row>
    <row r="866" spans="12:12" ht="15.75" customHeight="1" x14ac:dyDescent="0.25">
      <c r="L866" s="3"/>
    </row>
    <row r="867" spans="12:12" ht="15.75" customHeight="1" x14ac:dyDescent="0.25">
      <c r="L867" s="3"/>
    </row>
    <row r="868" spans="12:12" ht="15.75" customHeight="1" x14ac:dyDescent="0.25">
      <c r="L868" s="3"/>
    </row>
    <row r="869" spans="12:12" ht="15.75" customHeight="1" x14ac:dyDescent="0.25">
      <c r="L869" s="3"/>
    </row>
    <row r="870" spans="12:12" ht="15.75" customHeight="1" x14ac:dyDescent="0.25">
      <c r="L870" s="3"/>
    </row>
    <row r="871" spans="12:12" ht="15.75" customHeight="1" x14ac:dyDescent="0.25">
      <c r="L871" s="3"/>
    </row>
    <row r="872" spans="12:12" ht="15.75" customHeight="1" x14ac:dyDescent="0.25">
      <c r="L872" s="3"/>
    </row>
    <row r="873" spans="12:12" ht="15.75" customHeight="1" x14ac:dyDescent="0.25">
      <c r="L873" s="3"/>
    </row>
    <row r="874" spans="12:12" ht="15.75" customHeight="1" x14ac:dyDescent="0.25">
      <c r="L874" s="3"/>
    </row>
    <row r="875" spans="12:12" ht="15.75" customHeight="1" x14ac:dyDescent="0.25">
      <c r="L875" s="3"/>
    </row>
    <row r="876" spans="12:12" ht="15.75" customHeight="1" x14ac:dyDescent="0.25">
      <c r="L876" s="3"/>
    </row>
    <row r="877" spans="12:12" ht="15.75" customHeight="1" x14ac:dyDescent="0.25">
      <c r="L877" s="3"/>
    </row>
    <row r="878" spans="12:12" ht="15.75" customHeight="1" x14ac:dyDescent="0.25">
      <c r="L878" s="3"/>
    </row>
    <row r="879" spans="12:12" ht="15.75" customHeight="1" x14ac:dyDescent="0.25">
      <c r="L879" s="3"/>
    </row>
    <row r="880" spans="12:12" ht="15.75" customHeight="1" x14ac:dyDescent="0.25">
      <c r="L880" s="3"/>
    </row>
    <row r="881" spans="12:12" ht="15.75" customHeight="1" x14ac:dyDescent="0.25">
      <c r="L881" s="3"/>
    </row>
    <row r="882" spans="12:12" ht="15.75" customHeight="1" x14ac:dyDescent="0.25">
      <c r="L882" s="3"/>
    </row>
    <row r="883" spans="12:12" ht="15.75" customHeight="1" x14ac:dyDescent="0.25">
      <c r="L883" s="3"/>
    </row>
    <row r="884" spans="12:12" ht="15.75" customHeight="1" x14ac:dyDescent="0.25">
      <c r="L884" s="3"/>
    </row>
    <row r="885" spans="12:12" ht="15.75" customHeight="1" x14ac:dyDescent="0.25">
      <c r="L885" s="3"/>
    </row>
    <row r="886" spans="12:12" ht="15.75" customHeight="1" x14ac:dyDescent="0.25">
      <c r="L886" s="3"/>
    </row>
    <row r="887" spans="12:12" ht="15.75" customHeight="1" x14ac:dyDescent="0.25">
      <c r="L887" s="3"/>
    </row>
    <row r="888" spans="12:12" ht="15.75" customHeight="1" x14ac:dyDescent="0.25">
      <c r="L888" s="3"/>
    </row>
    <row r="889" spans="12:12" ht="15.75" customHeight="1" x14ac:dyDescent="0.25">
      <c r="L889" s="3"/>
    </row>
    <row r="890" spans="12:12" ht="15.75" customHeight="1" x14ac:dyDescent="0.25">
      <c r="L890" s="3"/>
    </row>
    <row r="891" spans="12:12" ht="15.75" customHeight="1" x14ac:dyDescent="0.25">
      <c r="L891" s="3"/>
    </row>
    <row r="892" spans="12:12" ht="15.75" customHeight="1" x14ac:dyDescent="0.25">
      <c r="L892" s="3"/>
    </row>
    <row r="893" spans="12:12" ht="15.75" customHeight="1" x14ac:dyDescent="0.25">
      <c r="L893" s="3"/>
    </row>
    <row r="894" spans="12:12" ht="15.75" customHeight="1" x14ac:dyDescent="0.25">
      <c r="L894" s="3"/>
    </row>
    <row r="895" spans="12:12" ht="15.75" customHeight="1" x14ac:dyDescent="0.25">
      <c r="L895" s="3"/>
    </row>
    <row r="896" spans="12:12" ht="15.75" customHeight="1" x14ac:dyDescent="0.25">
      <c r="L896" s="3"/>
    </row>
    <row r="897" spans="12:12" ht="15.75" customHeight="1" x14ac:dyDescent="0.25">
      <c r="L897" s="3"/>
    </row>
    <row r="898" spans="12:12" ht="15.75" customHeight="1" x14ac:dyDescent="0.25">
      <c r="L898" s="3"/>
    </row>
    <row r="899" spans="12:12" ht="15.75" customHeight="1" x14ac:dyDescent="0.25">
      <c r="L899" s="3"/>
    </row>
    <row r="900" spans="12:12" ht="15.75" customHeight="1" x14ac:dyDescent="0.25">
      <c r="L900" s="3"/>
    </row>
    <row r="901" spans="12:12" ht="15.75" customHeight="1" x14ac:dyDescent="0.25">
      <c r="L901" s="3"/>
    </row>
    <row r="902" spans="12:12" ht="15.75" customHeight="1" x14ac:dyDescent="0.25">
      <c r="L902" s="3"/>
    </row>
    <row r="903" spans="12:12" ht="15.75" customHeight="1" x14ac:dyDescent="0.25">
      <c r="L903" s="3"/>
    </row>
    <row r="904" spans="12:12" ht="15.75" customHeight="1" x14ac:dyDescent="0.25">
      <c r="L904" s="3"/>
    </row>
    <row r="905" spans="12:12" ht="15.75" customHeight="1" x14ac:dyDescent="0.25">
      <c r="L905" s="3"/>
    </row>
    <row r="906" spans="12:12" ht="15.75" customHeight="1" x14ac:dyDescent="0.25">
      <c r="L906" s="3"/>
    </row>
    <row r="907" spans="12:12" ht="15.75" customHeight="1" x14ac:dyDescent="0.25">
      <c r="L907" s="3"/>
    </row>
    <row r="908" spans="12:12" ht="15.75" customHeight="1" x14ac:dyDescent="0.25">
      <c r="L908" s="3"/>
    </row>
    <row r="909" spans="12:12" ht="15.75" customHeight="1" x14ac:dyDescent="0.25">
      <c r="L909" s="3"/>
    </row>
    <row r="910" spans="12:12" ht="15.75" customHeight="1" x14ac:dyDescent="0.25">
      <c r="L910" s="3"/>
    </row>
    <row r="911" spans="12:12" ht="15.75" customHeight="1" x14ac:dyDescent="0.25">
      <c r="L911" s="3"/>
    </row>
    <row r="912" spans="12:12" ht="15.75" customHeight="1" x14ac:dyDescent="0.25">
      <c r="L912" s="3"/>
    </row>
    <row r="913" spans="12:12" ht="15.75" customHeight="1" x14ac:dyDescent="0.25">
      <c r="L913" s="3"/>
    </row>
    <row r="914" spans="12:12" ht="15.75" customHeight="1" x14ac:dyDescent="0.25">
      <c r="L914" s="3"/>
    </row>
    <row r="915" spans="12:12" ht="15.75" customHeight="1" x14ac:dyDescent="0.25">
      <c r="L915" s="3"/>
    </row>
    <row r="916" spans="12:12" ht="15.75" customHeight="1" x14ac:dyDescent="0.25">
      <c r="L916" s="3"/>
    </row>
    <row r="917" spans="12:12" ht="15.75" customHeight="1" x14ac:dyDescent="0.25">
      <c r="L917" s="3"/>
    </row>
    <row r="918" spans="12:12" ht="15.75" customHeight="1" x14ac:dyDescent="0.25">
      <c r="L918" s="3"/>
    </row>
    <row r="919" spans="12:12" ht="15.75" customHeight="1" x14ac:dyDescent="0.25">
      <c r="L919" s="3"/>
    </row>
    <row r="920" spans="12:12" ht="15.75" customHeight="1" x14ac:dyDescent="0.25">
      <c r="L920" s="3"/>
    </row>
    <row r="921" spans="12:12" ht="15.75" customHeight="1" x14ac:dyDescent="0.25">
      <c r="L921" s="3"/>
    </row>
    <row r="922" spans="12:12" ht="15.75" customHeight="1" x14ac:dyDescent="0.25">
      <c r="L922" s="3"/>
    </row>
    <row r="923" spans="12:12" ht="15.75" customHeight="1" x14ac:dyDescent="0.25">
      <c r="L923" s="3"/>
    </row>
    <row r="924" spans="12:12" ht="15.75" customHeight="1" x14ac:dyDescent="0.25">
      <c r="L924" s="3"/>
    </row>
    <row r="925" spans="12:12" ht="15.75" customHeight="1" x14ac:dyDescent="0.25">
      <c r="L925" s="3"/>
    </row>
    <row r="926" spans="12:12" ht="15.75" customHeight="1" x14ac:dyDescent="0.25">
      <c r="L926" s="3"/>
    </row>
    <row r="927" spans="12:12" ht="15.75" customHeight="1" x14ac:dyDescent="0.25">
      <c r="L927" s="3"/>
    </row>
    <row r="928" spans="12:12" ht="15.75" customHeight="1" x14ac:dyDescent="0.25">
      <c r="L928" s="3"/>
    </row>
    <row r="929" spans="12:12" ht="15.75" customHeight="1" x14ac:dyDescent="0.25">
      <c r="L929" s="3"/>
    </row>
    <row r="930" spans="12:12" ht="15.75" customHeight="1" x14ac:dyDescent="0.25">
      <c r="L930" s="3"/>
    </row>
    <row r="931" spans="12:12" ht="15.75" customHeight="1" x14ac:dyDescent="0.25">
      <c r="L931" s="3"/>
    </row>
    <row r="932" spans="12:12" ht="15.75" customHeight="1" x14ac:dyDescent="0.25">
      <c r="L932" s="3"/>
    </row>
    <row r="933" spans="12:12" ht="15.75" customHeight="1" x14ac:dyDescent="0.25">
      <c r="L933" s="3"/>
    </row>
    <row r="934" spans="12:12" ht="15.75" customHeight="1" x14ac:dyDescent="0.25">
      <c r="L934" s="3"/>
    </row>
    <row r="935" spans="12:12" ht="15.75" customHeight="1" x14ac:dyDescent="0.25">
      <c r="L935" s="3"/>
    </row>
    <row r="936" spans="12:12" ht="15.75" customHeight="1" x14ac:dyDescent="0.25">
      <c r="L936" s="3"/>
    </row>
    <row r="937" spans="12:12" ht="15.75" customHeight="1" x14ac:dyDescent="0.25">
      <c r="L937" s="3"/>
    </row>
    <row r="938" spans="12:12" ht="15.75" customHeight="1" x14ac:dyDescent="0.25">
      <c r="L938" s="3"/>
    </row>
    <row r="939" spans="12:12" ht="15.75" customHeight="1" x14ac:dyDescent="0.25">
      <c r="L939" s="3"/>
    </row>
    <row r="940" spans="12:12" ht="15.75" customHeight="1" x14ac:dyDescent="0.25">
      <c r="L940" s="3"/>
    </row>
    <row r="941" spans="12:12" ht="15.75" customHeight="1" x14ac:dyDescent="0.25">
      <c r="L941" s="3"/>
    </row>
    <row r="942" spans="12:12" ht="15.75" customHeight="1" x14ac:dyDescent="0.25">
      <c r="L942" s="3"/>
    </row>
    <row r="943" spans="12:12" ht="15.75" customHeight="1" x14ac:dyDescent="0.25">
      <c r="L943" s="3"/>
    </row>
    <row r="944" spans="12:12" ht="15.75" customHeight="1" x14ac:dyDescent="0.25">
      <c r="L944" s="3"/>
    </row>
    <row r="945" spans="12:12" ht="15.75" customHeight="1" x14ac:dyDescent="0.25">
      <c r="L945" s="3"/>
    </row>
    <row r="946" spans="12:12" ht="15.75" customHeight="1" x14ac:dyDescent="0.25">
      <c r="L946" s="3"/>
    </row>
    <row r="947" spans="12:12" ht="15.75" customHeight="1" x14ac:dyDescent="0.25">
      <c r="L947" s="3"/>
    </row>
    <row r="948" spans="12:12" ht="15.75" customHeight="1" x14ac:dyDescent="0.25">
      <c r="L948" s="3"/>
    </row>
    <row r="949" spans="12:12" ht="15.75" customHeight="1" x14ac:dyDescent="0.25">
      <c r="L949" s="3"/>
    </row>
    <row r="950" spans="12:12" ht="15.75" customHeight="1" x14ac:dyDescent="0.25">
      <c r="L950" s="3"/>
    </row>
    <row r="951" spans="12:12" ht="15.75" customHeight="1" x14ac:dyDescent="0.25">
      <c r="L951" s="3"/>
    </row>
    <row r="952" spans="12:12" ht="15.75" customHeight="1" x14ac:dyDescent="0.25">
      <c r="L952" s="3"/>
    </row>
    <row r="953" spans="12:12" ht="15.75" customHeight="1" x14ac:dyDescent="0.25">
      <c r="L953" s="3"/>
    </row>
    <row r="954" spans="12:12" ht="15.75" customHeight="1" x14ac:dyDescent="0.25">
      <c r="L954" s="3"/>
    </row>
    <row r="955" spans="12:12" ht="15.75" customHeight="1" x14ac:dyDescent="0.25">
      <c r="L955" s="3"/>
    </row>
    <row r="956" spans="12:12" ht="15.75" customHeight="1" x14ac:dyDescent="0.25">
      <c r="L956" s="3"/>
    </row>
    <row r="957" spans="12:12" ht="15.75" customHeight="1" x14ac:dyDescent="0.25">
      <c r="L957" s="3"/>
    </row>
    <row r="958" spans="12:12" ht="15.75" customHeight="1" x14ac:dyDescent="0.25">
      <c r="L958" s="3"/>
    </row>
    <row r="959" spans="12:12" ht="15.75" customHeight="1" x14ac:dyDescent="0.25">
      <c r="L959" s="3"/>
    </row>
    <row r="960" spans="12:12" ht="15.75" customHeight="1" x14ac:dyDescent="0.25">
      <c r="L960" s="3"/>
    </row>
    <row r="961" spans="12:12" ht="15.75" customHeight="1" x14ac:dyDescent="0.25">
      <c r="L961" s="3"/>
    </row>
    <row r="962" spans="12:12" ht="15.75" customHeight="1" x14ac:dyDescent="0.25">
      <c r="L962" s="3"/>
    </row>
    <row r="963" spans="12:12" ht="15.75" customHeight="1" x14ac:dyDescent="0.25">
      <c r="L963" s="3"/>
    </row>
    <row r="964" spans="12:12" ht="15.75" customHeight="1" x14ac:dyDescent="0.25">
      <c r="L964" s="3"/>
    </row>
    <row r="965" spans="12:12" ht="15.75" customHeight="1" x14ac:dyDescent="0.25">
      <c r="L965" s="3"/>
    </row>
    <row r="966" spans="12:12" ht="15.75" customHeight="1" x14ac:dyDescent="0.25">
      <c r="L966" s="3"/>
    </row>
    <row r="967" spans="12:12" ht="15.75" customHeight="1" x14ac:dyDescent="0.25">
      <c r="L967" s="3"/>
    </row>
    <row r="968" spans="12:12" ht="15.75" customHeight="1" x14ac:dyDescent="0.25">
      <c r="L968" s="3"/>
    </row>
    <row r="969" spans="12:12" ht="15.75" customHeight="1" x14ac:dyDescent="0.25">
      <c r="L969" s="3"/>
    </row>
    <row r="970" spans="12:12" ht="15.75" customHeight="1" x14ac:dyDescent="0.25">
      <c r="L970" s="3"/>
    </row>
    <row r="971" spans="12:12" ht="15.75" customHeight="1" x14ac:dyDescent="0.25">
      <c r="L971" s="3"/>
    </row>
    <row r="972" spans="12:12" ht="15.75" customHeight="1" x14ac:dyDescent="0.25">
      <c r="L972" s="3"/>
    </row>
    <row r="973" spans="12:12" ht="15.75" customHeight="1" x14ac:dyDescent="0.25">
      <c r="L973" s="3"/>
    </row>
    <row r="974" spans="12:12" ht="15.75" customHeight="1" x14ac:dyDescent="0.25">
      <c r="L974" s="3"/>
    </row>
    <row r="975" spans="12:12" ht="15.75" customHeight="1" x14ac:dyDescent="0.25">
      <c r="L975" s="3"/>
    </row>
    <row r="976" spans="12:12" ht="15.75" customHeight="1" x14ac:dyDescent="0.25">
      <c r="L976" s="3"/>
    </row>
    <row r="977" spans="12:12" ht="15.75" customHeight="1" x14ac:dyDescent="0.25">
      <c r="L977" s="3"/>
    </row>
    <row r="978" spans="12:12" ht="15.75" customHeight="1" x14ac:dyDescent="0.25">
      <c r="L978" s="3"/>
    </row>
    <row r="979" spans="12:12" ht="15.75" customHeight="1" x14ac:dyDescent="0.25">
      <c r="L979" s="3"/>
    </row>
    <row r="980" spans="12:12" ht="15.75" customHeight="1" x14ac:dyDescent="0.25">
      <c r="L980" s="3"/>
    </row>
    <row r="981" spans="12:12" ht="15.75" customHeight="1" x14ac:dyDescent="0.25">
      <c r="L981" s="3"/>
    </row>
    <row r="982" spans="12:12" ht="15.75" customHeight="1" x14ac:dyDescent="0.25">
      <c r="L982" s="3"/>
    </row>
    <row r="983" spans="12:12" ht="15.75" customHeight="1" x14ac:dyDescent="0.25">
      <c r="L983" s="3"/>
    </row>
    <row r="984" spans="12:12" ht="15.75" customHeight="1" x14ac:dyDescent="0.25">
      <c r="L984" s="3"/>
    </row>
    <row r="985" spans="12:12" ht="15.75" customHeight="1" x14ac:dyDescent="0.25">
      <c r="L985" s="3"/>
    </row>
    <row r="986" spans="12:12" ht="15.75" customHeight="1" x14ac:dyDescent="0.25">
      <c r="L986" s="3"/>
    </row>
    <row r="987" spans="12:12" ht="15.75" customHeight="1" x14ac:dyDescent="0.25">
      <c r="L987" s="3"/>
    </row>
    <row r="988" spans="12:12" ht="15.75" customHeight="1" x14ac:dyDescent="0.25">
      <c r="L988" s="3"/>
    </row>
    <row r="989" spans="12:12" ht="15.75" customHeight="1" x14ac:dyDescent="0.25">
      <c r="L989" s="3"/>
    </row>
    <row r="990" spans="12:12" ht="15.75" customHeight="1" x14ac:dyDescent="0.25">
      <c r="L990" s="3"/>
    </row>
    <row r="991" spans="12:12" ht="15.75" customHeight="1" x14ac:dyDescent="0.25">
      <c r="L991" s="3"/>
    </row>
    <row r="992" spans="12:12" ht="15.75" customHeight="1" x14ac:dyDescent="0.25">
      <c r="L992" s="3"/>
    </row>
    <row r="993" spans="12:12" ht="15.75" customHeight="1" x14ac:dyDescent="0.25">
      <c r="L993" s="3"/>
    </row>
    <row r="994" spans="12:12" ht="15.75" customHeight="1" x14ac:dyDescent="0.25">
      <c r="L994" s="3"/>
    </row>
    <row r="995" spans="12:12" ht="15.75" customHeight="1" x14ac:dyDescent="0.25">
      <c r="L995" s="3"/>
    </row>
    <row r="996" spans="12:12" ht="15.75" customHeight="1" x14ac:dyDescent="0.25">
      <c r="L996" s="3"/>
    </row>
    <row r="997" spans="12:12" ht="15.75" customHeight="1" x14ac:dyDescent="0.25">
      <c r="L997" s="3"/>
    </row>
    <row r="998" spans="12:12" ht="15.75" customHeight="1" x14ac:dyDescent="0.25">
      <c r="L998" s="3"/>
    </row>
    <row r="999" spans="12:12" ht="15.75" customHeight="1" x14ac:dyDescent="0.25">
      <c r="L999" s="3"/>
    </row>
    <row r="1000" spans="12:12" ht="15.75" customHeight="1" x14ac:dyDescent="0.25">
      <c r="L1000" s="3"/>
    </row>
  </sheetData>
  <mergeCells count="296">
    <mergeCell ref="J55:J56"/>
    <mergeCell ref="K55:K56"/>
    <mergeCell ref="L55:L56"/>
    <mergeCell ref="B55:B56"/>
    <mergeCell ref="C55:C56"/>
    <mergeCell ref="D55:D56"/>
    <mergeCell ref="F55:F56"/>
    <mergeCell ref="G55:G56"/>
    <mergeCell ref="H55:H56"/>
    <mergeCell ref="I55:I56"/>
    <mergeCell ref="H60:H61"/>
    <mergeCell ref="I60:I61"/>
    <mergeCell ref="J60:J61"/>
    <mergeCell ref="K60:K61"/>
    <mergeCell ref="L60:L61"/>
    <mergeCell ref="B57:B59"/>
    <mergeCell ref="C57:C59"/>
    <mergeCell ref="B60:B61"/>
    <mergeCell ref="C60:C61"/>
    <mergeCell ref="D60:D61"/>
    <mergeCell ref="F60:F61"/>
    <mergeCell ref="G60:G61"/>
    <mergeCell ref="H66:H67"/>
    <mergeCell ref="I66:I67"/>
    <mergeCell ref="J66:J67"/>
    <mergeCell ref="K66:K67"/>
    <mergeCell ref="L66:L67"/>
    <mergeCell ref="B62:B63"/>
    <mergeCell ref="C62:C63"/>
    <mergeCell ref="B64:B68"/>
    <mergeCell ref="C64:C68"/>
    <mergeCell ref="D66:D67"/>
    <mergeCell ref="F66:F67"/>
    <mergeCell ref="G66:G67"/>
    <mergeCell ref="B95:B96"/>
    <mergeCell ref="C95:C96"/>
    <mergeCell ref="B82:B83"/>
    <mergeCell ref="C82:C83"/>
    <mergeCell ref="D82:D83"/>
    <mergeCell ref="E82:E83"/>
    <mergeCell ref="F82:F83"/>
    <mergeCell ref="I82:I83"/>
    <mergeCell ref="J82:J83"/>
    <mergeCell ref="B87:B88"/>
    <mergeCell ref="C87:C88"/>
    <mergeCell ref="G82:G83"/>
    <mergeCell ref="H82:H83"/>
    <mergeCell ref="B89:B90"/>
    <mergeCell ref="C89:C90"/>
    <mergeCell ref="K82:K83"/>
    <mergeCell ref="L82:L83"/>
    <mergeCell ref="G71:G72"/>
    <mergeCell ref="H71:H72"/>
    <mergeCell ref="G74:G75"/>
    <mergeCell ref="H74:H75"/>
    <mergeCell ref="I74:I75"/>
    <mergeCell ref="J74:J75"/>
    <mergeCell ref="K74:K75"/>
    <mergeCell ref="L74:L75"/>
    <mergeCell ref="I71:I72"/>
    <mergeCell ref="J71:J72"/>
    <mergeCell ref="K71:K72"/>
    <mergeCell ref="L71:L72"/>
    <mergeCell ref="B69:B72"/>
    <mergeCell ref="F78:F79"/>
    <mergeCell ref="C69:C72"/>
    <mergeCell ref="D69:D70"/>
    <mergeCell ref="G69:G70"/>
    <mergeCell ref="D71:D72"/>
    <mergeCell ref="G78:G79"/>
    <mergeCell ref="H78:H79"/>
    <mergeCell ref="I78:I79"/>
    <mergeCell ref="J78:J79"/>
    <mergeCell ref="K78:K79"/>
    <mergeCell ref="L78:L79"/>
    <mergeCell ref="F69:F70"/>
    <mergeCell ref="F71:F72"/>
    <mergeCell ref="F74:F75"/>
    <mergeCell ref="F76:F77"/>
    <mergeCell ref="G76:G77"/>
    <mergeCell ref="H76:H77"/>
    <mergeCell ref="I76:I77"/>
    <mergeCell ref="H69:H70"/>
    <mergeCell ref="I69:I70"/>
    <mergeCell ref="J76:J77"/>
    <mergeCell ref="K76:K77"/>
    <mergeCell ref="L76:L77"/>
    <mergeCell ref="J69:J70"/>
    <mergeCell ref="K69:K70"/>
    <mergeCell ref="L69:L70"/>
    <mergeCell ref="B74:B77"/>
    <mergeCell ref="C74:C77"/>
    <mergeCell ref="D74:D75"/>
    <mergeCell ref="D76:D77"/>
    <mergeCell ref="B78:B80"/>
    <mergeCell ref="C78:C80"/>
    <mergeCell ref="D78:D79"/>
    <mergeCell ref="G8:G9"/>
    <mergeCell ref="H8:H9"/>
    <mergeCell ref="G12:G13"/>
    <mergeCell ref="H12:H13"/>
    <mergeCell ref="G14:G15"/>
    <mergeCell ref="H14:H15"/>
    <mergeCell ref="D12:D13"/>
    <mergeCell ref="F12:F13"/>
    <mergeCell ref="B14:B15"/>
    <mergeCell ref="C14:C15"/>
    <mergeCell ref="D14:D15"/>
    <mergeCell ref="F14:F15"/>
    <mergeCell ref="B16:B17"/>
    <mergeCell ref="F18:F19"/>
    <mergeCell ref="G18:G19"/>
    <mergeCell ref="H18:H19"/>
    <mergeCell ref="F22:F23"/>
    <mergeCell ref="I8:I9"/>
    <mergeCell ref="J8:J9"/>
    <mergeCell ref="K8:K9"/>
    <mergeCell ref="L8:L9"/>
    <mergeCell ref="F8:F9"/>
    <mergeCell ref="F10:F11"/>
    <mergeCell ref="G10:G11"/>
    <mergeCell ref="H10:H11"/>
    <mergeCell ref="I10:I11"/>
    <mergeCell ref="J10:J11"/>
    <mergeCell ref="K10:K11"/>
    <mergeCell ref="L10:L11"/>
    <mergeCell ref="M14:M15"/>
    <mergeCell ref="I18:I19"/>
    <mergeCell ref="J18:J19"/>
    <mergeCell ref="K18:K19"/>
    <mergeCell ref="L18:L19"/>
    <mergeCell ref="F20:F21"/>
    <mergeCell ref="G20:G21"/>
    <mergeCell ref="H20:H21"/>
    <mergeCell ref="I20:I21"/>
    <mergeCell ref="J20:J21"/>
    <mergeCell ref="K20:K21"/>
    <mergeCell ref="L20:L21"/>
    <mergeCell ref="M1:N2"/>
    <mergeCell ref="B4:L4"/>
    <mergeCell ref="B7:L7"/>
    <mergeCell ref="B8:B13"/>
    <mergeCell ref="C8:C13"/>
    <mergeCell ref="D8:D9"/>
    <mergeCell ref="D10:D11"/>
    <mergeCell ref="L16:L17"/>
    <mergeCell ref="M16:M17"/>
    <mergeCell ref="E16:E17"/>
    <mergeCell ref="F16:F17"/>
    <mergeCell ref="G16:G17"/>
    <mergeCell ref="H16:H17"/>
    <mergeCell ref="I16:I17"/>
    <mergeCell ref="J16:J17"/>
    <mergeCell ref="K16:K17"/>
    <mergeCell ref="I12:I13"/>
    <mergeCell ref="J12:J13"/>
    <mergeCell ref="I14:I15"/>
    <mergeCell ref="J14:J15"/>
    <mergeCell ref="K12:K13"/>
    <mergeCell ref="L12:L13"/>
    <mergeCell ref="K14:K15"/>
    <mergeCell ref="L14:L15"/>
    <mergeCell ref="G22:G23"/>
    <mergeCell ref="H22:H23"/>
    <mergeCell ref="I22:I23"/>
    <mergeCell ref="J22:J23"/>
    <mergeCell ref="K22:K23"/>
    <mergeCell ref="L22:L23"/>
    <mergeCell ref="C16:C17"/>
    <mergeCell ref="D16:D17"/>
    <mergeCell ref="B18:B23"/>
    <mergeCell ref="C18:C23"/>
    <mergeCell ref="D18:D19"/>
    <mergeCell ref="D20:D21"/>
    <mergeCell ref="D22:D23"/>
    <mergeCell ref="J24:J25"/>
    <mergeCell ref="K24:K25"/>
    <mergeCell ref="L24:L25"/>
    <mergeCell ref="G26:G27"/>
    <mergeCell ref="H26:H27"/>
    <mergeCell ref="G29:G30"/>
    <mergeCell ref="H29:H30"/>
    <mergeCell ref="I29:I30"/>
    <mergeCell ref="J29:J30"/>
    <mergeCell ref="K29:K30"/>
    <mergeCell ref="L29:L30"/>
    <mergeCell ref="I26:I27"/>
    <mergeCell ref="J26:J27"/>
    <mergeCell ref="K26:K27"/>
    <mergeCell ref="L26:L27"/>
    <mergeCell ref="B24:B27"/>
    <mergeCell ref="C24:C27"/>
    <mergeCell ref="D24:D25"/>
    <mergeCell ref="G24:G25"/>
    <mergeCell ref="H24:H25"/>
    <mergeCell ref="I24:I25"/>
    <mergeCell ref="D26:D27"/>
    <mergeCell ref="F31:F32"/>
    <mergeCell ref="G31:G32"/>
    <mergeCell ref="H31:H32"/>
    <mergeCell ref="I31:I32"/>
    <mergeCell ref="F24:F25"/>
    <mergeCell ref="F26:F27"/>
    <mergeCell ref="B29:B34"/>
    <mergeCell ref="C29:C34"/>
    <mergeCell ref="D29:D30"/>
    <mergeCell ref="F29:F30"/>
    <mergeCell ref="J31:J32"/>
    <mergeCell ref="K31:K32"/>
    <mergeCell ref="L31:L32"/>
    <mergeCell ref="D33:D34"/>
    <mergeCell ref="F33:F34"/>
    <mergeCell ref="G33:G34"/>
    <mergeCell ref="H33:H34"/>
    <mergeCell ref="I33:I34"/>
    <mergeCell ref="J33:J34"/>
    <mergeCell ref="K33:K34"/>
    <mergeCell ref="L33:L34"/>
    <mergeCell ref="D31:D32"/>
    <mergeCell ref="J36:J37"/>
    <mergeCell ref="K36:K37"/>
    <mergeCell ref="L36:L37"/>
    <mergeCell ref="B36:B37"/>
    <mergeCell ref="C36:C37"/>
    <mergeCell ref="D36:D37"/>
    <mergeCell ref="F36:F37"/>
    <mergeCell ref="G36:G37"/>
    <mergeCell ref="H36:H37"/>
    <mergeCell ref="I36:I37"/>
    <mergeCell ref="J38:J39"/>
    <mergeCell ref="K38:K39"/>
    <mergeCell ref="L38:L39"/>
    <mergeCell ref="B38:B39"/>
    <mergeCell ref="C38:C39"/>
    <mergeCell ref="D38:D39"/>
    <mergeCell ref="F38:F39"/>
    <mergeCell ref="G38:G39"/>
    <mergeCell ref="H38:H39"/>
    <mergeCell ref="I38:I39"/>
    <mergeCell ref="I41:I42"/>
    <mergeCell ref="J41:J42"/>
    <mergeCell ref="K41:K42"/>
    <mergeCell ref="L41:L42"/>
    <mergeCell ref="B40:B42"/>
    <mergeCell ref="C40:C42"/>
    <mergeCell ref="D41:D42"/>
    <mergeCell ref="E41:E42"/>
    <mergeCell ref="F41:F42"/>
    <mergeCell ref="G41:G42"/>
    <mergeCell ref="H41:H42"/>
    <mergeCell ref="J43:J44"/>
    <mergeCell ref="K43:K44"/>
    <mergeCell ref="L43:L44"/>
    <mergeCell ref="G45:G46"/>
    <mergeCell ref="H45:H46"/>
    <mergeCell ref="G48:G49"/>
    <mergeCell ref="H48:H49"/>
    <mergeCell ref="I48:I49"/>
    <mergeCell ref="J48:J49"/>
    <mergeCell ref="K48:K49"/>
    <mergeCell ref="L48:L49"/>
    <mergeCell ref="I45:I46"/>
    <mergeCell ref="J45:J46"/>
    <mergeCell ref="K45:K46"/>
    <mergeCell ref="L45:L46"/>
    <mergeCell ref="F43:F44"/>
    <mergeCell ref="F45:F46"/>
    <mergeCell ref="F48:F49"/>
    <mergeCell ref="F50:F51"/>
    <mergeCell ref="G50:G51"/>
    <mergeCell ref="H50:H51"/>
    <mergeCell ref="I50:I51"/>
    <mergeCell ref="B43:B46"/>
    <mergeCell ref="C43:C46"/>
    <mergeCell ref="D43:D44"/>
    <mergeCell ref="G43:G44"/>
    <mergeCell ref="H43:H44"/>
    <mergeCell ref="I43:I44"/>
    <mergeCell ref="D45:D46"/>
    <mergeCell ref="B48:B51"/>
    <mergeCell ref="C48:C51"/>
    <mergeCell ref="D48:D49"/>
    <mergeCell ref="D50:D51"/>
    <mergeCell ref="B52:B54"/>
    <mergeCell ref="C52:C54"/>
    <mergeCell ref="D53:D54"/>
    <mergeCell ref="L50:L51"/>
    <mergeCell ref="F53:F54"/>
    <mergeCell ref="G53:G54"/>
    <mergeCell ref="H53:H54"/>
    <mergeCell ref="I53:I54"/>
    <mergeCell ref="J53:J54"/>
    <mergeCell ref="K53:K54"/>
    <mergeCell ref="L53:L54"/>
    <mergeCell ref="J50:J51"/>
    <mergeCell ref="K50:K51"/>
  </mergeCells>
  <hyperlinks>
    <hyperlink ref="A3" location="Turinys!A1" display="Atgal į turinį"/>
  </hyperlinks>
  <pageMargins left="0.7" right="0.7" top="0.75" bottom="0.75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1000"/>
  <sheetViews>
    <sheetView topLeftCell="B1" workbookViewId="0">
      <pane ySplit="7" topLeftCell="A8" activePane="bottomLeft" state="frozen"/>
      <selection pane="bottomLeft" activeCell="M1" sqref="M1:N2"/>
    </sheetView>
  </sheetViews>
  <sheetFormatPr defaultColWidth="14.42578125" defaultRowHeight="15" customHeight="1" x14ac:dyDescent="0.25"/>
  <cols>
    <col min="1" max="1" width="10.85546875" customWidth="1"/>
    <col min="2" max="2" width="7.140625" customWidth="1"/>
    <col min="3" max="3" width="28.5703125" customWidth="1"/>
    <col min="4" max="4" width="15.28515625" customWidth="1"/>
    <col min="5" max="5" width="34.28515625" customWidth="1"/>
    <col min="6" max="11" width="11.42578125" customWidth="1"/>
    <col min="12" max="12" width="30.5703125" customWidth="1"/>
    <col min="13" max="13" width="16.140625" customWidth="1"/>
    <col min="14" max="14" width="22.85546875" customWidth="1"/>
  </cols>
  <sheetData>
    <row r="1" spans="1:27" ht="39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72" t="s">
        <v>824</v>
      </c>
      <c r="N1" s="27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" customHeight="1" x14ac:dyDescent="0.25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273"/>
      <c r="N2" s="27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4" t="s">
        <v>9</v>
      </c>
      <c r="B3" s="5"/>
      <c r="M3" s="3"/>
    </row>
    <row r="4" spans="1:27" ht="18.75" x14ac:dyDescent="0.3">
      <c r="B4" s="275" t="s">
        <v>391</v>
      </c>
      <c r="C4" s="267"/>
      <c r="D4" s="267"/>
      <c r="E4" s="267"/>
      <c r="F4" s="267"/>
      <c r="G4" s="267"/>
      <c r="H4" s="267"/>
      <c r="I4" s="267"/>
      <c r="J4" s="267"/>
      <c r="K4" s="267"/>
      <c r="M4" s="3"/>
    </row>
    <row r="5" spans="1:27" x14ac:dyDescent="0.25">
      <c r="M5" s="3"/>
    </row>
    <row r="6" spans="1:27" ht="37.5" customHeight="1" x14ac:dyDescent="0.25">
      <c r="B6" s="35" t="s">
        <v>18</v>
      </c>
      <c r="C6" s="36" t="s">
        <v>76</v>
      </c>
      <c r="D6" s="37" t="s">
        <v>77</v>
      </c>
      <c r="E6" s="36" t="s">
        <v>78</v>
      </c>
      <c r="F6" s="36" t="s">
        <v>79</v>
      </c>
      <c r="G6" s="38" t="s">
        <v>80</v>
      </c>
      <c r="H6" s="38" t="s">
        <v>81</v>
      </c>
      <c r="I6" s="38" t="s">
        <v>82</v>
      </c>
      <c r="J6" s="39" t="s">
        <v>83</v>
      </c>
      <c r="K6" s="37" t="s">
        <v>84</v>
      </c>
      <c r="L6" s="37" t="s">
        <v>37</v>
      </c>
      <c r="M6" s="3"/>
    </row>
    <row r="7" spans="1:27" ht="15.75" customHeight="1" x14ac:dyDescent="0.25">
      <c r="B7" s="276" t="s">
        <v>392</v>
      </c>
      <c r="C7" s="277"/>
      <c r="D7" s="277"/>
      <c r="E7" s="277"/>
      <c r="F7" s="277"/>
      <c r="G7" s="277"/>
      <c r="H7" s="277"/>
      <c r="I7" s="277"/>
      <c r="J7" s="277"/>
      <c r="K7" s="277"/>
      <c r="L7" s="340"/>
      <c r="M7" s="3"/>
    </row>
    <row r="8" spans="1:27" ht="31.5" customHeight="1" x14ac:dyDescent="0.25">
      <c r="B8" s="334" t="s">
        <v>393</v>
      </c>
      <c r="C8" s="339" t="s">
        <v>394</v>
      </c>
      <c r="D8" s="64" t="s">
        <v>395</v>
      </c>
      <c r="E8" s="64" t="s">
        <v>396</v>
      </c>
      <c r="F8" s="135" t="s">
        <v>397</v>
      </c>
      <c r="G8" s="62">
        <v>67.099999999999994</v>
      </c>
      <c r="H8" s="52">
        <v>69.900000000000006</v>
      </c>
      <c r="I8" s="52">
        <v>74.2</v>
      </c>
      <c r="J8" s="130">
        <v>81.8</v>
      </c>
      <c r="K8" s="135">
        <v>75</v>
      </c>
      <c r="L8" s="64" t="s">
        <v>227</v>
      </c>
      <c r="M8" s="3"/>
    </row>
    <row r="9" spans="1:27" x14ac:dyDescent="0.25">
      <c r="B9" s="280"/>
      <c r="C9" s="280"/>
      <c r="D9" s="341" t="s">
        <v>398</v>
      </c>
      <c r="E9" s="341" t="s">
        <v>399</v>
      </c>
      <c r="F9" s="335" t="s">
        <v>400</v>
      </c>
      <c r="G9" s="287">
        <v>2.6</v>
      </c>
      <c r="H9" s="290">
        <v>2.5</v>
      </c>
      <c r="I9" s="290">
        <v>2.2999999999999998</v>
      </c>
      <c r="J9" s="301" t="s">
        <v>123</v>
      </c>
      <c r="K9" s="335">
        <v>3</v>
      </c>
      <c r="L9" s="285" t="s">
        <v>227</v>
      </c>
      <c r="M9" s="3"/>
    </row>
    <row r="10" spans="1:27" ht="74.25" customHeight="1" x14ac:dyDescent="0.25">
      <c r="B10" s="280"/>
      <c r="C10" s="280"/>
      <c r="D10" s="281"/>
      <c r="E10" s="281"/>
      <c r="F10" s="281"/>
      <c r="G10" s="281"/>
      <c r="H10" s="281"/>
      <c r="I10" s="281"/>
      <c r="J10" s="281"/>
      <c r="K10" s="281"/>
      <c r="L10" s="281"/>
      <c r="M10" s="3"/>
    </row>
    <row r="11" spans="1:27" ht="33.75" customHeight="1" x14ac:dyDescent="0.25">
      <c r="B11" s="281"/>
      <c r="C11" s="281"/>
      <c r="D11" s="64" t="s">
        <v>401</v>
      </c>
      <c r="E11" s="136" t="s">
        <v>402</v>
      </c>
      <c r="F11" s="135">
        <v>27.25</v>
      </c>
      <c r="G11" s="62">
        <v>20.97</v>
      </c>
      <c r="H11" s="137">
        <v>22.32</v>
      </c>
      <c r="I11" s="137">
        <v>23.22</v>
      </c>
      <c r="J11" s="137">
        <v>27</v>
      </c>
      <c r="K11" s="135">
        <v>30</v>
      </c>
      <c r="L11" s="64" t="s">
        <v>227</v>
      </c>
      <c r="M11" s="3"/>
    </row>
    <row r="12" spans="1:27" ht="45.75" customHeight="1" x14ac:dyDescent="0.25">
      <c r="B12" s="335" t="s">
        <v>403</v>
      </c>
      <c r="C12" s="336" t="s">
        <v>404</v>
      </c>
      <c r="D12" s="138" t="s">
        <v>405</v>
      </c>
      <c r="E12" s="138" t="s">
        <v>406</v>
      </c>
      <c r="F12" s="135">
        <v>3</v>
      </c>
      <c r="G12" s="52">
        <v>4</v>
      </c>
      <c r="H12" s="27">
        <v>4</v>
      </c>
      <c r="I12" s="27">
        <v>4</v>
      </c>
      <c r="J12" s="27">
        <v>4</v>
      </c>
      <c r="K12" s="135">
        <v>5</v>
      </c>
      <c r="L12" s="64" t="s">
        <v>213</v>
      </c>
      <c r="M12" s="3"/>
    </row>
    <row r="13" spans="1:27" ht="55.5" customHeight="1" x14ac:dyDescent="0.25">
      <c r="B13" s="281"/>
      <c r="C13" s="281"/>
      <c r="D13" s="138" t="s">
        <v>407</v>
      </c>
      <c r="E13" s="138" t="s">
        <v>408</v>
      </c>
      <c r="F13" s="135">
        <v>1</v>
      </c>
      <c r="G13" s="27">
        <v>1</v>
      </c>
      <c r="H13" s="27">
        <v>1</v>
      </c>
      <c r="I13" s="137">
        <v>2</v>
      </c>
      <c r="J13" s="27">
        <v>2</v>
      </c>
      <c r="K13" s="135">
        <v>3</v>
      </c>
      <c r="L13" s="64" t="s">
        <v>213</v>
      </c>
      <c r="M13" s="3"/>
    </row>
    <row r="14" spans="1:27" ht="48" x14ac:dyDescent="0.25">
      <c r="B14" s="135" t="s">
        <v>409</v>
      </c>
      <c r="C14" s="20" t="s">
        <v>410</v>
      </c>
      <c r="D14" s="138" t="s">
        <v>411</v>
      </c>
      <c r="E14" s="138" t="s">
        <v>412</v>
      </c>
      <c r="F14" s="135">
        <v>43</v>
      </c>
      <c r="G14" s="86">
        <v>65</v>
      </c>
      <c r="H14" s="62">
        <v>58</v>
      </c>
      <c r="I14" s="62">
        <f>12+36</f>
        <v>48</v>
      </c>
      <c r="J14" s="137">
        <f>20+33</f>
        <v>53</v>
      </c>
      <c r="K14" s="135">
        <v>60</v>
      </c>
      <c r="L14" s="64" t="s">
        <v>227</v>
      </c>
      <c r="M14" s="3"/>
    </row>
    <row r="15" spans="1:27" ht="73.5" customHeight="1" thickBot="1" x14ac:dyDescent="0.3">
      <c r="B15" s="135" t="s">
        <v>413</v>
      </c>
      <c r="C15" s="20" t="s">
        <v>414</v>
      </c>
      <c r="D15" s="138" t="s">
        <v>415</v>
      </c>
      <c r="E15" s="138" t="s">
        <v>416</v>
      </c>
      <c r="F15" s="135">
        <v>11</v>
      </c>
      <c r="G15" s="27">
        <v>11</v>
      </c>
      <c r="H15" s="51" t="s">
        <v>123</v>
      </c>
      <c r="I15" s="51" t="s">
        <v>123</v>
      </c>
      <c r="J15" s="62">
        <v>0</v>
      </c>
      <c r="K15" s="135">
        <v>15</v>
      </c>
      <c r="L15" s="64" t="s">
        <v>417</v>
      </c>
      <c r="M15" s="3"/>
    </row>
    <row r="16" spans="1:27" ht="36" customHeight="1" thickBot="1" x14ac:dyDescent="0.3">
      <c r="B16" s="135" t="s">
        <v>418</v>
      </c>
      <c r="C16" s="20" t="s">
        <v>419</v>
      </c>
      <c r="D16" s="20" t="s">
        <v>420</v>
      </c>
      <c r="E16" s="101" t="s">
        <v>421</v>
      </c>
      <c r="F16" s="135">
        <v>54</v>
      </c>
      <c r="G16" s="86">
        <v>99</v>
      </c>
      <c r="H16" s="86">
        <v>100</v>
      </c>
      <c r="I16" s="27">
        <v>100</v>
      </c>
      <c r="J16" s="130">
        <v>118</v>
      </c>
      <c r="K16" s="135">
        <v>65</v>
      </c>
      <c r="L16" s="64" t="s">
        <v>227</v>
      </c>
      <c r="M16" s="3"/>
    </row>
    <row r="17" spans="2:13" ht="35.25" customHeight="1" thickBot="1" x14ac:dyDescent="0.3">
      <c r="B17" s="135" t="s">
        <v>422</v>
      </c>
      <c r="C17" s="20" t="s">
        <v>423</v>
      </c>
      <c r="D17" s="20" t="s">
        <v>424</v>
      </c>
      <c r="E17" s="138" t="s">
        <v>425</v>
      </c>
      <c r="F17" s="135">
        <v>0</v>
      </c>
      <c r="G17" s="52">
        <v>2</v>
      </c>
      <c r="H17" s="52">
        <v>3</v>
      </c>
      <c r="I17" s="27">
        <v>3</v>
      </c>
      <c r="J17" s="107">
        <f>3+2</f>
        <v>5</v>
      </c>
      <c r="K17" s="135">
        <v>10</v>
      </c>
      <c r="L17" s="64" t="s">
        <v>426</v>
      </c>
      <c r="M17" s="3"/>
    </row>
    <row r="18" spans="2:13" ht="37.5" customHeight="1" x14ac:dyDescent="0.25">
      <c r="B18" s="135" t="s">
        <v>427</v>
      </c>
      <c r="C18" s="20" t="s">
        <v>428</v>
      </c>
      <c r="D18" s="20" t="s">
        <v>429</v>
      </c>
      <c r="E18" s="138" t="s">
        <v>430</v>
      </c>
      <c r="F18" s="135" t="s">
        <v>123</v>
      </c>
      <c r="G18" s="86">
        <v>52</v>
      </c>
      <c r="H18" s="86">
        <v>91</v>
      </c>
      <c r="I18" s="86">
        <f>41+43</f>
        <v>84</v>
      </c>
      <c r="J18" s="86">
        <f>42+2</f>
        <v>44</v>
      </c>
      <c r="K18" s="135">
        <v>15</v>
      </c>
      <c r="L18" s="64" t="s">
        <v>227</v>
      </c>
      <c r="M18" s="3"/>
    </row>
    <row r="19" spans="2:13" ht="35.25" customHeight="1" x14ac:dyDescent="0.25">
      <c r="B19" s="337" t="s">
        <v>431</v>
      </c>
      <c r="C19" s="338" t="s">
        <v>432</v>
      </c>
      <c r="D19" s="139" t="s">
        <v>433</v>
      </c>
      <c r="E19" s="139" t="s">
        <v>434</v>
      </c>
      <c r="F19" s="57" t="s">
        <v>123</v>
      </c>
      <c r="G19" s="51" t="s">
        <v>123</v>
      </c>
      <c r="H19" s="52">
        <v>2</v>
      </c>
      <c r="I19" s="86">
        <v>8</v>
      </c>
      <c r="J19" s="86">
        <v>17</v>
      </c>
      <c r="K19" s="57">
        <v>5</v>
      </c>
      <c r="L19" s="101" t="s">
        <v>227</v>
      </c>
      <c r="M19" s="3"/>
    </row>
    <row r="20" spans="2:13" ht="35.25" customHeight="1" x14ac:dyDescent="0.25">
      <c r="B20" s="281"/>
      <c r="C20" s="281"/>
      <c r="D20" s="139" t="s">
        <v>435</v>
      </c>
      <c r="E20" s="139" t="s">
        <v>436</v>
      </c>
      <c r="F20" s="57" t="s">
        <v>123</v>
      </c>
      <c r="G20" s="51" t="s">
        <v>123</v>
      </c>
      <c r="H20" s="52">
        <v>14</v>
      </c>
      <c r="I20" s="62">
        <v>12</v>
      </c>
      <c r="J20" s="86">
        <v>18</v>
      </c>
      <c r="K20" s="57">
        <v>15</v>
      </c>
      <c r="L20" s="101" t="s">
        <v>227</v>
      </c>
      <c r="M20" s="3"/>
    </row>
    <row r="21" spans="2:13" ht="39" customHeight="1" x14ac:dyDescent="0.25">
      <c r="B21" s="72" t="s">
        <v>437</v>
      </c>
      <c r="C21" s="140" t="s">
        <v>438</v>
      </c>
      <c r="D21" s="75" t="s">
        <v>439</v>
      </c>
      <c r="E21" s="75" t="s">
        <v>440</v>
      </c>
      <c r="F21" s="50" t="s">
        <v>441</v>
      </c>
      <c r="G21" s="62">
        <v>11.5</v>
      </c>
      <c r="H21" s="52">
        <v>7.2</v>
      </c>
      <c r="I21" s="62">
        <v>8.6999999999999993</v>
      </c>
      <c r="J21" s="52">
        <v>8.6</v>
      </c>
      <c r="K21" s="50">
        <v>6.8</v>
      </c>
      <c r="L21" s="75" t="s">
        <v>227</v>
      </c>
      <c r="M21" s="3"/>
    </row>
    <row r="22" spans="2:13" ht="62.25" customHeight="1" x14ac:dyDescent="0.25">
      <c r="B22" s="50" t="s">
        <v>442</v>
      </c>
      <c r="C22" s="75" t="s">
        <v>443</v>
      </c>
      <c r="D22" s="49" t="s">
        <v>444</v>
      </c>
      <c r="E22" s="49" t="s">
        <v>445</v>
      </c>
      <c r="F22" s="50">
        <v>73</v>
      </c>
      <c r="G22" s="62">
        <v>61</v>
      </c>
      <c r="H22" s="61">
        <v>76.5</v>
      </c>
      <c r="I22" s="61">
        <v>77.400000000000006</v>
      </c>
      <c r="J22" s="62">
        <v>70.900000000000006</v>
      </c>
      <c r="K22" s="50">
        <v>78</v>
      </c>
      <c r="L22" s="75" t="s">
        <v>446</v>
      </c>
      <c r="M22" s="3"/>
    </row>
    <row r="23" spans="2:13" ht="48.75" customHeight="1" x14ac:dyDescent="0.25">
      <c r="B23" s="50" t="s">
        <v>447</v>
      </c>
      <c r="C23" s="75" t="s">
        <v>448</v>
      </c>
      <c r="D23" s="49" t="s">
        <v>449</v>
      </c>
      <c r="E23" s="49" t="s">
        <v>450</v>
      </c>
      <c r="F23" s="50" t="s">
        <v>123</v>
      </c>
      <c r="G23" s="52">
        <v>49</v>
      </c>
      <c r="H23" s="61">
        <v>53</v>
      </c>
      <c r="I23" s="62">
        <v>32</v>
      </c>
      <c r="J23" s="62">
        <v>22</v>
      </c>
      <c r="K23" s="50">
        <v>100</v>
      </c>
      <c r="L23" s="75" t="s">
        <v>146</v>
      </c>
      <c r="M23" s="3"/>
    </row>
    <row r="24" spans="2:13" ht="51" customHeight="1" x14ac:dyDescent="0.25">
      <c r="B24" s="50" t="s">
        <v>451</v>
      </c>
      <c r="C24" s="75" t="s">
        <v>452</v>
      </c>
      <c r="D24" s="49" t="s">
        <v>453</v>
      </c>
      <c r="E24" s="49" t="s">
        <v>454</v>
      </c>
      <c r="F24" s="50" t="s">
        <v>123</v>
      </c>
      <c r="G24" s="27">
        <v>0</v>
      </c>
      <c r="H24" s="86">
        <v>100</v>
      </c>
      <c r="I24" s="86">
        <v>100</v>
      </c>
      <c r="J24" s="86">
        <v>100</v>
      </c>
      <c r="K24" s="50">
        <v>60</v>
      </c>
      <c r="L24" s="75" t="s">
        <v>146</v>
      </c>
      <c r="M24" s="3"/>
    </row>
    <row r="25" spans="2:13" ht="36.75" customHeight="1" x14ac:dyDescent="0.25">
      <c r="B25" s="141" t="s">
        <v>455</v>
      </c>
      <c r="C25" s="142" t="s">
        <v>456</v>
      </c>
      <c r="D25" s="143" t="s">
        <v>457</v>
      </c>
      <c r="E25" s="143" t="s">
        <v>458</v>
      </c>
      <c r="F25" s="144" t="s">
        <v>123</v>
      </c>
      <c r="G25" s="51" t="s">
        <v>123</v>
      </c>
      <c r="H25" s="52">
        <v>24</v>
      </c>
      <c r="I25" s="27">
        <v>24</v>
      </c>
      <c r="J25" s="86">
        <v>27</v>
      </c>
      <c r="K25" s="144">
        <v>26</v>
      </c>
      <c r="L25" s="75" t="s">
        <v>459</v>
      </c>
      <c r="M25" s="3"/>
    </row>
    <row r="26" spans="2:13" ht="39.75" customHeight="1" x14ac:dyDescent="0.25">
      <c r="B26" s="334" t="s">
        <v>460</v>
      </c>
      <c r="C26" s="339" t="s">
        <v>461</v>
      </c>
      <c r="D26" s="145" t="s">
        <v>462</v>
      </c>
      <c r="E26" s="145" t="s">
        <v>463</v>
      </c>
      <c r="F26" s="135" t="s">
        <v>123</v>
      </c>
      <c r="G26" s="51" t="s">
        <v>123</v>
      </c>
      <c r="H26" s="52">
        <v>3.7</v>
      </c>
      <c r="I26" s="51" t="s">
        <v>123</v>
      </c>
      <c r="J26" s="27">
        <v>3.7</v>
      </c>
      <c r="K26" s="135">
        <v>20</v>
      </c>
      <c r="L26" s="64" t="s">
        <v>227</v>
      </c>
      <c r="M26" s="3"/>
    </row>
    <row r="27" spans="2:13" ht="48.75" customHeight="1" x14ac:dyDescent="0.25">
      <c r="B27" s="281"/>
      <c r="C27" s="281"/>
      <c r="D27" s="138" t="s">
        <v>464</v>
      </c>
      <c r="E27" s="146" t="s">
        <v>465</v>
      </c>
      <c r="F27" s="135" t="s">
        <v>123</v>
      </c>
      <c r="G27" s="27">
        <v>0</v>
      </c>
      <c r="H27" s="86">
        <v>2</v>
      </c>
      <c r="I27" s="86">
        <v>2</v>
      </c>
      <c r="J27" s="86">
        <v>2</v>
      </c>
      <c r="K27" s="135">
        <v>1</v>
      </c>
      <c r="L27" s="64" t="s">
        <v>227</v>
      </c>
      <c r="M27" s="3"/>
    </row>
    <row r="28" spans="2:13" ht="44.25" customHeight="1" x14ac:dyDescent="0.25">
      <c r="B28" s="135" t="s">
        <v>466</v>
      </c>
      <c r="C28" s="20" t="s">
        <v>467</v>
      </c>
      <c r="D28" s="138" t="s">
        <v>468</v>
      </c>
      <c r="E28" s="138" t="s">
        <v>469</v>
      </c>
      <c r="F28" s="135" t="s">
        <v>123</v>
      </c>
      <c r="G28" s="27">
        <v>0</v>
      </c>
      <c r="H28" s="27">
        <v>0</v>
      </c>
      <c r="I28" s="27">
        <v>0</v>
      </c>
      <c r="J28" s="27">
        <v>0</v>
      </c>
      <c r="K28" s="135">
        <v>300</v>
      </c>
      <c r="L28" s="64" t="s">
        <v>227</v>
      </c>
      <c r="M28" s="3"/>
    </row>
    <row r="29" spans="2:13" ht="54" customHeight="1" x14ac:dyDescent="0.25">
      <c r="B29" s="135" t="s">
        <v>470</v>
      </c>
      <c r="C29" s="20" t="s">
        <v>471</v>
      </c>
      <c r="D29" s="138" t="s">
        <v>472</v>
      </c>
      <c r="E29" s="138" t="s">
        <v>473</v>
      </c>
      <c r="F29" s="135">
        <v>70</v>
      </c>
      <c r="G29" s="86">
        <v>90</v>
      </c>
      <c r="H29" s="86">
        <v>97</v>
      </c>
      <c r="I29" s="86">
        <v>92</v>
      </c>
      <c r="J29" s="86">
        <v>94</v>
      </c>
      <c r="K29" s="135">
        <v>90</v>
      </c>
      <c r="L29" s="64" t="s">
        <v>474</v>
      </c>
      <c r="M29" s="3"/>
    </row>
    <row r="30" spans="2:13" ht="53.25" customHeight="1" x14ac:dyDescent="0.25">
      <c r="B30" s="147" t="s">
        <v>475</v>
      </c>
      <c r="C30" s="148" t="s">
        <v>476</v>
      </c>
      <c r="D30" s="145" t="s">
        <v>477</v>
      </c>
      <c r="E30" s="145" t="s">
        <v>478</v>
      </c>
      <c r="F30" s="57" t="s">
        <v>123</v>
      </c>
      <c r="G30" s="51" t="s">
        <v>123</v>
      </c>
      <c r="H30" s="52">
        <v>2668</v>
      </c>
      <c r="I30" s="52">
        <v>2760</v>
      </c>
      <c r="J30" s="62">
        <v>2596</v>
      </c>
      <c r="K30" s="57">
        <v>2800</v>
      </c>
      <c r="L30" s="64" t="s">
        <v>479</v>
      </c>
      <c r="M30" s="3"/>
    </row>
    <row r="31" spans="2:13" ht="39" customHeight="1" x14ac:dyDescent="0.25">
      <c r="B31" s="297" t="s">
        <v>480</v>
      </c>
      <c r="C31" s="307" t="s">
        <v>481</v>
      </c>
      <c r="D31" s="49" t="s">
        <v>482</v>
      </c>
      <c r="E31" s="49" t="s">
        <v>483</v>
      </c>
      <c r="F31" s="50">
        <v>0</v>
      </c>
      <c r="G31" s="27">
        <v>0</v>
      </c>
      <c r="H31" s="27">
        <v>0</v>
      </c>
      <c r="I31" s="27">
        <v>0</v>
      </c>
      <c r="J31" s="27">
        <v>0</v>
      </c>
      <c r="K31" s="50">
        <v>5</v>
      </c>
      <c r="L31" s="75" t="s">
        <v>479</v>
      </c>
      <c r="M31" s="3"/>
    </row>
    <row r="32" spans="2:13" ht="31.5" customHeight="1" x14ac:dyDescent="0.25">
      <c r="B32" s="281"/>
      <c r="C32" s="281"/>
      <c r="D32" s="49" t="s">
        <v>484</v>
      </c>
      <c r="E32" s="49" t="s">
        <v>485</v>
      </c>
      <c r="F32" s="50">
        <v>0</v>
      </c>
      <c r="G32" s="86">
        <v>20</v>
      </c>
      <c r="H32" s="86">
        <v>20</v>
      </c>
      <c r="I32" s="86">
        <v>20</v>
      </c>
      <c r="J32" s="86">
        <v>20</v>
      </c>
      <c r="K32" s="50">
        <v>20</v>
      </c>
      <c r="L32" s="75" t="s">
        <v>479</v>
      </c>
      <c r="M32" s="3"/>
    </row>
    <row r="33" spans="2:13" ht="42" customHeight="1" x14ac:dyDescent="0.25">
      <c r="B33" s="50" t="s">
        <v>486</v>
      </c>
      <c r="C33" s="75" t="s">
        <v>487</v>
      </c>
      <c r="D33" s="49" t="s">
        <v>488</v>
      </c>
      <c r="E33" s="49" t="s">
        <v>489</v>
      </c>
      <c r="F33" s="50">
        <v>30</v>
      </c>
      <c r="G33" s="51" t="s">
        <v>123</v>
      </c>
      <c r="H33" s="51" t="s">
        <v>123</v>
      </c>
      <c r="I33" s="51" t="s">
        <v>123</v>
      </c>
      <c r="J33" s="51" t="s">
        <v>123</v>
      </c>
      <c r="K33" s="50">
        <v>50</v>
      </c>
      <c r="L33" s="75" t="s">
        <v>479</v>
      </c>
      <c r="M33" s="3"/>
    </row>
    <row r="34" spans="2:13" ht="60.75" customHeight="1" x14ac:dyDescent="0.25">
      <c r="B34" s="50" t="s">
        <v>490</v>
      </c>
      <c r="C34" s="75" t="s">
        <v>491</v>
      </c>
      <c r="D34" s="49" t="s">
        <v>492</v>
      </c>
      <c r="E34" s="49" t="s">
        <v>493</v>
      </c>
      <c r="F34" s="50">
        <v>37</v>
      </c>
      <c r="G34" s="149">
        <v>48</v>
      </c>
      <c r="H34" s="149">
        <v>54</v>
      </c>
      <c r="I34" s="149">
        <v>42</v>
      </c>
      <c r="J34" s="86">
        <v>56</v>
      </c>
      <c r="K34" s="150">
        <v>37</v>
      </c>
      <c r="L34" s="75" t="s">
        <v>479</v>
      </c>
      <c r="M34" s="3"/>
    </row>
    <row r="35" spans="2:13" ht="78.75" customHeight="1" x14ac:dyDescent="0.25">
      <c r="B35" s="50" t="s">
        <v>494</v>
      </c>
      <c r="C35" s="75" t="s">
        <v>495</v>
      </c>
      <c r="D35" s="49" t="s">
        <v>496</v>
      </c>
      <c r="E35" s="49" t="s">
        <v>497</v>
      </c>
      <c r="F35" s="151" t="s">
        <v>123</v>
      </c>
      <c r="G35" s="50" t="s">
        <v>123</v>
      </c>
      <c r="H35" s="52">
        <v>3</v>
      </c>
      <c r="I35" s="52">
        <v>5</v>
      </c>
      <c r="J35" s="27">
        <v>5</v>
      </c>
      <c r="K35" s="50">
        <v>15</v>
      </c>
      <c r="L35" s="75" t="s">
        <v>479</v>
      </c>
      <c r="M35" s="3"/>
    </row>
    <row r="36" spans="2:13" ht="15.75" customHeight="1" x14ac:dyDescent="0.25">
      <c r="M36" s="3"/>
    </row>
    <row r="37" spans="2:13" ht="15.75" customHeight="1" x14ac:dyDescent="0.25">
      <c r="M37" s="3"/>
    </row>
    <row r="38" spans="2:13" ht="15.75" customHeight="1" x14ac:dyDescent="0.25">
      <c r="M38" s="3"/>
    </row>
    <row r="39" spans="2:13" ht="15.75" customHeight="1" x14ac:dyDescent="0.25">
      <c r="M39" s="3"/>
    </row>
    <row r="40" spans="2:13" ht="15.75" customHeight="1" x14ac:dyDescent="0.25">
      <c r="M40" s="3"/>
    </row>
    <row r="41" spans="2:13" ht="15.75" customHeight="1" x14ac:dyDescent="0.25">
      <c r="M41" s="3"/>
    </row>
    <row r="42" spans="2:13" ht="15.75" customHeight="1" x14ac:dyDescent="0.25">
      <c r="M42" s="3"/>
    </row>
    <row r="43" spans="2:13" ht="15.75" customHeight="1" x14ac:dyDescent="0.25">
      <c r="M43" s="3"/>
    </row>
    <row r="44" spans="2:13" ht="15.75" customHeight="1" x14ac:dyDescent="0.25">
      <c r="M44" s="3"/>
    </row>
    <row r="45" spans="2:13" ht="15.75" customHeight="1" x14ac:dyDescent="0.25">
      <c r="M45" s="3"/>
    </row>
    <row r="46" spans="2:13" ht="15.75" customHeight="1" x14ac:dyDescent="0.25">
      <c r="M46" s="3"/>
    </row>
    <row r="47" spans="2:13" ht="15.75" customHeight="1" x14ac:dyDescent="0.25">
      <c r="M47" s="3"/>
    </row>
    <row r="48" spans="2:13" ht="15.75" customHeight="1" x14ac:dyDescent="0.25">
      <c r="M48" s="3"/>
    </row>
    <row r="49" spans="13:13" ht="15.75" customHeight="1" x14ac:dyDescent="0.25">
      <c r="M49" s="3"/>
    </row>
    <row r="50" spans="13:13" ht="15.75" customHeight="1" x14ac:dyDescent="0.25">
      <c r="M50" s="3"/>
    </row>
    <row r="51" spans="13:13" ht="15.75" customHeight="1" x14ac:dyDescent="0.25">
      <c r="M51" s="3"/>
    </row>
    <row r="52" spans="13:13" ht="15.75" customHeight="1" x14ac:dyDescent="0.25">
      <c r="M52" s="3"/>
    </row>
    <row r="53" spans="13:13" ht="15.75" customHeight="1" x14ac:dyDescent="0.25">
      <c r="M53" s="3"/>
    </row>
    <row r="54" spans="13:13" ht="15.75" customHeight="1" x14ac:dyDescent="0.25">
      <c r="M54" s="3"/>
    </row>
    <row r="55" spans="13:13" ht="15.75" customHeight="1" x14ac:dyDescent="0.25">
      <c r="M55" s="3"/>
    </row>
    <row r="56" spans="13:13" ht="15.75" customHeight="1" x14ac:dyDescent="0.25">
      <c r="M56" s="3"/>
    </row>
    <row r="57" spans="13:13" ht="15.75" customHeight="1" x14ac:dyDescent="0.25">
      <c r="M57" s="3"/>
    </row>
    <row r="58" spans="13:13" ht="15.75" customHeight="1" x14ac:dyDescent="0.25">
      <c r="M58" s="3"/>
    </row>
    <row r="59" spans="13:13" ht="15.75" customHeight="1" x14ac:dyDescent="0.25">
      <c r="M59" s="3"/>
    </row>
    <row r="60" spans="13:13" ht="15.75" customHeight="1" x14ac:dyDescent="0.25">
      <c r="M60" s="3"/>
    </row>
    <row r="61" spans="13:13" ht="15.75" customHeight="1" x14ac:dyDescent="0.25">
      <c r="M61" s="3"/>
    </row>
    <row r="62" spans="13:13" ht="15.75" customHeight="1" x14ac:dyDescent="0.25">
      <c r="M62" s="3"/>
    </row>
    <row r="63" spans="13:13" ht="15.75" customHeight="1" x14ac:dyDescent="0.25">
      <c r="M63" s="3"/>
    </row>
    <row r="64" spans="13:13" ht="15.75" customHeight="1" x14ac:dyDescent="0.25">
      <c r="M64" s="3"/>
    </row>
    <row r="65" spans="13:13" ht="15.75" customHeight="1" x14ac:dyDescent="0.25">
      <c r="M65" s="3"/>
    </row>
    <row r="66" spans="13:13" ht="15.75" customHeight="1" x14ac:dyDescent="0.25">
      <c r="M66" s="3"/>
    </row>
    <row r="67" spans="13:13" ht="15.75" customHeight="1" x14ac:dyDescent="0.25">
      <c r="M67" s="3"/>
    </row>
    <row r="68" spans="13:13" ht="15.75" customHeight="1" x14ac:dyDescent="0.25">
      <c r="M68" s="3"/>
    </row>
    <row r="69" spans="13:13" ht="15.75" customHeight="1" x14ac:dyDescent="0.25">
      <c r="M69" s="3"/>
    </row>
    <row r="70" spans="13:13" ht="15.75" customHeight="1" x14ac:dyDescent="0.25">
      <c r="M70" s="3"/>
    </row>
    <row r="71" spans="13:13" ht="15.75" customHeight="1" x14ac:dyDescent="0.25">
      <c r="M71" s="3"/>
    </row>
    <row r="72" spans="13:13" ht="15.75" customHeight="1" x14ac:dyDescent="0.25">
      <c r="M72" s="3"/>
    </row>
    <row r="73" spans="13:13" ht="15.75" customHeight="1" x14ac:dyDescent="0.25">
      <c r="M73" s="3"/>
    </row>
    <row r="74" spans="13:13" ht="15.75" customHeight="1" x14ac:dyDescent="0.25">
      <c r="M74" s="3"/>
    </row>
    <row r="75" spans="13:13" ht="15.75" customHeight="1" x14ac:dyDescent="0.25">
      <c r="M75" s="3"/>
    </row>
    <row r="76" spans="13:13" ht="15.75" customHeight="1" x14ac:dyDescent="0.25">
      <c r="M76" s="3"/>
    </row>
    <row r="77" spans="13:13" ht="15.75" customHeight="1" x14ac:dyDescent="0.25">
      <c r="M77" s="3"/>
    </row>
    <row r="78" spans="13:13" ht="15.75" customHeight="1" x14ac:dyDescent="0.25">
      <c r="M78" s="3"/>
    </row>
    <row r="79" spans="13:13" ht="15.75" customHeight="1" x14ac:dyDescent="0.25">
      <c r="M79" s="3"/>
    </row>
    <row r="80" spans="13:13" ht="15.75" customHeight="1" x14ac:dyDescent="0.25">
      <c r="M80" s="3"/>
    </row>
    <row r="81" spans="13:13" ht="15.75" customHeight="1" x14ac:dyDescent="0.25">
      <c r="M81" s="3"/>
    </row>
    <row r="82" spans="13:13" ht="15.75" customHeight="1" x14ac:dyDescent="0.25">
      <c r="M82" s="3"/>
    </row>
    <row r="83" spans="13:13" ht="15.75" customHeight="1" x14ac:dyDescent="0.25">
      <c r="M83" s="3"/>
    </row>
    <row r="84" spans="13:13" ht="15.75" customHeight="1" x14ac:dyDescent="0.25">
      <c r="M84" s="3"/>
    </row>
    <row r="85" spans="13:13" ht="15.75" customHeight="1" x14ac:dyDescent="0.25">
      <c r="M85" s="3"/>
    </row>
    <row r="86" spans="13:13" ht="15.75" customHeight="1" x14ac:dyDescent="0.25">
      <c r="M86" s="3"/>
    </row>
    <row r="87" spans="13:13" ht="15.75" customHeight="1" x14ac:dyDescent="0.25">
      <c r="M87" s="3"/>
    </row>
    <row r="88" spans="13:13" ht="15.75" customHeight="1" x14ac:dyDescent="0.25">
      <c r="M88" s="3"/>
    </row>
    <row r="89" spans="13:13" ht="15.75" customHeight="1" x14ac:dyDescent="0.25">
      <c r="M89" s="3"/>
    </row>
    <row r="90" spans="13:13" ht="15.75" customHeight="1" x14ac:dyDescent="0.25">
      <c r="M90" s="3"/>
    </row>
    <row r="91" spans="13:13" ht="15.75" customHeight="1" x14ac:dyDescent="0.25">
      <c r="M91" s="3"/>
    </row>
    <row r="92" spans="13:13" ht="15.75" customHeight="1" x14ac:dyDescent="0.25">
      <c r="M92" s="3"/>
    </row>
    <row r="93" spans="13:13" ht="15.75" customHeight="1" x14ac:dyDescent="0.25">
      <c r="M93" s="3"/>
    </row>
    <row r="94" spans="13:13" ht="15.75" customHeight="1" x14ac:dyDescent="0.25">
      <c r="M94" s="3"/>
    </row>
    <row r="95" spans="13:13" ht="15.75" customHeight="1" x14ac:dyDescent="0.25">
      <c r="M95" s="3"/>
    </row>
    <row r="96" spans="13:13" ht="15.75" customHeight="1" x14ac:dyDescent="0.25">
      <c r="M96" s="3"/>
    </row>
    <row r="97" spans="13:13" ht="15.75" customHeight="1" x14ac:dyDescent="0.25">
      <c r="M97" s="3"/>
    </row>
    <row r="98" spans="13:13" ht="15.75" customHeight="1" x14ac:dyDescent="0.25">
      <c r="M98" s="3"/>
    </row>
    <row r="99" spans="13:13" ht="15.75" customHeight="1" x14ac:dyDescent="0.25">
      <c r="M99" s="3"/>
    </row>
    <row r="100" spans="13:13" ht="15.75" customHeight="1" x14ac:dyDescent="0.25">
      <c r="M100" s="3"/>
    </row>
    <row r="101" spans="13:13" ht="15.75" customHeight="1" x14ac:dyDescent="0.25">
      <c r="M101" s="3"/>
    </row>
    <row r="102" spans="13:13" ht="15.75" customHeight="1" x14ac:dyDescent="0.25">
      <c r="M102" s="3"/>
    </row>
    <row r="103" spans="13:13" ht="15.75" customHeight="1" x14ac:dyDescent="0.25">
      <c r="M103" s="3"/>
    </row>
    <row r="104" spans="13:13" ht="15.75" customHeight="1" x14ac:dyDescent="0.25">
      <c r="M104" s="3"/>
    </row>
    <row r="105" spans="13:13" ht="15.75" customHeight="1" x14ac:dyDescent="0.25">
      <c r="M105" s="3"/>
    </row>
    <row r="106" spans="13:13" ht="15.75" customHeight="1" x14ac:dyDescent="0.25">
      <c r="M106" s="3"/>
    </row>
    <row r="107" spans="13:13" ht="15.75" customHeight="1" x14ac:dyDescent="0.25">
      <c r="M107" s="3"/>
    </row>
    <row r="108" spans="13:13" ht="15.75" customHeight="1" x14ac:dyDescent="0.25">
      <c r="M108" s="3"/>
    </row>
    <row r="109" spans="13:13" ht="15.75" customHeight="1" x14ac:dyDescent="0.25">
      <c r="M109" s="3"/>
    </row>
    <row r="110" spans="13:13" ht="15.75" customHeight="1" x14ac:dyDescent="0.25">
      <c r="M110" s="3"/>
    </row>
    <row r="111" spans="13:13" ht="15.75" customHeight="1" x14ac:dyDescent="0.25">
      <c r="M111" s="3"/>
    </row>
    <row r="112" spans="13:13" ht="15.75" customHeight="1" x14ac:dyDescent="0.25">
      <c r="M112" s="3"/>
    </row>
    <row r="113" spans="13:13" ht="15.75" customHeight="1" x14ac:dyDescent="0.25">
      <c r="M113" s="3"/>
    </row>
    <row r="114" spans="13:13" ht="15.75" customHeight="1" x14ac:dyDescent="0.25">
      <c r="M114" s="3"/>
    </row>
    <row r="115" spans="13:13" ht="15.75" customHeight="1" x14ac:dyDescent="0.25">
      <c r="M115" s="3"/>
    </row>
    <row r="116" spans="13:13" ht="15.75" customHeight="1" x14ac:dyDescent="0.25">
      <c r="M116" s="3"/>
    </row>
    <row r="117" spans="13:13" ht="15.75" customHeight="1" x14ac:dyDescent="0.25">
      <c r="M117" s="3"/>
    </row>
    <row r="118" spans="13:13" ht="15.75" customHeight="1" x14ac:dyDescent="0.25">
      <c r="M118" s="3"/>
    </row>
    <row r="119" spans="13:13" ht="15.75" customHeight="1" x14ac:dyDescent="0.25">
      <c r="M119" s="3"/>
    </row>
    <row r="120" spans="13:13" ht="15.75" customHeight="1" x14ac:dyDescent="0.25">
      <c r="M120" s="3"/>
    </row>
    <row r="121" spans="13:13" ht="15.75" customHeight="1" x14ac:dyDescent="0.25">
      <c r="M121" s="3"/>
    </row>
    <row r="122" spans="13:13" ht="15.75" customHeight="1" x14ac:dyDescent="0.25">
      <c r="M122" s="3"/>
    </row>
    <row r="123" spans="13:13" ht="15.75" customHeight="1" x14ac:dyDescent="0.25">
      <c r="M123" s="3"/>
    </row>
    <row r="124" spans="13:13" ht="15.75" customHeight="1" x14ac:dyDescent="0.25">
      <c r="M124" s="3"/>
    </row>
    <row r="125" spans="13:13" ht="15.75" customHeight="1" x14ac:dyDescent="0.25">
      <c r="M125" s="3"/>
    </row>
    <row r="126" spans="13:13" ht="15.75" customHeight="1" x14ac:dyDescent="0.25">
      <c r="M126" s="3"/>
    </row>
    <row r="127" spans="13:13" ht="15.75" customHeight="1" x14ac:dyDescent="0.25">
      <c r="M127" s="3"/>
    </row>
    <row r="128" spans="13:13" ht="15.75" customHeight="1" x14ac:dyDescent="0.25">
      <c r="M128" s="3"/>
    </row>
    <row r="129" spans="13:13" ht="15.75" customHeight="1" x14ac:dyDescent="0.25">
      <c r="M129" s="3"/>
    </row>
    <row r="130" spans="13:13" ht="15.75" customHeight="1" x14ac:dyDescent="0.25">
      <c r="M130" s="3"/>
    </row>
    <row r="131" spans="13:13" ht="15.75" customHeight="1" x14ac:dyDescent="0.25">
      <c r="M131" s="3"/>
    </row>
    <row r="132" spans="13:13" ht="15.75" customHeight="1" x14ac:dyDescent="0.25">
      <c r="M132" s="3"/>
    </row>
    <row r="133" spans="13:13" ht="15.75" customHeight="1" x14ac:dyDescent="0.25">
      <c r="M133" s="3"/>
    </row>
    <row r="134" spans="13:13" ht="15.75" customHeight="1" x14ac:dyDescent="0.25">
      <c r="M134" s="3"/>
    </row>
    <row r="135" spans="13:13" ht="15.75" customHeight="1" x14ac:dyDescent="0.25">
      <c r="M135" s="3"/>
    </row>
    <row r="136" spans="13:13" ht="15.75" customHeight="1" x14ac:dyDescent="0.25">
      <c r="M136" s="3"/>
    </row>
    <row r="137" spans="13:13" ht="15.75" customHeight="1" x14ac:dyDescent="0.25">
      <c r="M137" s="3"/>
    </row>
    <row r="138" spans="13:13" ht="15.75" customHeight="1" x14ac:dyDescent="0.25">
      <c r="M138" s="3"/>
    </row>
    <row r="139" spans="13:13" ht="15.75" customHeight="1" x14ac:dyDescent="0.25">
      <c r="M139" s="3"/>
    </row>
    <row r="140" spans="13:13" ht="15.75" customHeight="1" x14ac:dyDescent="0.25">
      <c r="M140" s="3"/>
    </row>
    <row r="141" spans="13:13" ht="15.75" customHeight="1" x14ac:dyDescent="0.25">
      <c r="M141" s="3"/>
    </row>
    <row r="142" spans="13:13" ht="15.75" customHeight="1" x14ac:dyDescent="0.25">
      <c r="M142" s="3"/>
    </row>
    <row r="143" spans="13:13" ht="15.75" customHeight="1" x14ac:dyDescent="0.25">
      <c r="M143" s="3"/>
    </row>
    <row r="144" spans="13:13" ht="15.75" customHeight="1" x14ac:dyDescent="0.25">
      <c r="M144" s="3"/>
    </row>
    <row r="145" spans="13:13" ht="15.75" customHeight="1" x14ac:dyDescent="0.25">
      <c r="M145" s="3"/>
    </row>
    <row r="146" spans="13:13" ht="15.75" customHeight="1" x14ac:dyDescent="0.25">
      <c r="M146" s="3"/>
    </row>
    <row r="147" spans="13:13" ht="15.75" customHeight="1" x14ac:dyDescent="0.25">
      <c r="M147" s="3"/>
    </row>
    <row r="148" spans="13:13" ht="15.75" customHeight="1" x14ac:dyDescent="0.25">
      <c r="M148" s="3"/>
    </row>
    <row r="149" spans="13:13" ht="15.75" customHeight="1" x14ac:dyDescent="0.25">
      <c r="M149" s="3"/>
    </row>
    <row r="150" spans="13:13" ht="15.75" customHeight="1" x14ac:dyDescent="0.25">
      <c r="M150" s="3"/>
    </row>
    <row r="151" spans="13:13" ht="15.75" customHeight="1" x14ac:dyDescent="0.25">
      <c r="M151" s="3"/>
    </row>
    <row r="152" spans="13:13" ht="15.75" customHeight="1" x14ac:dyDescent="0.25">
      <c r="M152" s="3"/>
    </row>
    <row r="153" spans="13:13" ht="15.75" customHeight="1" x14ac:dyDescent="0.25">
      <c r="M153" s="3"/>
    </row>
    <row r="154" spans="13:13" ht="15.75" customHeight="1" x14ac:dyDescent="0.25">
      <c r="M154" s="3"/>
    </row>
    <row r="155" spans="13:13" ht="15.75" customHeight="1" x14ac:dyDescent="0.25">
      <c r="M155" s="3"/>
    </row>
    <row r="156" spans="13:13" ht="15.75" customHeight="1" x14ac:dyDescent="0.25">
      <c r="M156" s="3"/>
    </row>
    <row r="157" spans="13:13" ht="15.75" customHeight="1" x14ac:dyDescent="0.25">
      <c r="M157" s="3"/>
    </row>
    <row r="158" spans="13:13" ht="15.75" customHeight="1" x14ac:dyDescent="0.25">
      <c r="M158" s="3"/>
    </row>
    <row r="159" spans="13:13" ht="15.75" customHeight="1" x14ac:dyDescent="0.25">
      <c r="M159" s="3"/>
    </row>
    <row r="160" spans="13:13" ht="15.75" customHeight="1" x14ac:dyDescent="0.25">
      <c r="M160" s="3"/>
    </row>
    <row r="161" spans="13:13" ht="15.75" customHeight="1" x14ac:dyDescent="0.25">
      <c r="M161" s="3"/>
    </row>
    <row r="162" spans="13:13" ht="15.75" customHeight="1" x14ac:dyDescent="0.25">
      <c r="M162" s="3"/>
    </row>
    <row r="163" spans="13:13" ht="15.75" customHeight="1" x14ac:dyDescent="0.25">
      <c r="M163" s="3"/>
    </row>
    <row r="164" spans="13:13" ht="15.75" customHeight="1" x14ac:dyDescent="0.25">
      <c r="M164" s="3"/>
    </row>
    <row r="165" spans="13:13" ht="15.75" customHeight="1" x14ac:dyDescent="0.25">
      <c r="M165" s="3"/>
    </row>
    <row r="166" spans="13:13" ht="15.75" customHeight="1" x14ac:dyDescent="0.25">
      <c r="M166" s="3"/>
    </row>
    <row r="167" spans="13:13" ht="15.75" customHeight="1" x14ac:dyDescent="0.25">
      <c r="M167" s="3"/>
    </row>
    <row r="168" spans="13:13" ht="15.75" customHeight="1" x14ac:dyDescent="0.25">
      <c r="M168" s="3"/>
    </row>
    <row r="169" spans="13:13" ht="15.75" customHeight="1" x14ac:dyDescent="0.25">
      <c r="M169" s="3"/>
    </row>
    <row r="170" spans="13:13" ht="15.75" customHeight="1" x14ac:dyDescent="0.25">
      <c r="M170" s="3"/>
    </row>
    <row r="171" spans="13:13" ht="15.75" customHeight="1" x14ac:dyDescent="0.25">
      <c r="M171" s="3"/>
    </row>
    <row r="172" spans="13:13" ht="15.75" customHeight="1" x14ac:dyDescent="0.25">
      <c r="M172" s="3"/>
    </row>
    <row r="173" spans="13:13" ht="15.75" customHeight="1" x14ac:dyDescent="0.25">
      <c r="M173" s="3"/>
    </row>
    <row r="174" spans="13:13" ht="15.75" customHeight="1" x14ac:dyDescent="0.25">
      <c r="M174" s="3"/>
    </row>
    <row r="175" spans="13:13" ht="15.75" customHeight="1" x14ac:dyDescent="0.25">
      <c r="M175" s="3"/>
    </row>
    <row r="176" spans="13:13" ht="15.75" customHeight="1" x14ac:dyDescent="0.25">
      <c r="M176" s="3"/>
    </row>
    <row r="177" spans="13:13" ht="15.75" customHeight="1" x14ac:dyDescent="0.25">
      <c r="M177" s="3"/>
    </row>
    <row r="178" spans="13:13" ht="15.75" customHeight="1" x14ac:dyDescent="0.25">
      <c r="M178" s="3"/>
    </row>
    <row r="179" spans="13:13" ht="15.75" customHeight="1" x14ac:dyDescent="0.25">
      <c r="M179" s="3"/>
    </row>
    <row r="180" spans="13:13" ht="15.75" customHeight="1" x14ac:dyDescent="0.25">
      <c r="M180" s="3"/>
    </row>
    <row r="181" spans="13:13" ht="15.75" customHeight="1" x14ac:dyDescent="0.25">
      <c r="M181" s="3"/>
    </row>
    <row r="182" spans="13:13" ht="15.75" customHeight="1" x14ac:dyDescent="0.25">
      <c r="M182" s="3"/>
    </row>
    <row r="183" spans="13:13" ht="15.75" customHeight="1" x14ac:dyDescent="0.25">
      <c r="M183" s="3"/>
    </row>
    <row r="184" spans="13:13" ht="15.75" customHeight="1" x14ac:dyDescent="0.25">
      <c r="M184" s="3"/>
    </row>
    <row r="185" spans="13:13" ht="15.75" customHeight="1" x14ac:dyDescent="0.25">
      <c r="M185" s="3"/>
    </row>
    <row r="186" spans="13:13" ht="15.75" customHeight="1" x14ac:dyDescent="0.25">
      <c r="M186" s="3"/>
    </row>
    <row r="187" spans="13:13" ht="15.75" customHeight="1" x14ac:dyDescent="0.25">
      <c r="M187" s="3"/>
    </row>
    <row r="188" spans="13:13" ht="15.75" customHeight="1" x14ac:dyDescent="0.25">
      <c r="M188" s="3"/>
    </row>
    <row r="189" spans="13:13" ht="15.75" customHeight="1" x14ac:dyDescent="0.25">
      <c r="M189" s="3"/>
    </row>
    <row r="190" spans="13:13" ht="15.75" customHeight="1" x14ac:dyDescent="0.25">
      <c r="M190" s="3"/>
    </row>
    <row r="191" spans="13:13" ht="15.75" customHeight="1" x14ac:dyDescent="0.25">
      <c r="M191" s="3"/>
    </row>
    <row r="192" spans="13:13" ht="15.75" customHeight="1" x14ac:dyDescent="0.25">
      <c r="M192" s="3"/>
    </row>
    <row r="193" spans="13:13" ht="15.75" customHeight="1" x14ac:dyDescent="0.25">
      <c r="M193" s="3"/>
    </row>
    <row r="194" spans="13:13" ht="15.75" customHeight="1" x14ac:dyDescent="0.25">
      <c r="M194" s="3"/>
    </row>
    <row r="195" spans="13:13" ht="15.75" customHeight="1" x14ac:dyDescent="0.25">
      <c r="M195" s="3"/>
    </row>
    <row r="196" spans="13:13" ht="15.75" customHeight="1" x14ac:dyDescent="0.25">
      <c r="M196" s="3"/>
    </row>
    <row r="197" spans="13:13" ht="15.75" customHeight="1" x14ac:dyDescent="0.25">
      <c r="M197" s="3"/>
    </row>
    <row r="198" spans="13:13" ht="15.75" customHeight="1" x14ac:dyDescent="0.25">
      <c r="M198" s="3"/>
    </row>
    <row r="199" spans="13:13" ht="15.75" customHeight="1" x14ac:dyDescent="0.25">
      <c r="M199" s="3"/>
    </row>
    <row r="200" spans="13:13" ht="15.75" customHeight="1" x14ac:dyDescent="0.25">
      <c r="M200" s="3"/>
    </row>
    <row r="201" spans="13:13" ht="15.75" customHeight="1" x14ac:dyDescent="0.25">
      <c r="M201" s="3"/>
    </row>
    <row r="202" spans="13:13" ht="15.75" customHeight="1" x14ac:dyDescent="0.25">
      <c r="M202" s="3"/>
    </row>
    <row r="203" spans="13:13" ht="15.75" customHeight="1" x14ac:dyDescent="0.25">
      <c r="M203" s="3"/>
    </row>
    <row r="204" spans="13:13" ht="15.75" customHeight="1" x14ac:dyDescent="0.25">
      <c r="M204" s="3"/>
    </row>
    <row r="205" spans="13:13" ht="15.75" customHeight="1" x14ac:dyDescent="0.25">
      <c r="M205" s="3"/>
    </row>
    <row r="206" spans="13:13" ht="15.75" customHeight="1" x14ac:dyDescent="0.25">
      <c r="M206" s="3"/>
    </row>
    <row r="207" spans="13:13" ht="15.75" customHeight="1" x14ac:dyDescent="0.25">
      <c r="M207" s="3"/>
    </row>
    <row r="208" spans="13:13" ht="15.75" customHeight="1" x14ac:dyDescent="0.25">
      <c r="M208" s="3"/>
    </row>
    <row r="209" spans="13:13" ht="15.75" customHeight="1" x14ac:dyDescent="0.25">
      <c r="M209" s="3"/>
    </row>
    <row r="210" spans="13:13" ht="15.75" customHeight="1" x14ac:dyDescent="0.25">
      <c r="M210" s="3"/>
    </row>
    <row r="211" spans="13:13" ht="15.75" customHeight="1" x14ac:dyDescent="0.25">
      <c r="M211" s="3"/>
    </row>
    <row r="212" spans="13:13" ht="15.75" customHeight="1" x14ac:dyDescent="0.25">
      <c r="M212" s="3"/>
    </row>
    <row r="213" spans="13:13" ht="15.75" customHeight="1" x14ac:dyDescent="0.25">
      <c r="M213" s="3"/>
    </row>
    <row r="214" spans="13:13" ht="15.75" customHeight="1" x14ac:dyDescent="0.25">
      <c r="M214" s="3"/>
    </row>
    <row r="215" spans="13:13" ht="15.75" customHeight="1" x14ac:dyDescent="0.25">
      <c r="M215" s="3"/>
    </row>
    <row r="216" spans="13:13" ht="15.75" customHeight="1" x14ac:dyDescent="0.25">
      <c r="M216" s="3"/>
    </row>
    <row r="217" spans="13:13" ht="15.75" customHeight="1" x14ac:dyDescent="0.25">
      <c r="M217" s="3"/>
    </row>
    <row r="218" spans="13:13" ht="15.75" customHeight="1" x14ac:dyDescent="0.25">
      <c r="M218" s="3"/>
    </row>
    <row r="219" spans="13:13" ht="15.75" customHeight="1" x14ac:dyDescent="0.25">
      <c r="M219" s="3"/>
    </row>
    <row r="220" spans="13:13" ht="15.75" customHeight="1" x14ac:dyDescent="0.25">
      <c r="M220" s="3"/>
    </row>
    <row r="221" spans="13:13" ht="15.75" customHeight="1" x14ac:dyDescent="0.25">
      <c r="M221" s="3"/>
    </row>
    <row r="222" spans="13:13" ht="15.75" customHeight="1" x14ac:dyDescent="0.25">
      <c r="M222" s="3"/>
    </row>
    <row r="223" spans="13:13" ht="15.75" customHeight="1" x14ac:dyDescent="0.25">
      <c r="M223" s="3"/>
    </row>
    <row r="224" spans="13:13" ht="15.75" customHeight="1" x14ac:dyDescent="0.25">
      <c r="M224" s="3"/>
    </row>
    <row r="225" spans="13:13" ht="15.75" customHeight="1" x14ac:dyDescent="0.25">
      <c r="M225" s="3"/>
    </row>
    <row r="226" spans="13:13" ht="15.75" customHeight="1" x14ac:dyDescent="0.25">
      <c r="M226" s="3"/>
    </row>
    <row r="227" spans="13:13" ht="15.75" customHeight="1" x14ac:dyDescent="0.25">
      <c r="M227" s="3"/>
    </row>
    <row r="228" spans="13:13" ht="15.75" customHeight="1" x14ac:dyDescent="0.25">
      <c r="M228" s="3"/>
    </row>
    <row r="229" spans="13:13" ht="15.75" customHeight="1" x14ac:dyDescent="0.25">
      <c r="M229" s="3"/>
    </row>
    <row r="230" spans="13:13" ht="15.75" customHeight="1" x14ac:dyDescent="0.25">
      <c r="M230" s="3"/>
    </row>
    <row r="231" spans="13:13" ht="15.75" customHeight="1" x14ac:dyDescent="0.25">
      <c r="M231" s="3"/>
    </row>
    <row r="232" spans="13:13" ht="15.75" customHeight="1" x14ac:dyDescent="0.25">
      <c r="M232" s="3"/>
    </row>
    <row r="233" spans="13:13" ht="15.75" customHeight="1" x14ac:dyDescent="0.25">
      <c r="M233" s="3"/>
    </row>
    <row r="234" spans="13:13" ht="15.75" customHeight="1" x14ac:dyDescent="0.25">
      <c r="M234" s="3"/>
    </row>
    <row r="235" spans="13:13" ht="15.75" customHeight="1" x14ac:dyDescent="0.25">
      <c r="M235" s="3"/>
    </row>
    <row r="236" spans="13:13" ht="15.75" customHeight="1" x14ac:dyDescent="0.25"/>
    <row r="237" spans="13:13" ht="15.75" customHeight="1" x14ac:dyDescent="0.25"/>
    <row r="238" spans="13:13" ht="15.75" customHeight="1" x14ac:dyDescent="0.25"/>
    <row r="239" spans="13:13" ht="15.75" customHeight="1" x14ac:dyDescent="0.25"/>
    <row r="240" spans="13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">
    <mergeCell ref="K9:K10"/>
    <mergeCell ref="M1:N2"/>
    <mergeCell ref="B4:K4"/>
    <mergeCell ref="B7:L7"/>
    <mergeCell ref="C8:C11"/>
    <mergeCell ref="D9:D10"/>
    <mergeCell ref="E9:E10"/>
    <mergeCell ref="L9:L10"/>
    <mergeCell ref="F9:F10"/>
    <mergeCell ref="G9:G10"/>
    <mergeCell ref="H9:H10"/>
    <mergeCell ref="I9:I10"/>
    <mergeCell ref="J9:J10"/>
    <mergeCell ref="B31:B32"/>
    <mergeCell ref="C31:C32"/>
    <mergeCell ref="B8:B11"/>
    <mergeCell ref="B12:B13"/>
    <mergeCell ref="C12:C13"/>
    <mergeCell ref="B19:B20"/>
    <mergeCell ref="C19:C20"/>
    <mergeCell ref="B26:B27"/>
    <mergeCell ref="C26:C27"/>
  </mergeCells>
  <hyperlinks>
    <hyperlink ref="A3" location="Turinys!A1" display="Atgal į turinį"/>
  </hyperlinks>
  <pageMargins left="0.7" right="0.7" top="0.75" bottom="0.75" header="0" footer="0"/>
  <pageSetup paperSize="9" scale="8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1000"/>
  <sheetViews>
    <sheetView topLeftCell="B1" zoomScaleNormal="100" workbookViewId="0">
      <pane ySplit="7" topLeftCell="A8" activePane="bottomLeft" state="frozen"/>
      <selection pane="bottomLeft" activeCell="M1" sqref="M1:N2"/>
    </sheetView>
  </sheetViews>
  <sheetFormatPr defaultColWidth="14.42578125" defaultRowHeight="15" customHeight="1" x14ac:dyDescent="0.25"/>
  <cols>
    <col min="1" max="1" width="10.85546875" customWidth="1"/>
    <col min="2" max="2" width="7.140625" customWidth="1"/>
    <col min="3" max="3" width="28.5703125" customWidth="1"/>
    <col min="4" max="4" width="15.28515625" customWidth="1"/>
    <col min="5" max="5" width="34.28515625" customWidth="1"/>
    <col min="6" max="11" width="11.42578125" customWidth="1"/>
    <col min="12" max="12" width="30.5703125" customWidth="1"/>
    <col min="13" max="13" width="16.140625" customWidth="1"/>
    <col min="14" max="18" width="22.85546875" customWidth="1"/>
  </cols>
  <sheetData>
    <row r="1" spans="1:27" ht="39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72" t="s">
        <v>824</v>
      </c>
      <c r="N1" s="27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" customHeight="1" x14ac:dyDescent="0.25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273"/>
      <c r="N2" s="27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152" t="s">
        <v>9</v>
      </c>
      <c r="B3" s="5"/>
      <c r="M3" s="3"/>
    </row>
    <row r="4" spans="1:27" ht="18.75" x14ac:dyDescent="0.3">
      <c r="B4" s="275" t="s">
        <v>498</v>
      </c>
      <c r="C4" s="267"/>
      <c r="D4" s="267"/>
      <c r="E4" s="267"/>
      <c r="F4" s="267"/>
      <c r="G4" s="267"/>
      <c r="H4" s="267"/>
      <c r="I4" s="267"/>
      <c r="J4" s="267"/>
      <c r="K4" s="267"/>
      <c r="M4" s="3"/>
    </row>
    <row r="5" spans="1:27" ht="15" customHeight="1" x14ac:dyDescent="0.25">
      <c r="M5" s="3"/>
      <c r="N5" s="3"/>
      <c r="O5" s="3"/>
      <c r="P5" s="3"/>
      <c r="Q5" s="3"/>
      <c r="R5" s="3"/>
    </row>
    <row r="6" spans="1:27" ht="37.5" customHeight="1" x14ac:dyDescent="0.25">
      <c r="B6" s="35" t="s">
        <v>18</v>
      </c>
      <c r="C6" s="36" t="s">
        <v>76</v>
      </c>
      <c r="D6" s="37" t="s">
        <v>77</v>
      </c>
      <c r="E6" s="36" t="s">
        <v>78</v>
      </c>
      <c r="F6" s="36" t="s">
        <v>79</v>
      </c>
      <c r="G6" s="38" t="s">
        <v>80</v>
      </c>
      <c r="H6" s="38" t="s">
        <v>81</v>
      </c>
      <c r="I6" s="38" t="s">
        <v>82</v>
      </c>
      <c r="J6" s="39" t="s">
        <v>83</v>
      </c>
      <c r="K6" s="37" t="s">
        <v>84</v>
      </c>
      <c r="L6" s="37" t="s">
        <v>37</v>
      </c>
      <c r="M6" s="3"/>
      <c r="N6" s="3"/>
      <c r="O6" s="3"/>
      <c r="P6" s="3"/>
      <c r="Q6" s="3"/>
      <c r="R6" s="3"/>
    </row>
    <row r="7" spans="1:27" ht="16.5" customHeight="1" x14ac:dyDescent="0.25">
      <c r="B7" s="353" t="s">
        <v>499</v>
      </c>
      <c r="C7" s="354"/>
      <c r="D7" s="354"/>
      <c r="E7" s="354"/>
      <c r="F7" s="354"/>
      <c r="G7" s="354"/>
      <c r="H7" s="354"/>
      <c r="I7" s="354"/>
      <c r="J7" s="354"/>
      <c r="K7" s="354"/>
      <c r="L7" s="355"/>
      <c r="M7" s="3"/>
      <c r="N7" s="3"/>
      <c r="O7" s="3"/>
      <c r="P7" s="3"/>
      <c r="Q7" s="3"/>
      <c r="R7" s="3"/>
    </row>
    <row r="8" spans="1:27" ht="58.5" customHeight="1" x14ac:dyDescent="0.25">
      <c r="B8" s="334" t="s">
        <v>500</v>
      </c>
      <c r="C8" s="356" t="s">
        <v>501</v>
      </c>
      <c r="D8" s="153" t="s">
        <v>502</v>
      </c>
      <c r="E8" s="96" t="s">
        <v>503</v>
      </c>
      <c r="F8" s="154" t="s">
        <v>504</v>
      </c>
      <c r="G8" s="155">
        <v>3.7</v>
      </c>
      <c r="H8" s="156">
        <v>3.5</v>
      </c>
      <c r="I8" s="155">
        <v>3.6</v>
      </c>
      <c r="J8" s="51" t="s">
        <v>123</v>
      </c>
      <c r="K8" s="154">
        <v>4</v>
      </c>
      <c r="L8" s="98" t="s">
        <v>227</v>
      </c>
      <c r="M8" s="3"/>
      <c r="N8" s="3"/>
      <c r="O8" s="3"/>
      <c r="P8" s="3"/>
      <c r="Q8" s="3"/>
      <c r="R8" s="3"/>
    </row>
    <row r="9" spans="1:27" ht="24" x14ac:dyDescent="0.25">
      <c r="B9" s="280"/>
      <c r="C9" s="280"/>
      <c r="D9" s="153" t="s">
        <v>505</v>
      </c>
      <c r="E9" s="104" t="s">
        <v>506</v>
      </c>
      <c r="F9" s="154" t="s">
        <v>507</v>
      </c>
      <c r="G9" s="155">
        <v>56.74</v>
      </c>
      <c r="H9" s="157">
        <v>79.36</v>
      </c>
      <c r="I9" s="157">
        <v>79.5</v>
      </c>
      <c r="J9" s="157">
        <v>79.5</v>
      </c>
      <c r="K9" s="154">
        <v>60</v>
      </c>
      <c r="L9" s="96" t="s">
        <v>287</v>
      </c>
      <c r="M9" s="3"/>
      <c r="N9" s="3"/>
      <c r="O9" s="3"/>
      <c r="P9" s="3"/>
      <c r="Q9" s="3"/>
      <c r="R9" s="3"/>
    </row>
    <row r="10" spans="1:27" ht="36" x14ac:dyDescent="0.25">
      <c r="B10" s="280"/>
      <c r="C10" s="280"/>
      <c r="D10" s="158" t="s">
        <v>508</v>
      </c>
      <c r="E10" s="159" t="s">
        <v>509</v>
      </c>
      <c r="F10" s="160" t="s">
        <v>510</v>
      </c>
      <c r="G10" s="161">
        <v>556</v>
      </c>
      <c r="H10" s="161">
        <v>582</v>
      </c>
      <c r="I10" s="162">
        <v>541</v>
      </c>
      <c r="J10" s="161">
        <v>593</v>
      </c>
      <c r="K10" s="160">
        <v>480</v>
      </c>
      <c r="L10" s="77" t="s">
        <v>511</v>
      </c>
      <c r="M10" s="3"/>
      <c r="N10" s="3"/>
      <c r="O10" s="3"/>
      <c r="P10" s="3"/>
      <c r="Q10" s="3"/>
      <c r="R10" s="3"/>
    </row>
    <row r="11" spans="1:27" ht="42" customHeight="1" x14ac:dyDescent="0.25">
      <c r="B11" s="135" t="s">
        <v>512</v>
      </c>
      <c r="C11" s="21" t="s">
        <v>513</v>
      </c>
      <c r="D11" s="103" t="s">
        <v>514</v>
      </c>
      <c r="E11" s="138" t="s">
        <v>515</v>
      </c>
      <c r="F11" s="135">
        <v>0</v>
      </c>
      <c r="G11" s="52">
        <v>8.3000000000000007</v>
      </c>
      <c r="H11" s="62">
        <v>2</v>
      </c>
      <c r="I11" s="27">
        <v>2</v>
      </c>
      <c r="J11" s="27">
        <v>2</v>
      </c>
      <c r="K11" s="135">
        <v>20</v>
      </c>
      <c r="L11" s="101" t="s">
        <v>300</v>
      </c>
      <c r="M11" s="3"/>
      <c r="N11" s="3"/>
      <c r="O11" s="3"/>
      <c r="P11" s="3"/>
      <c r="Q11" s="3"/>
      <c r="R11" s="3"/>
    </row>
    <row r="12" spans="1:27" ht="29.25" customHeight="1" x14ac:dyDescent="0.25">
      <c r="B12" s="135" t="s">
        <v>516</v>
      </c>
      <c r="C12" s="21" t="s">
        <v>517</v>
      </c>
      <c r="D12" s="103" t="s">
        <v>518</v>
      </c>
      <c r="E12" s="138" t="s">
        <v>519</v>
      </c>
      <c r="F12" s="135" t="s">
        <v>123</v>
      </c>
      <c r="G12" s="163">
        <v>6</v>
      </c>
      <c r="H12" s="27">
        <v>6</v>
      </c>
      <c r="I12" s="27">
        <v>6</v>
      </c>
      <c r="J12" s="27">
        <v>6</v>
      </c>
      <c r="K12" s="135">
        <v>7</v>
      </c>
      <c r="L12" s="101" t="s">
        <v>227</v>
      </c>
      <c r="M12" s="3"/>
      <c r="N12" s="3"/>
      <c r="O12" s="3"/>
      <c r="P12" s="3"/>
      <c r="Q12" s="3"/>
      <c r="R12" s="3"/>
    </row>
    <row r="13" spans="1:27" ht="49.5" customHeight="1" x14ac:dyDescent="0.25">
      <c r="B13" s="135" t="s">
        <v>520</v>
      </c>
      <c r="C13" s="21" t="s">
        <v>521</v>
      </c>
      <c r="D13" s="103" t="s">
        <v>522</v>
      </c>
      <c r="E13" s="138" t="s">
        <v>523</v>
      </c>
      <c r="F13" s="135">
        <v>3</v>
      </c>
      <c r="G13" s="52">
        <v>6</v>
      </c>
      <c r="H13" s="86">
        <v>14</v>
      </c>
      <c r="I13" s="86">
        <f>4+14</f>
        <v>18</v>
      </c>
      <c r="J13" s="86">
        <v>10</v>
      </c>
      <c r="K13" s="135">
        <v>10</v>
      </c>
      <c r="L13" s="101" t="s">
        <v>287</v>
      </c>
      <c r="M13" s="3"/>
      <c r="N13" s="3"/>
      <c r="O13" s="3"/>
      <c r="P13" s="3"/>
      <c r="Q13" s="3"/>
      <c r="R13" s="3"/>
    </row>
    <row r="14" spans="1:27" ht="64.5" customHeight="1" x14ac:dyDescent="0.25">
      <c r="B14" s="72" t="s">
        <v>524</v>
      </c>
      <c r="C14" s="164" t="s">
        <v>525</v>
      </c>
      <c r="D14" s="72" t="s">
        <v>526</v>
      </c>
      <c r="E14" s="49" t="s">
        <v>527</v>
      </c>
      <c r="F14" s="50" t="s">
        <v>123</v>
      </c>
      <c r="G14" s="52">
        <v>0.05</v>
      </c>
      <c r="H14" s="61">
        <v>0.1</v>
      </c>
      <c r="I14" s="61">
        <v>2</v>
      </c>
      <c r="J14" s="61">
        <v>10</v>
      </c>
      <c r="K14" s="50">
        <v>25</v>
      </c>
      <c r="L14" s="49" t="s">
        <v>287</v>
      </c>
      <c r="M14" s="3"/>
      <c r="N14" s="3"/>
      <c r="O14" s="3"/>
      <c r="P14" s="3"/>
      <c r="Q14" s="3"/>
      <c r="R14" s="3"/>
    </row>
    <row r="15" spans="1:27" ht="36" x14ac:dyDescent="0.25">
      <c r="B15" s="50" t="s">
        <v>528</v>
      </c>
      <c r="C15" s="165" t="s">
        <v>529</v>
      </c>
      <c r="D15" s="72" t="s">
        <v>530</v>
      </c>
      <c r="E15" s="49" t="s">
        <v>531</v>
      </c>
      <c r="F15" s="50">
        <v>3</v>
      </c>
      <c r="G15" s="52">
        <v>4</v>
      </c>
      <c r="H15" s="52">
        <v>5</v>
      </c>
      <c r="I15" s="52">
        <f>3+5</f>
        <v>8</v>
      </c>
      <c r="J15" s="52">
        <f>3+5+2</f>
        <v>10</v>
      </c>
      <c r="K15" s="50">
        <v>15</v>
      </c>
      <c r="L15" s="49" t="s">
        <v>287</v>
      </c>
      <c r="M15" s="3"/>
      <c r="N15" s="3"/>
      <c r="O15" s="3"/>
      <c r="P15" s="3"/>
      <c r="Q15" s="3"/>
      <c r="R15" s="3"/>
    </row>
    <row r="16" spans="1:27" ht="31.5" customHeight="1" x14ac:dyDescent="0.25">
      <c r="B16" s="50" t="s">
        <v>532</v>
      </c>
      <c r="C16" s="165" t="s">
        <v>533</v>
      </c>
      <c r="D16" s="72" t="s">
        <v>534</v>
      </c>
      <c r="E16" s="49" t="s">
        <v>535</v>
      </c>
      <c r="F16" s="50">
        <v>0</v>
      </c>
      <c r="G16" s="27">
        <v>0</v>
      </c>
      <c r="H16" s="27">
        <v>0</v>
      </c>
      <c r="I16" s="27">
        <v>0</v>
      </c>
      <c r="J16" s="27">
        <v>0</v>
      </c>
      <c r="K16" s="50">
        <v>50</v>
      </c>
      <c r="L16" s="49" t="s">
        <v>383</v>
      </c>
      <c r="M16" s="3"/>
      <c r="N16" s="3"/>
      <c r="O16" s="3"/>
      <c r="P16" s="3"/>
      <c r="Q16" s="3"/>
      <c r="R16" s="3"/>
    </row>
    <row r="17" spans="2:18" ht="24.75" customHeight="1" x14ac:dyDescent="0.25">
      <c r="B17" s="297" t="s">
        <v>536</v>
      </c>
      <c r="C17" s="307" t="s">
        <v>537</v>
      </c>
      <c r="D17" s="300" t="s">
        <v>538</v>
      </c>
      <c r="E17" s="305" t="s">
        <v>539</v>
      </c>
      <c r="F17" s="297">
        <v>0</v>
      </c>
      <c r="G17" s="286">
        <v>0</v>
      </c>
      <c r="H17" s="286">
        <v>0</v>
      </c>
      <c r="I17" s="291" t="s">
        <v>540</v>
      </c>
      <c r="J17" s="291" t="s">
        <v>541</v>
      </c>
      <c r="K17" s="297" t="s">
        <v>542</v>
      </c>
      <c r="L17" s="305" t="s">
        <v>287</v>
      </c>
      <c r="M17" s="3"/>
      <c r="N17" s="3"/>
      <c r="O17" s="3"/>
      <c r="P17" s="3"/>
      <c r="Q17" s="3"/>
      <c r="R17" s="3"/>
    </row>
    <row r="18" spans="2:18" x14ac:dyDescent="0.25"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3"/>
      <c r="N18" s="3"/>
      <c r="O18" s="3"/>
      <c r="P18" s="3"/>
      <c r="Q18" s="3"/>
      <c r="R18" s="3"/>
    </row>
    <row r="19" spans="2:18" ht="33.75" customHeight="1" x14ac:dyDescent="0.25">
      <c r="B19" s="350" t="s">
        <v>543</v>
      </c>
      <c r="C19" s="351" t="s">
        <v>544</v>
      </c>
      <c r="D19" s="350" t="s">
        <v>545</v>
      </c>
      <c r="E19" s="77" t="s">
        <v>546</v>
      </c>
      <c r="F19" s="357" t="s">
        <v>123</v>
      </c>
      <c r="G19" s="360" t="s">
        <v>123</v>
      </c>
      <c r="H19" s="359">
        <v>74</v>
      </c>
      <c r="I19" s="360" t="s">
        <v>123</v>
      </c>
      <c r="J19" s="302">
        <v>68.900000000000006</v>
      </c>
      <c r="K19" s="357">
        <v>80</v>
      </c>
      <c r="L19" s="358" t="s">
        <v>547</v>
      </c>
      <c r="M19" s="3"/>
      <c r="N19" s="3"/>
      <c r="O19" s="3"/>
      <c r="P19" s="3"/>
      <c r="Q19" s="3"/>
      <c r="R19" s="3"/>
    </row>
    <row r="20" spans="2:18" ht="14.25" customHeight="1" x14ac:dyDescent="0.25">
      <c r="B20" s="280"/>
      <c r="C20" s="352"/>
      <c r="D20" s="281"/>
      <c r="E20" s="166" t="s">
        <v>548</v>
      </c>
      <c r="F20" s="281"/>
      <c r="G20" s="281"/>
      <c r="H20" s="281"/>
      <c r="I20" s="281"/>
      <c r="J20" s="281"/>
      <c r="K20" s="281"/>
      <c r="L20" s="281"/>
      <c r="M20" s="3"/>
      <c r="N20" s="3"/>
      <c r="O20" s="3"/>
      <c r="P20" s="3"/>
      <c r="Q20" s="3"/>
      <c r="R20" s="3"/>
    </row>
    <row r="21" spans="2:18" ht="27" customHeight="1" x14ac:dyDescent="0.25">
      <c r="B21" s="280"/>
      <c r="C21" s="352"/>
      <c r="D21" s="334" t="s">
        <v>549</v>
      </c>
      <c r="E21" s="77" t="s">
        <v>550</v>
      </c>
      <c r="F21" s="335" t="s">
        <v>123</v>
      </c>
      <c r="G21" s="301" t="s">
        <v>73</v>
      </c>
      <c r="H21" s="361">
        <v>59.4</v>
      </c>
      <c r="I21" s="362" t="s">
        <v>123</v>
      </c>
      <c r="J21" s="291">
        <v>68.900000000000006</v>
      </c>
      <c r="K21" s="348">
        <v>60</v>
      </c>
      <c r="L21" s="285" t="s">
        <v>227</v>
      </c>
      <c r="M21" s="3"/>
      <c r="N21" s="3"/>
      <c r="O21" s="3"/>
      <c r="P21" s="3"/>
      <c r="Q21" s="3"/>
      <c r="R21" s="3"/>
    </row>
    <row r="22" spans="2:18" ht="19.5" customHeight="1" x14ac:dyDescent="0.25">
      <c r="B22" s="281"/>
      <c r="C22" s="349"/>
      <c r="D22" s="281"/>
      <c r="E22" s="78" t="s">
        <v>548</v>
      </c>
      <c r="F22" s="308"/>
      <c r="G22" s="281"/>
      <c r="H22" s="281"/>
      <c r="I22" s="363"/>
      <c r="J22" s="281"/>
      <c r="K22" s="349"/>
      <c r="L22" s="308"/>
      <c r="M22" s="3"/>
      <c r="N22" s="3"/>
      <c r="O22" s="3"/>
      <c r="P22" s="3"/>
      <c r="Q22" s="3"/>
      <c r="R22" s="3"/>
    </row>
    <row r="23" spans="2:18" ht="56.25" customHeight="1" x14ac:dyDescent="0.25">
      <c r="B23" s="167" t="s">
        <v>551</v>
      </c>
      <c r="C23" s="168" t="s">
        <v>552</v>
      </c>
      <c r="D23" s="153" t="s">
        <v>553</v>
      </c>
      <c r="E23" s="169" t="s">
        <v>554</v>
      </c>
      <c r="F23" s="154" t="s">
        <v>555</v>
      </c>
      <c r="G23" s="170" t="s">
        <v>556</v>
      </c>
      <c r="H23" s="155" t="s">
        <v>557</v>
      </c>
      <c r="I23" s="157" t="s">
        <v>558</v>
      </c>
      <c r="J23" s="170" t="s">
        <v>559</v>
      </c>
      <c r="K23" s="154" t="s">
        <v>560</v>
      </c>
      <c r="L23" s="159" t="s">
        <v>561</v>
      </c>
      <c r="M23" s="3"/>
      <c r="N23" s="3"/>
      <c r="O23" s="3"/>
      <c r="P23" s="3"/>
      <c r="Q23" s="3"/>
      <c r="R23" s="3"/>
    </row>
    <row r="24" spans="2:18" ht="38.25" customHeight="1" x14ac:dyDescent="0.25">
      <c r="B24" s="167" t="s">
        <v>562</v>
      </c>
      <c r="C24" s="168" t="s">
        <v>563</v>
      </c>
      <c r="D24" s="153" t="s">
        <v>564</v>
      </c>
      <c r="E24" s="169" t="s">
        <v>565</v>
      </c>
      <c r="F24" s="154">
        <v>1</v>
      </c>
      <c r="G24" s="155">
        <v>2</v>
      </c>
      <c r="H24" s="52">
        <v>6</v>
      </c>
      <c r="I24" s="52">
        <f>2+6</f>
        <v>8</v>
      </c>
      <c r="J24" s="157">
        <f>2+6+3</f>
        <v>11</v>
      </c>
      <c r="K24" s="135">
        <v>10</v>
      </c>
      <c r="L24" s="101" t="s">
        <v>566</v>
      </c>
      <c r="M24" s="3"/>
      <c r="N24" s="3"/>
      <c r="O24" s="3"/>
      <c r="P24" s="3"/>
      <c r="Q24" s="3"/>
      <c r="R24" s="3"/>
    </row>
    <row r="25" spans="2:18" ht="53.25" customHeight="1" x14ac:dyDescent="0.25">
      <c r="B25" s="342" t="s">
        <v>567</v>
      </c>
      <c r="C25" s="344" t="s">
        <v>568</v>
      </c>
      <c r="D25" s="345" t="s">
        <v>569</v>
      </c>
      <c r="E25" s="171" t="s">
        <v>570</v>
      </c>
      <c r="F25" s="335">
        <v>1</v>
      </c>
      <c r="G25" s="287">
        <v>2</v>
      </c>
      <c r="H25" s="287">
        <v>4</v>
      </c>
      <c r="I25" s="287">
        <v>9</v>
      </c>
      <c r="J25" s="347">
        <f>9+7</f>
        <v>16</v>
      </c>
      <c r="K25" s="335">
        <v>10</v>
      </c>
      <c r="L25" s="341" t="s">
        <v>287</v>
      </c>
      <c r="M25" s="3"/>
      <c r="N25" s="3"/>
      <c r="O25" s="3"/>
      <c r="P25" s="3"/>
      <c r="Q25" s="3"/>
      <c r="R25" s="3"/>
    </row>
    <row r="26" spans="2:18" ht="19.5" customHeight="1" x14ac:dyDescent="0.25">
      <c r="B26" s="343"/>
      <c r="C26" s="281"/>
      <c r="D26" s="346"/>
      <c r="E26" s="172" t="s">
        <v>571</v>
      </c>
      <c r="F26" s="281"/>
      <c r="G26" s="281"/>
      <c r="H26" s="281"/>
      <c r="I26" s="281"/>
      <c r="J26" s="284"/>
      <c r="K26" s="281"/>
      <c r="L26" s="281"/>
      <c r="M26" s="3"/>
      <c r="N26" s="3"/>
      <c r="O26" s="3"/>
      <c r="P26" s="3"/>
      <c r="Q26" s="3"/>
      <c r="R26" s="3"/>
    </row>
    <row r="27" spans="2:18" ht="38.25" customHeight="1" x14ac:dyDescent="0.25">
      <c r="B27" s="173" t="s">
        <v>572</v>
      </c>
      <c r="C27" s="174" t="s">
        <v>573</v>
      </c>
      <c r="D27" s="158" t="s">
        <v>574</v>
      </c>
      <c r="E27" s="105" t="s">
        <v>575</v>
      </c>
      <c r="F27" s="175">
        <v>0</v>
      </c>
      <c r="G27" s="176">
        <v>0</v>
      </c>
      <c r="H27" s="176">
        <v>0</v>
      </c>
      <c r="I27" s="176">
        <v>0</v>
      </c>
      <c r="J27" s="177">
        <v>1</v>
      </c>
      <c r="K27" s="175" t="s">
        <v>576</v>
      </c>
      <c r="L27" s="94" t="s">
        <v>577</v>
      </c>
      <c r="M27" s="3"/>
      <c r="N27" s="3"/>
      <c r="O27" s="3"/>
      <c r="P27" s="3"/>
      <c r="Q27" s="3"/>
      <c r="R27" s="3"/>
    </row>
    <row r="28" spans="2:18" ht="32.25" customHeight="1" x14ac:dyDescent="0.25">
      <c r="B28" s="178"/>
      <c r="C28" s="323" t="s">
        <v>578</v>
      </c>
      <c r="D28" s="300" t="s">
        <v>579</v>
      </c>
      <c r="E28" s="77" t="s">
        <v>580</v>
      </c>
      <c r="F28" s="320" t="s">
        <v>581</v>
      </c>
      <c r="G28" s="368">
        <v>397.72</v>
      </c>
      <c r="H28" s="368">
        <v>443.63</v>
      </c>
      <c r="I28" s="368">
        <v>460.23</v>
      </c>
      <c r="J28" s="370">
        <v>677.65</v>
      </c>
      <c r="K28" s="320">
        <v>635.91</v>
      </c>
      <c r="L28" s="179" t="s">
        <v>287</v>
      </c>
      <c r="M28" s="3"/>
      <c r="N28" s="3"/>
      <c r="O28" s="3"/>
      <c r="P28" s="3"/>
      <c r="Q28" s="3"/>
      <c r="R28" s="3"/>
    </row>
    <row r="29" spans="2:18" ht="16.5" customHeight="1" thickBot="1" x14ac:dyDescent="0.3">
      <c r="B29" s="364" t="s">
        <v>582</v>
      </c>
      <c r="C29" s="280"/>
      <c r="D29" s="281"/>
      <c r="E29" s="166" t="s">
        <v>583</v>
      </c>
      <c r="F29" s="281"/>
      <c r="G29" s="281"/>
      <c r="H29" s="281"/>
      <c r="I29" s="281"/>
      <c r="J29" s="281"/>
      <c r="K29" s="281"/>
      <c r="L29" s="180"/>
      <c r="M29" s="3"/>
      <c r="N29" s="3"/>
      <c r="O29" s="3"/>
      <c r="P29" s="3"/>
      <c r="Q29" s="3"/>
      <c r="R29" s="3"/>
    </row>
    <row r="30" spans="2:18" ht="47.25" customHeight="1" thickBot="1" x14ac:dyDescent="0.3">
      <c r="B30" s="365"/>
      <c r="C30" s="308"/>
      <c r="D30" s="72" t="s">
        <v>584</v>
      </c>
      <c r="E30" s="85" t="s">
        <v>585</v>
      </c>
      <c r="F30" s="181">
        <v>11</v>
      </c>
      <c r="G30" s="177">
        <v>19</v>
      </c>
      <c r="H30" s="157">
        <v>21</v>
      </c>
      <c r="I30" s="157">
        <v>21</v>
      </c>
      <c r="J30" s="157">
        <v>21</v>
      </c>
      <c r="K30" s="181">
        <v>20</v>
      </c>
      <c r="L30" s="42" t="s">
        <v>99</v>
      </c>
      <c r="M30" s="3"/>
      <c r="N30" s="3"/>
      <c r="O30" s="3"/>
      <c r="P30" s="3"/>
      <c r="Q30" s="3"/>
      <c r="R30" s="3"/>
    </row>
    <row r="31" spans="2:18" ht="36.75" customHeight="1" thickTop="1" x14ac:dyDescent="0.25">
      <c r="B31" s="366" t="s">
        <v>586</v>
      </c>
      <c r="C31" s="367" t="s">
        <v>587</v>
      </c>
      <c r="D31" s="319" t="s">
        <v>588</v>
      </c>
      <c r="E31" s="42" t="s">
        <v>589</v>
      </c>
      <c r="F31" s="320">
        <v>0</v>
      </c>
      <c r="G31" s="301" t="s">
        <v>590</v>
      </c>
      <c r="H31" s="301" t="s">
        <v>590</v>
      </c>
      <c r="I31" s="301" t="s">
        <v>590</v>
      </c>
      <c r="J31" s="301" t="s">
        <v>590</v>
      </c>
      <c r="K31" s="182">
        <v>25</v>
      </c>
      <c r="L31" s="183" t="s">
        <v>591</v>
      </c>
      <c r="M31" s="369"/>
      <c r="N31" s="3"/>
      <c r="O31" s="3"/>
      <c r="P31" s="3"/>
      <c r="Q31" s="3"/>
      <c r="R31" s="3"/>
    </row>
    <row r="32" spans="2:18" ht="25.5" customHeight="1" x14ac:dyDescent="0.25">
      <c r="B32" s="343"/>
      <c r="C32" s="281"/>
      <c r="D32" s="284"/>
      <c r="E32" s="41" t="s">
        <v>592</v>
      </c>
      <c r="F32" s="281"/>
      <c r="G32" s="281"/>
      <c r="H32" s="281"/>
      <c r="I32" s="281"/>
      <c r="J32" s="281"/>
      <c r="K32" s="184"/>
      <c r="L32" s="185"/>
      <c r="M32" s="267"/>
      <c r="N32" s="3"/>
      <c r="O32" s="3"/>
      <c r="P32" s="3"/>
      <c r="Q32" s="3"/>
      <c r="R32" s="3"/>
    </row>
    <row r="33" spans="2:18" ht="141" customHeight="1" x14ac:dyDescent="0.25">
      <c r="B33" s="186" t="s">
        <v>593</v>
      </c>
      <c r="C33" s="82" t="s">
        <v>594</v>
      </c>
      <c r="D33" s="187" t="s">
        <v>595</v>
      </c>
      <c r="E33" s="82" t="s">
        <v>596</v>
      </c>
      <c r="F33" s="188" t="s">
        <v>597</v>
      </c>
      <c r="G33" s="189" t="s">
        <v>597</v>
      </c>
      <c r="H33" s="189" t="s">
        <v>597</v>
      </c>
      <c r="I33" s="189" t="s">
        <v>597</v>
      </c>
      <c r="J33" s="189" t="s">
        <v>598</v>
      </c>
      <c r="K33" s="188" t="s">
        <v>599</v>
      </c>
      <c r="L33" s="82" t="s">
        <v>287</v>
      </c>
      <c r="M33" s="3"/>
      <c r="N33" s="3"/>
      <c r="O33" s="3"/>
      <c r="P33" s="3"/>
      <c r="Q33" s="3"/>
      <c r="R33" s="3"/>
    </row>
    <row r="34" spans="2:18" ht="37.5" customHeight="1" x14ac:dyDescent="0.25">
      <c r="B34" s="190" t="s">
        <v>600</v>
      </c>
      <c r="C34" s="183" t="s">
        <v>601</v>
      </c>
      <c r="D34" s="48" t="s">
        <v>602</v>
      </c>
      <c r="E34" s="82" t="s">
        <v>603</v>
      </c>
      <c r="F34" s="188">
        <v>0</v>
      </c>
      <c r="G34" s="189">
        <v>0</v>
      </c>
      <c r="H34" s="189">
        <v>0</v>
      </c>
      <c r="I34" s="189">
        <v>0</v>
      </c>
      <c r="J34" s="191">
        <v>0</v>
      </c>
      <c r="K34" s="188">
        <v>2</v>
      </c>
      <c r="L34" s="82" t="s">
        <v>604</v>
      </c>
      <c r="M34" s="3"/>
      <c r="N34" s="3"/>
      <c r="O34" s="3"/>
      <c r="P34" s="3"/>
      <c r="Q34" s="3"/>
      <c r="R34" s="3"/>
    </row>
    <row r="35" spans="2:18" ht="16.5" customHeight="1" x14ac:dyDescent="0.25">
      <c r="B35" s="192"/>
      <c r="C35" s="193"/>
      <c r="D35" s="333" t="s">
        <v>605</v>
      </c>
      <c r="E35" s="69" t="s">
        <v>606</v>
      </c>
      <c r="F35" s="150">
        <v>0</v>
      </c>
      <c r="G35" s="286">
        <v>0</v>
      </c>
      <c r="H35" s="194">
        <v>0</v>
      </c>
      <c r="I35" s="194">
        <v>0</v>
      </c>
      <c r="J35" s="195">
        <v>0</v>
      </c>
      <c r="K35" s="150">
        <v>1</v>
      </c>
      <c r="L35" s="183" t="s">
        <v>287</v>
      </c>
      <c r="M35" s="3"/>
      <c r="N35" s="3"/>
      <c r="O35" s="3"/>
      <c r="P35" s="3"/>
      <c r="Q35" s="3"/>
      <c r="R35" s="3"/>
    </row>
    <row r="36" spans="2:18" ht="15.75" customHeight="1" x14ac:dyDescent="0.25">
      <c r="B36" s="186"/>
      <c r="C36" s="196"/>
      <c r="D36" s="284"/>
      <c r="E36" s="84" t="s">
        <v>108</v>
      </c>
      <c r="F36" s="106"/>
      <c r="G36" s="281"/>
      <c r="H36" s="197"/>
      <c r="I36" s="197"/>
      <c r="J36" s="197"/>
      <c r="K36" s="106"/>
      <c r="L36" s="185"/>
      <c r="M36" s="3"/>
      <c r="N36" s="3"/>
      <c r="O36" s="3"/>
      <c r="P36" s="3"/>
      <c r="Q36" s="3"/>
      <c r="R36" s="3"/>
    </row>
    <row r="37" spans="2:18" ht="40.5" customHeight="1" x14ac:dyDescent="0.25">
      <c r="B37" s="198" t="s">
        <v>607</v>
      </c>
      <c r="C37" s="49" t="s">
        <v>608</v>
      </c>
      <c r="D37" s="199" t="s">
        <v>609</v>
      </c>
      <c r="E37" s="200" t="s">
        <v>610</v>
      </c>
      <c r="F37" s="50">
        <v>0</v>
      </c>
      <c r="G37" s="27">
        <v>0</v>
      </c>
      <c r="H37" s="27">
        <v>0</v>
      </c>
      <c r="I37" s="27">
        <v>0</v>
      </c>
      <c r="J37" s="107">
        <v>1</v>
      </c>
      <c r="K37" s="50">
        <v>3</v>
      </c>
      <c r="L37" s="49" t="s">
        <v>287</v>
      </c>
      <c r="M37" s="3"/>
      <c r="N37" s="3"/>
      <c r="O37" s="3"/>
      <c r="P37" s="3"/>
      <c r="Q37" s="3"/>
      <c r="R37" s="3"/>
    </row>
    <row r="38" spans="2:18" ht="15.75" customHeight="1" x14ac:dyDescent="0.25">
      <c r="M38" s="3"/>
      <c r="N38" s="3"/>
      <c r="O38" s="3"/>
      <c r="P38" s="3"/>
      <c r="Q38" s="3"/>
      <c r="R38" s="3"/>
    </row>
    <row r="39" spans="2:18" ht="15.75" customHeight="1" x14ac:dyDescent="0.25">
      <c r="M39" s="3"/>
      <c r="N39" s="3"/>
      <c r="O39" s="3"/>
      <c r="P39" s="3"/>
      <c r="Q39" s="3"/>
      <c r="R39" s="3"/>
    </row>
    <row r="40" spans="2:18" ht="15.75" customHeight="1" x14ac:dyDescent="0.25">
      <c r="M40" s="3"/>
      <c r="N40" s="3"/>
      <c r="O40" s="3"/>
      <c r="P40" s="3"/>
      <c r="Q40" s="3"/>
      <c r="R40" s="3"/>
    </row>
    <row r="41" spans="2:18" ht="15.75" customHeight="1" x14ac:dyDescent="0.25">
      <c r="M41" s="3"/>
      <c r="N41" s="3"/>
      <c r="O41" s="3"/>
      <c r="P41" s="3"/>
      <c r="Q41" s="3"/>
      <c r="R41" s="3"/>
    </row>
    <row r="42" spans="2:18" ht="15.75" customHeight="1" x14ac:dyDescent="0.25">
      <c r="M42" s="3"/>
      <c r="N42" s="3"/>
      <c r="O42" s="3"/>
      <c r="P42" s="3"/>
      <c r="Q42" s="3"/>
      <c r="R42" s="3"/>
    </row>
    <row r="43" spans="2:18" ht="15.75" customHeight="1" x14ac:dyDescent="0.25">
      <c r="M43" s="3"/>
      <c r="N43" s="3"/>
      <c r="O43" s="3"/>
      <c r="P43" s="3"/>
      <c r="Q43" s="3"/>
      <c r="R43" s="3"/>
    </row>
    <row r="44" spans="2:18" ht="15.75" customHeight="1" x14ac:dyDescent="0.25">
      <c r="M44" s="3"/>
      <c r="N44" s="3"/>
      <c r="O44" s="3"/>
      <c r="P44" s="3"/>
      <c r="Q44" s="3"/>
      <c r="R44" s="3"/>
    </row>
    <row r="45" spans="2:18" ht="15.75" customHeight="1" x14ac:dyDescent="0.25">
      <c r="M45" s="3"/>
      <c r="N45" s="3"/>
      <c r="O45" s="3"/>
      <c r="P45" s="3"/>
      <c r="Q45" s="3"/>
      <c r="R45" s="3"/>
    </row>
    <row r="46" spans="2:18" ht="15.75" customHeight="1" x14ac:dyDescent="0.25">
      <c r="M46" s="3"/>
      <c r="N46" s="3"/>
      <c r="O46" s="3"/>
      <c r="P46" s="3"/>
      <c r="Q46" s="3"/>
      <c r="R46" s="3"/>
    </row>
    <row r="47" spans="2:18" ht="15.75" customHeight="1" x14ac:dyDescent="0.25">
      <c r="M47" s="3"/>
      <c r="N47" s="3"/>
      <c r="O47" s="3"/>
      <c r="P47" s="3"/>
      <c r="Q47" s="3"/>
      <c r="R47" s="3"/>
    </row>
    <row r="48" spans="2:18" ht="15.75" customHeight="1" x14ac:dyDescent="0.25">
      <c r="M48" s="3"/>
      <c r="N48" s="3"/>
      <c r="O48" s="3"/>
      <c r="P48" s="3"/>
      <c r="Q48" s="3"/>
      <c r="R48" s="3"/>
    </row>
    <row r="49" spans="13:18" ht="15.75" customHeight="1" x14ac:dyDescent="0.25">
      <c r="M49" s="3"/>
      <c r="N49" s="3"/>
      <c r="O49" s="3"/>
      <c r="P49" s="3"/>
      <c r="Q49" s="3"/>
      <c r="R49" s="3"/>
    </row>
    <row r="50" spans="13:18" ht="15.75" customHeight="1" x14ac:dyDescent="0.25">
      <c r="M50" s="3"/>
      <c r="N50" s="3"/>
      <c r="O50" s="3"/>
      <c r="P50" s="3"/>
      <c r="Q50" s="3"/>
      <c r="R50" s="3"/>
    </row>
    <row r="51" spans="13:18" ht="15.75" customHeight="1" x14ac:dyDescent="0.25">
      <c r="M51" s="3"/>
      <c r="N51" s="3"/>
      <c r="O51" s="3"/>
      <c r="P51" s="3"/>
      <c r="Q51" s="3"/>
      <c r="R51" s="3"/>
    </row>
    <row r="52" spans="13:18" ht="15.75" customHeight="1" x14ac:dyDescent="0.25">
      <c r="M52" s="3"/>
      <c r="N52" s="3"/>
      <c r="O52" s="3"/>
      <c r="P52" s="3"/>
      <c r="Q52" s="3"/>
      <c r="R52" s="3"/>
    </row>
    <row r="53" spans="13:18" ht="15.75" customHeight="1" x14ac:dyDescent="0.25">
      <c r="M53" s="3"/>
      <c r="N53" s="3"/>
      <c r="O53" s="3"/>
      <c r="P53" s="3"/>
      <c r="Q53" s="3"/>
      <c r="R53" s="3"/>
    </row>
    <row r="54" spans="13:18" ht="15.75" customHeight="1" x14ac:dyDescent="0.25">
      <c r="M54" s="3"/>
      <c r="N54" s="3"/>
      <c r="O54" s="3"/>
      <c r="P54" s="3"/>
      <c r="Q54" s="3"/>
      <c r="R54" s="3"/>
    </row>
    <row r="55" spans="13:18" ht="15.75" customHeight="1" x14ac:dyDescent="0.25">
      <c r="M55" s="3"/>
      <c r="N55" s="3"/>
      <c r="O55" s="3"/>
      <c r="P55" s="3"/>
      <c r="Q55" s="3"/>
      <c r="R55" s="3"/>
    </row>
    <row r="56" spans="13:18" ht="15.75" customHeight="1" x14ac:dyDescent="0.25">
      <c r="M56" s="3"/>
      <c r="N56" s="3"/>
      <c r="O56" s="3"/>
      <c r="P56" s="3"/>
      <c r="Q56" s="3"/>
      <c r="R56" s="3"/>
    </row>
    <row r="57" spans="13:18" ht="15.75" customHeight="1" x14ac:dyDescent="0.25">
      <c r="M57" s="3"/>
      <c r="N57" s="3"/>
      <c r="O57" s="3"/>
      <c r="P57" s="3"/>
      <c r="Q57" s="3"/>
      <c r="R57" s="3"/>
    </row>
    <row r="58" spans="13:18" ht="15.75" customHeight="1" x14ac:dyDescent="0.25">
      <c r="M58" s="3"/>
      <c r="N58" s="3"/>
      <c r="O58" s="3"/>
      <c r="P58" s="3"/>
      <c r="Q58" s="3"/>
      <c r="R58" s="3"/>
    </row>
    <row r="59" spans="13:18" ht="15.75" customHeight="1" x14ac:dyDescent="0.25">
      <c r="M59" s="3"/>
      <c r="N59" s="3"/>
      <c r="O59" s="3"/>
      <c r="P59" s="3"/>
      <c r="Q59" s="3"/>
      <c r="R59" s="3"/>
    </row>
    <row r="60" spans="13:18" ht="15.75" customHeight="1" x14ac:dyDescent="0.25">
      <c r="M60" s="3"/>
      <c r="N60" s="3"/>
      <c r="O60" s="3"/>
      <c r="P60" s="3"/>
      <c r="Q60" s="3"/>
      <c r="R60" s="3"/>
    </row>
    <row r="61" spans="13:18" ht="15.75" customHeight="1" x14ac:dyDescent="0.25">
      <c r="M61" s="3"/>
      <c r="N61" s="3"/>
      <c r="O61" s="3"/>
      <c r="P61" s="3"/>
      <c r="Q61" s="3"/>
      <c r="R61" s="3"/>
    </row>
    <row r="62" spans="13:18" ht="15.75" customHeight="1" x14ac:dyDescent="0.25">
      <c r="M62" s="3"/>
      <c r="N62" s="3"/>
      <c r="O62" s="3"/>
      <c r="P62" s="3"/>
      <c r="Q62" s="3"/>
      <c r="R62" s="3"/>
    </row>
    <row r="63" spans="13:18" ht="15.75" customHeight="1" x14ac:dyDescent="0.25">
      <c r="M63" s="3"/>
      <c r="N63" s="3"/>
      <c r="O63" s="3"/>
      <c r="P63" s="3"/>
      <c r="Q63" s="3"/>
      <c r="R63" s="3"/>
    </row>
    <row r="64" spans="13:18" ht="15.75" customHeight="1" x14ac:dyDescent="0.25">
      <c r="M64" s="3"/>
      <c r="N64" s="3"/>
      <c r="O64" s="3"/>
      <c r="P64" s="3"/>
      <c r="Q64" s="3"/>
      <c r="R64" s="3"/>
    </row>
    <row r="65" spans="13:18" ht="15.75" customHeight="1" x14ac:dyDescent="0.25">
      <c r="M65" s="3"/>
      <c r="N65" s="3"/>
      <c r="O65" s="3"/>
      <c r="P65" s="3"/>
      <c r="Q65" s="3"/>
      <c r="R65" s="3"/>
    </row>
    <row r="66" spans="13:18" ht="15.75" customHeight="1" x14ac:dyDescent="0.25">
      <c r="M66" s="3"/>
      <c r="N66" s="3"/>
      <c r="O66" s="3"/>
      <c r="P66" s="3"/>
      <c r="Q66" s="3"/>
      <c r="R66" s="3"/>
    </row>
    <row r="67" spans="13:18" ht="15.75" customHeight="1" x14ac:dyDescent="0.25">
      <c r="M67" s="3"/>
      <c r="N67" s="3"/>
      <c r="O67" s="3"/>
      <c r="P67" s="3"/>
      <c r="Q67" s="3"/>
      <c r="R67" s="3"/>
    </row>
    <row r="68" spans="13:18" ht="15.75" customHeight="1" x14ac:dyDescent="0.25">
      <c r="M68" s="3"/>
      <c r="N68" s="3"/>
      <c r="O68" s="3"/>
      <c r="P68" s="3"/>
      <c r="Q68" s="3"/>
      <c r="R68" s="3"/>
    </row>
    <row r="69" spans="13:18" ht="15.75" customHeight="1" x14ac:dyDescent="0.25">
      <c r="M69" s="3"/>
      <c r="N69" s="3"/>
      <c r="O69" s="3"/>
      <c r="P69" s="3"/>
      <c r="Q69" s="3"/>
      <c r="R69" s="3"/>
    </row>
    <row r="70" spans="13:18" ht="15.75" customHeight="1" x14ac:dyDescent="0.25">
      <c r="M70" s="3"/>
      <c r="N70" s="3"/>
      <c r="O70" s="3"/>
      <c r="P70" s="3"/>
      <c r="Q70" s="3"/>
      <c r="R70" s="3"/>
    </row>
    <row r="71" spans="13:18" ht="15.75" customHeight="1" x14ac:dyDescent="0.25">
      <c r="M71" s="3"/>
      <c r="N71" s="3"/>
      <c r="O71" s="3"/>
      <c r="P71" s="3"/>
      <c r="Q71" s="3"/>
      <c r="R71" s="3"/>
    </row>
    <row r="72" spans="13:18" ht="15.75" customHeight="1" x14ac:dyDescent="0.25">
      <c r="M72" s="3"/>
      <c r="N72" s="3"/>
      <c r="O72" s="3"/>
      <c r="P72" s="3"/>
      <c r="Q72" s="3"/>
      <c r="R72" s="3"/>
    </row>
    <row r="73" spans="13:18" ht="15.75" customHeight="1" x14ac:dyDescent="0.25">
      <c r="M73" s="3"/>
      <c r="N73" s="3"/>
      <c r="O73" s="3"/>
      <c r="P73" s="3"/>
      <c r="Q73" s="3"/>
      <c r="R73" s="3"/>
    </row>
    <row r="74" spans="13:18" ht="15.75" customHeight="1" x14ac:dyDescent="0.25">
      <c r="M74" s="3"/>
      <c r="N74" s="3"/>
      <c r="O74" s="3"/>
      <c r="P74" s="3"/>
      <c r="Q74" s="3"/>
      <c r="R74" s="3"/>
    </row>
    <row r="75" spans="13:18" ht="15.75" customHeight="1" x14ac:dyDescent="0.25">
      <c r="M75" s="3"/>
      <c r="N75" s="3"/>
      <c r="O75" s="3"/>
      <c r="P75" s="3"/>
      <c r="Q75" s="3"/>
      <c r="R75" s="3"/>
    </row>
    <row r="76" spans="13:18" ht="15.75" customHeight="1" x14ac:dyDescent="0.25">
      <c r="M76" s="3"/>
      <c r="N76" s="3"/>
      <c r="O76" s="3"/>
      <c r="P76" s="3"/>
      <c r="Q76" s="3"/>
      <c r="R76" s="3"/>
    </row>
    <row r="77" spans="13:18" ht="15.75" customHeight="1" x14ac:dyDescent="0.25">
      <c r="M77" s="3"/>
      <c r="N77" s="3"/>
      <c r="O77" s="3"/>
      <c r="P77" s="3"/>
      <c r="Q77" s="3"/>
      <c r="R77" s="3"/>
    </row>
    <row r="78" spans="13:18" ht="15.75" customHeight="1" x14ac:dyDescent="0.25">
      <c r="M78" s="3"/>
      <c r="N78" s="3"/>
      <c r="O78" s="3"/>
      <c r="P78" s="3"/>
      <c r="Q78" s="3"/>
      <c r="R78" s="3"/>
    </row>
    <row r="79" spans="13:18" ht="15.75" customHeight="1" x14ac:dyDescent="0.25">
      <c r="M79" s="3"/>
      <c r="N79" s="3"/>
      <c r="O79" s="3"/>
      <c r="P79" s="3"/>
      <c r="Q79" s="3"/>
      <c r="R79" s="3"/>
    </row>
    <row r="80" spans="13:18" ht="15.75" customHeight="1" x14ac:dyDescent="0.25">
      <c r="M80" s="3"/>
      <c r="N80" s="3"/>
      <c r="O80" s="3"/>
      <c r="P80" s="3"/>
      <c r="Q80" s="3"/>
      <c r="R80" s="3"/>
    </row>
    <row r="81" spans="13:18" ht="15.75" customHeight="1" x14ac:dyDescent="0.25">
      <c r="M81" s="3"/>
      <c r="N81" s="3"/>
      <c r="O81" s="3"/>
      <c r="P81" s="3"/>
      <c r="Q81" s="3"/>
      <c r="R81" s="3"/>
    </row>
    <row r="82" spans="13:18" ht="15.75" customHeight="1" x14ac:dyDescent="0.25">
      <c r="M82" s="3"/>
      <c r="N82" s="3"/>
      <c r="O82" s="3"/>
      <c r="P82" s="3"/>
      <c r="Q82" s="3"/>
      <c r="R82" s="3"/>
    </row>
    <row r="83" spans="13:18" ht="15.75" customHeight="1" x14ac:dyDescent="0.25">
      <c r="M83" s="3"/>
      <c r="N83" s="3"/>
      <c r="O83" s="3"/>
      <c r="P83" s="3"/>
      <c r="Q83" s="3"/>
      <c r="R83" s="3"/>
    </row>
    <row r="84" spans="13:18" ht="15.75" customHeight="1" x14ac:dyDescent="0.25">
      <c r="M84" s="3"/>
      <c r="N84" s="3"/>
      <c r="O84" s="3"/>
      <c r="P84" s="3"/>
      <c r="Q84" s="3"/>
      <c r="R84" s="3"/>
    </row>
    <row r="85" spans="13:18" ht="15.75" customHeight="1" x14ac:dyDescent="0.25">
      <c r="M85" s="3"/>
      <c r="N85" s="3"/>
      <c r="O85" s="3"/>
      <c r="P85" s="3"/>
      <c r="Q85" s="3"/>
      <c r="R85" s="3"/>
    </row>
    <row r="86" spans="13:18" ht="15.75" customHeight="1" x14ac:dyDescent="0.25">
      <c r="M86" s="3"/>
      <c r="N86" s="3"/>
      <c r="O86" s="3"/>
      <c r="P86" s="3"/>
      <c r="Q86" s="3"/>
      <c r="R86" s="3"/>
    </row>
    <row r="87" spans="13:18" ht="15.75" customHeight="1" x14ac:dyDescent="0.25">
      <c r="M87" s="3"/>
      <c r="N87" s="3"/>
      <c r="O87" s="3"/>
      <c r="P87" s="3"/>
      <c r="Q87" s="3"/>
      <c r="R87" s="3"/>
    </row>
    <row r="88" spans="13:18" ht="15.75" customHeight="1" x14ac:dyDescent="0.25">
      <c r="M88" s="3"/>
      <c r="N88" s="3"/>
      <c r="O88" s="3"/>
      <c r="P88" s="3"/>
      <c r="Q88" s="3"/>
      <c r="R88" s="3"/>
    </row>
    <row r="89" spans="13:18" ht="15.75" customHeight="1" x14ac:dyDescent="0.25">
      <c r="M89" s="3"/>
    </row>
    <row r="90" spans="13:18" ht="15.75" customHeight="1" x14ac:dyDescent="0.25">
      <c r="M90" s="3"/>
    </row>
    <row r="91" spans="13:18" ht="15.75" customHeight="1" x14ac:dyDescent="0.25">
      <c r="M91" s="3"/>
    </row>
    <row r="92" spans="13:18" ht="15.75" customHeight="1" x14ac:dyDescent="0.25">
      <c r="M92" s="3"/>
    </row>
    <row r="93" spans="13:18" ht="15.75" customHeight="1" x14ac:dyDescent="0.25">
      <c r="M93" s="3"/>
    </row>
    <row r="94" spans="13:18" ht="15.75" customHeight="1" x14ac:dyDescent="0.25">
      <c r="M94" s="3"/>
    </row>
    <row r="95" spans="13:18" ht="15.75" customHeight="1" x14ac:dyDescent="0.25">
      <c r="M95" s="3"/>
    </row>
    <row r="96" spans="13:18" ht="15.75" customHeight="1" x14ac:dyDescent="0.25">
      <c r="M96" s="3"/>
    </row>
    <row r="97" spans="13:13" ht="15.75" customHeight="1" x14ac:dyDescent="0.25">
      <c r="M97" s="3"/>
    </row>
    <row r="98" spans="13:13" ht="15.75" customHeight="1" x14ac:dyDescent="0.25">
      <c r="M98" s="3"/>
    </row>
    <row r="99" spans="13:13" ht="15.75" customHeight="1" x14ac:dyDescent="0.25">
      <c r="M99" s="3"/>
    </row>
    <row r="100" spans="13:13" ht="15.75" customHeight="1" x14ac:dyDescent="0.25">
      <c r="M100" s="3"/>
    </row>
    <row r="101" spans="13:13" ht="15.75" customHeight="1" x14ac:dyDescent="0.25">
      <c r="M101" s="3"/>
    </row>
    <row r="102" spans="13:13" ht="15.75" customHeight="1" x14ac:dyDescent="0.25">
      <c r="M102" s="3"/>
    </row>
    <row r="103" spans="13:13" ht="15.75" customHeight="1" x14ac:dyDescent="0.25">
      <c r="M103" s="3"/>
    </row>
    <row r="104" spans="13:13" ht="15.75" customHeight="1" x14ac:dyDescent="0.25">
      <c r="M104" s="3"/>
    </row>
    <row r="105" spans="13:13" ht="15.75" customHeight="1" x14ac:dyDescent="0.25">
      <c r="M105" s="3"/>
    </row>
    <row r="106" spans="13:13" ht="15.75" customHeight="1" x14ac:dyDescent="0.25">
      <c r="M106" s="3"/>
    </row>
    <row r="107" spans="13:13" ht="15.75" customHeight="1" x14ac:dyDescent="0.25">
      <c r="M107" s="3"/>
    </row>
    <row r="108" spans="13:13" ht="15.75" customHeight="1" x14ac:dyDescent="0.25">
      <c r="M108" s="3"/>
    </row>
    <row r="109" spans="13:13" ht="15.75" customHeight="1" x14ac:dyDescent="0.25">
      <c r="M109" s="3"/>
    </row>
    <row r="110" spans="13:13" ht="15.75" customHeight="1" x14ac:dyDescent="0.25">
      <c r="M110" s="3"/>
    </row>
    <row r="111" spans="13:13" ht="15.75" customHeight="1" x14ac:dyDescent="0.25">
      <c r="M111" s="3"/>
    </row>
    <row r="112" spans="13:13" ht="15.75" customHeight="1" x14ac:dyDescent="0.25">
      <c r="M112" s="3"/>
    </row>
    <row r="113" spans="13:13" ht="15.75" customHeight="1" x14ac:dyDescent="0.25">
      <c r="M113" s="3"/>
    </row>
    <row r="114" spans="13:13" ht="15.75" customHeight="1" x14ac:dyDescent="0.25">
      <c r="M114" s="3"/>
    </row>
    <row r="115" spans="13:13" ht="15.75" customHeight="1" x14ac:dyDescent="0.25">
      <c r="M115" s="3"/>
    </row>
    <row r="116" spans="13:13" ht="15.75" customHeight="1" x14ac:dyDescent="0.25">
      <c r="M116" s="3"/>
    </row>
    <row r="117" spans="13:13" ht="15.75" customHeight="1" x14ac:dyDescent="0.25">
      <c r="M117" s="3"/>
    </row>
    <row r="118" spans="13:13" ht="15.75" customHeight="1" x14ac:dyDescent="0.25">
      <c r="M118" s="3"/>
    </row>
    <row r="119" spans="13:13" ht="15.75" customHeight="1" x14ac:dyDescent="0.25">
      <c r="M119" s="3"/>
    </row>
    <row r="120" spans="13:13" ht="15.75" customHeight="1" x14ac:dyDescent="0.25">
      <c r="M120" s="3"/>
    </row>
    <row r="121" spans="13:13" ht="15.75" customHeight="1" x14ac:dyDescent="0.25">
      <c r="M121" s="3"/>
    </row>
    <row r="122" spans="13:13" ht="15.75" customHeight="1" x14ac:dyDescent="0.25">
      <c r="M122" s="3"/>
    </row>
    <row r="123" spans="13:13" ht="15.75" customHeight="1" x14ac:dyDescent="0.25">
      <c r="M123" s="3"/>
    </row>
    <row r="124" spans="13:13" ht="15.75" customHeight="1" x14ac:dyDescent="0.25">
      <c r="M124" s="3"/>
    </row>
    <row r="125" spans="13:13" ht="15.75" customHeight="1" x14ac:dyDescent="0.25">
      <c r="M125" s="3"/>
    </row>
    <row r="126" spans="13:13" ht="15.75" customHeight="1" x14ac:dyDescent="0.25">
      <c r="M126" s="3"/>
    </row>
    <row r="127" spans="13:13" ht="15.75" customHeight="1" x14ac:dyDescent="0.25">
      <c r="M127" s="3"/>
    </row>
    <row r="128" spans="13:13" ht="15.75" customHeight="1" x14ac:dyDescent="0.25">
      <c r="M128" s="3"/>
    </row>
    <row r="129" spans="13:13" ht="15.75" customHeight="1" x14ac:dyDescent="0.25">
      <c r="M129" s="3"/>
    </row>
    <row r="130" spans="13:13" ht="15.75" customHeight="1" x14ac:dyDescent="0.25">
      <c r="M130" s="3"/>
    </row>
    <row r="131" spans="13:13" ht="15.75" customHeight="1" x14ac:dyDescent="0.25">
      <c r="M131" s="3"/>
    </row>
    <row r="132" spans="13:13" ht="15.75" customHeight="1" x14ac:dyDescent="0.25">
      <c r="M132" s="3"/>
    </row>
    <row r="133" spans="13:13" ht="15.75" customHeight="1" x14ac:dyDescent="0.25">
      <c r="M133" s="3"/>
    </row>
    <row r="134" spans="13:13" ht="15.75" customHeight="1" x14ac:dyDescent="0.25">
      <c r="M134" s="3"/>
    </row>
    <row r="135" spans="13:13" ht="15.75" customHeight="1" x14ac:dyDescent="0.25">
      <c r="M135" s="3"/>
    </row>
    <row r="136" spans="13:13" ht="15.75" customHeight="1" x14ac:dyDescent="0.25">
      <c r="M136" s="3"/>
    </row>
    <row r="137" spans="13:13" ht="15.75" customHeight="1" x14ac:dyDescent="0.25">
      <c r="M137" s="3"/>
    </row>
    <row r="138" spans="13:13" ht="15.75" customHeight="1" x14ac:dyDescent="0.25">
      <c r="M138" s="3"/>
    </row>
    <row r="139" spans="13:13" ht="15.75" customHeight="1" x14ac:dyDescent="0.25">
      <c r="M139" s="3"/>
    </row>
    <row r="140" spans="13:13" ht="15.75" customHeight="1" x14ac:dyDescent="0.25">
      <c r="M140" s="3"/>
    </row>
    <row r="141" spans="13:13" ht="15.75" customHeight="1" x14ac:dyDescent="0.25">
      <c r="M141" s="3"/>
    </row>
    <row r="142" spans="13:13" ht="15.75" customHeight="1" x14ac:dyDescent="0.25">
      <c r="M142" s="3"/>
    </row>
    <row r="143" spans="13:13" ht="15.75" customHeight="1" x14ac:dyDescent="0.25">
      <c r="M143" s="3"/>
    </row>
    <row r="144" spans="13:13" ht="15.75" customHeight="1" x14ac:dyDescent="0.25">
      <c r="M144" s="3"/>
    </row>
    <row r="145" spans="13:13" ht="15.75" customHeight="1" x14ac:dyDescent="0.25">
      <c r="M145" s="3"/>
    </row>
    <row r="146" spans="13:13" ht="15.75" customHeight="1" x14ac:dyDescent="0.25">
      <c r="M146" s="3"/>
    </row>
    <row r="147" spans="13:13" ht="15.75" customHeight="1" x14ac:dyDescent="0.25">
      <c r="M147" s="3"/>
    </row>
    <row r="148" spans="13:13" ht="15.75" customHeight="1" x14ac:dyDescent="0.25">
      <c r="M148" s="3"/>
    </row>
    <row r="149" spans="13:13" ht="15.75" customHeight="1" x14ac:dyDescent="0.25">
      <c r="M149" s="3"/>
    </row>
    <row r="150" spans="13:13" ht="15.75" customHeight="1" x14ac:dyDescent="0.25">
      <c r="M150" s="3"/>
    </row>
    <row r="151" spans="13:13" ht="15.75" customHeight="1" x14ac:dyDescent="0.25">
      <c r="M151" s="3"/>
    </row>
    <row r="152" spans="13:13" ht="15.75" customHeight="1" x14ac:dyDescent="0.25">
      <c r="M152" s="3"/>
    </row>
    <row r="153" spans="13:13" ht="15.75" customHeight="1" x14ac:dyDescent="0.25">
      <c r="M153" s="3"/>
    </row>
    <row r="154" spans="13:13" ht="15.75" customHeight="1" x14ac:dyDescent="0.25">
      <c r="M154" s="3"/>
    </row>
    <row r="155" spans="13:13" ht="15.75" customHeight="1" x14ac:dyDescent="0.25">
      <c r="M155" s="3"/>
    </row>
    <row r="156" spans="13:13" ht="15.75" customHeight="1" x14ac:dyDescent="0.25">
      <c r="M156" s="3"/>
    </row>
    <row r="157" spans="13:13" ht="15.75" customHeight="1" x14ac:dyDescent="0.25">
      <c r="M157" s="3"/>
    </row>
    <row r="158" spans="13:13" ht="15.75" customHeight="1" x14ac:dyDescent="0.25">
      <c r="M158" s="3"/>
    </row>
    <row r="159" spans="13:13" ht="15.75" customHeight="1" x14ac:dyDescent="0.25">
      <c r="M159" s="3"/>
    </row>
    <row r="160" spans="13:13" ht="15.75" customHeight="1" x14ac:dyDescent="0.25">
      <c r="M160" s="3"/>
    </row>
    <row r="161" spans="13:13" ht="15.75" customHeight="1" x14ac:dyDescent="0.25">
      <c r="M161" s="3"/>
    </row>
    <row r="162" spans="13:13" ht="15.75" customHeight="1" x14ac:dyDescent="0.25">
      <c r="M162" s="3"/>
    </row>
    <row r="163" spans="13:13" ht="15.75" customHeight="1" x14ac:dyDescent="0.25">
      <c r="M163" s="3"/>
    </row>
    <row r="164" spans="13:13" ht="15.75" customHeight="1" x14ac:dyDescent="0.25">
      <c r="M164" s="3"/>
    </row>
    <row r="165" spans="13:13" ht="15.75" customHeight="1" x14ac:dyDescent="0.25">
      <c r="M165" s="3"/>
    </row>
    <row r="166" spans="13:13" ht="15.75" customHeight="1" x14ac:dyDescent="0.25">
      <c r="M166" s="3"/>
    </row>
    <row r="167" spans="13:13" ht="15.75" customHeight="1" x14ac:dyDescent="0.25">
      <c r="M167" s="3"/>
    </row>
    <row r="168" spans="13:13" ht="15.75" customHeight="1" x14ac:dyDescent="0.25">
      <c r="M168" s="3"/>
    </row>
    <row r="169" spans="13:13" ht="15.75" customHeight="1" x14ac:dyDescent="0.25">
      <c r="M169" s="3"/>
    </row>
    <row r="170" spans="13:13" ht="15.75" customHeight="1" x14ac:dyDescent="0.25">
      <c r="M170" s="3"/>
    </row>
    <row r="171" spans="13:13" ht="15.75" customHeight="1" x14ac:dyDescent="0.25">
      <c r="M171" s="3"/>
    </row>
    <row r="172" spans="13:13" ht="15.75" customHeight="1" x14ac:dyDescent="0.25">
      <c r="M172" s="3"/>
    </row>
    <row r="173" spans="13:13" ht="15.75" customHeight="1" x14ac:dyDescent="0.25">
      <c r="M173" s="3"/>
    </row>
    <row r="174" spans="13:13" ht="15.75" customHeight="1" x14ac:dyDescent="0.25">
      <c r="M174" s="3"/>
    </row>
    <row r="175" spans="13:13" ht="15.75" customHeight="1" x14ac:dyDescent="0.25">
      <c r="M175" s="3"/>
    </row>
    <row r="176" spans="13:13" ht="15.75" customHeight="1" x14ac:dyDescent="0.25">
      <c r="M176" s="3"/>
    </row>
    <row r="177" spans="13:13" ht="15.75" customHeight="1" x14ac:dyDescent="0.25">
      <c r="M177" s="3"/>
    </row>
    <row r="178" spans="13:13" ht="15.75" customHeight="1" x14ac:dyDescent="0.25">
      <c r="M178" s="3"/>
    </row>
    <row r="179" spans="13:13" ht="15.75" customHeight="1" x14ac:dyDescent="0.25">
      <c r="M179" s="3"/>
    </row>
    <row r="180" spans="13:13" ht="15.75" customHeight="1" x14ac:dyDescent="0.25">
      <c r="M180" s="3"/>
    </row>
    <row r="181" spans="13:13" ht="15.75" customHeight="1" x14ac:dyDescent="0.25">
      <c r="M181" s="3"/>
    </row>
    <row r="182" spans="13:13" ht="15.75" customHeight="1" x14ac:dyDescent="0.25">
      <c r="M182" s="3"/>
    </row>
    <row r="183" spans="13:13" ht="15.75" customHeight="1" x14ac:dyDescent="0.25">
      <c r="M183" s="3"/>
    </row>
    <row r="184" spans="13:13" ht="15.75" customHeight="1" x14ac:dyDescent="0.25">
      <c r="M184" s="3"/>
    </row>
    <row r="185" spans="13:13" ht="15.75" customHeight="1" x14ac:dyDescent="0.25">
      <c r="M185" s="3"/>
    </row>
    <row r="186" spans="13:13" ht="15.75" customHeight="1" x14ac:dyDescent="0.25">
      <c r="M186" s="3"/>
    </row>
    <row r="187" spans="13:13" ht="15.75" customHeight="1" x14ac:dyDescent="0.25">
      <c r="M187" s="3"/>
    </row>
    <row r="188" spans="13:13" ht="15.75" customHeight="1" x14ac:dyDescent="0.25">
      <c r="M188" s="3"/>
    </row>
    <row r="189" spans="13:13" ht="15.75" customHeight="1" x14ac:dyDescent="0.25">
      <c r="M189" s="3"/>
    </row>
    <row r="190" spans="13:13" ht="15.75" customHeight="1" x14ac:dyDescent="0.25">
      <c r="M190" s="3"/>
    </row>
    <row r="191" spans="13:13" ht="15.75" customHeight="1" x14ac:dyDescent="0.25">
      <c r="M191" s="3"/>
    </row>
    <row r="192" spans="13:13" ht="15.75" customHeight="1" x14ac:dyDescent="0.25">
      <c r="M192" s="3"/>
    </row>
    <row r="193" spans="13:13" ht="15.75" customHeight="1" x14ac:dyDescent="0.25">
      <c r="M193" s="3"/>
    </row>
    <row r="194" spans="13:13" ht="15.75" customHeight="1" x14ac:dyDescent="0.25">
      <c r="M194" s="3"/>
    </row>
    <row r="195" spans="13:13" ht="15.75" customHeight="1" x14ac:dyDescent="0.25">
      <c r="M195" s="3"/>
    </row>
    <row r="196" spans="13:13" ht="15.75" customHeight="1" x14ac:dyDescent="0.25">
      <c r="M196" s="3"/>
    </row>
    <row r="197" spans="13:13" ht="15.75" customHeight="1" x14ac:dyDescent="0.25">
      <c r="M197" s="3"/>
    </row>
    <row r="198" spans="13:13" ht="15.75" customHeight="1" x14ac:dyDescent="0.25">
      <c r="M198" s="3"/>
    </row>
    <row r="199" spans="13:13" ht="15.75" customHeight="1" x14ac:dyDescent="0.25">
      <c r="M199" s="3"/>
    </row>
    <row r="200" spans="13:13" ht="15.75" customHeight="1" x14ac:dyDescent="0.25">
      <c r="M200" s="3"/>
    </row>
    <row r="201" spans="13:13" ht="15.75" customHeight="1" x14ac:dyDescent="0.25">
      <c r="M201" s="3"/>
    </row>
    <row r="202" spans="13:13" ht="15.75" customHeight="1" x14ac:dyDescent="0.25">
      <c r="M202" s="3"/>
    </row>
    <row r="203" spans="13:13" ht="15.75" customHeight="1" x14ac:dyDescent="0.25">
      <c r="M203" s="3"/>
    </row>
    <row r="204" spans="13:13" ht="15.75" customHeight="1" x14ac:dyDescent="0.25">
      <c r="M204" s="3"/>
    </row>
    <row r="205" spans="13:13" ht="15.75" customHeight="1" x14ac:dyDescent="0.25">
      <c r="M205" s="3"/>
    </row>
    <row r="206" spans="13:13" ht="15.75" customHeight="1" x14ac:dyDescent="0.25">
      <c r="M206" s="3"/>
    </row>
    <row r="207" spans="13:13" ht="15.75" customHeight="1" x14ac:dyDescent="0.25">
      <c r="M207" s="3"/>
    </row>
    <row r="208" spans="13:13" ht="15.75" customHeight="1" x14ac:dyDescent="0.25">
      <c r="M208" s="3"/>
    </row>
    <row r="209" spans="13:13" ht="15.75" customHeight="1" x14ac:dyDescent="0.25">
      <c r="M209" s="3"/>
    </row>
    <row r="210" spans="13:13" ht="15.75" customHeight="1" x14ac:dyDescent="0.25">
      <c r="M210" s="3"/>
    </row>
    <row r="211" spans="13:13" ht="15.75" customHeight="1" x14ac:dyDescent="0.25">
      <c r="M211" s="3"/>
    </row>
    <row r="212" spans="13:13" ht="15.75" customHeight="1" x14ac:dyDescent="0.25">
      <c r="M212" s="3"/>
    </row>
    <row r="213" spans="13:13" ht="15.75" customHeight="1" x14ac:dyDescent="0.25">
      <c r="M213" s="3"/>
    </row>
    <row r="214" spans="13:13" ht="15.75" customHeight="1" x14ac:dyDescent="0.25">
      <c r="M214" s="3"/>
    </row>
    <row r="215" spans="13:13" ht="15.75" customHeight="1" x14ac:dyDescent="0.25">
      <c r="M215" s="3"/>
    </row>
    <row r="216" spans="13:13" ht="15.75" customHeight="1" x14ac:dyDescent="0.25">
      <c r="M216" s="3"/>
    </row>
    <row r="217" spans="13:13" ht="15.75" customHeight="1" x14ac:dyDescent="0.25">
      <c r="M217" s="3"/>
    </row>
    <row r="218" spans="13:13" ht="15.75" customHeight="1" x14ac:dyDescent="0.25">
      <c r="M218" s="3"/>
    </row>
    <row r="219" spans="13:13" ht="15.75" customHeight="1" x14ac:dyDescent="0.25">
      <c r="M219" s="3"/>
    </row>
    <row r="220" spans="13:13" ht="15.75" customHeight="1" x14ac:dyDescent="0.25">
      <c r="M220" s="3"/>
    </row>
    <row r="221" spans="13:13" ht="15.75" customHeight="1" x14ac:dyDescent="0.25">
      <c r="M221" s="3"/>
    </row>
    <row r="222" spans="13:13" ht="15.75" customHeight="1" x14ac:dyDescent="0.25">
      <c r="M222" s="3"/>
    </row>
    <row r="223" spans="13:13" ht="15.75" customHeight="1" x14ac:dyDescent="0.25">
      <c r="M223" s="3"/>
    </row>
    <row r="224" spans="13:13" ht="15.75" customHeight="1" x14ac:dyDescent="0.25">
      <c r="M224" s="3"/>
    </row>
    <row r="225" spans="13:13" ht="15.75" customHeight="1" x14ac:dyDescent="0.25">
      <c r="M225" s="3"/>
    </row>
    <row r="226" spans="13:13" ht="15.75" customHeight="1" x14ac:dyDescent="0.25">
      <c r="M226" s="3"/>
    </row>
    <row r="227" spans="13:13" ht="15.75" customHeight="1" x14ac:dyDescent="0.25">
      <c r="M227" s="3"/>
    </row>
    <row r="228" spans="13:13" ht="15.75" customHeight="1" x14ac:dyDescent="0.25">
      <c r="M228" s="3"/>
    </row>
    <row r="229" spans="13:13" ht="15.75" customHeight="1" x14ac:dyDescent="0.25">
      <c r="M229" s="3"/>
    </row>
    <row r="230" spans="13:13" ht="15.75" customHeight="1" x14ac:dyDescent="0.25">
      <c r="M230" s="3"/>
    </row>
    <row r="231" spans="13:13" ht="15.75" customHeight="1" x14ac:dyDescent="0.25">
      <c r="M231" s="3"/>
    </row>
    <row r="232" spans="13:13" ht="15.75" customHeight="1" x14ac:dyDescent="0.25">
      <c r="M232" s="3"/>
    </row>
    <row r="233" spans="13:13" ht="15.75" customHeight="1" x14ac:dyDescent="0.25">
      <c r="M233" s="3"/>
    </row>
    <row r="234" spans="13:13" ht="15.75" customHeight="1" x14ac:dyDescent="0.25">
      <c r="M234" s="3"/>
    </row>
    <row r="235" spans="13:13" ht="15.75" customHeight="1" x14ac:dyDescent="0.25">
      <c r="M235" s="3"/>
    </row>
    <row r="236" spans="13:13" ht="15.75" customHeight="1" x14ac:dyDescent="0.25">
      <c r="M236" s="3"/>
    </row>
    <row r="237" spans="13:13" ht="15.75" customHeight="1" x14ac:dyDescent="0.25">
      <c r="M237" s="3"/>
    </row>
    <row r="238" spans="13:13" ht="15.75" customHeight="1" x14ac:dyDescent="0.25"/>
    <row r="239" spans="13:13" ht="15.75" customHeight="1" x14ac:dyDescent="0.25"/>
    <row r="240" spans="13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4">
    <mergeCell ref="H28:H29"/>
    <mergeCell ref="I28:I29"/>
    <mergeCell ref="M31:M32"/>
    <mergeCell ref="G31:G32"/>
    <mergeCell ref="J28:J29"/>
    <mergeCell ref="K28:K29"/>
    <mergeCell ref="H31:H32"/>
    <mergeCell ref="I31:I32"/>
    <mergeCell ref="J31:J32"/>
    <mergeCell ref="G35:G36"/>
    <mergeCell ref="C28:C30"/>
    <mergeCell ref="B29:B30"/>
    <mergeCell ref="B31:B32"/>
    <mergeCell ref="C31:C32"/>
    <mergeCell ref="D31:D32"/>
    <mergeCell ref="F31:F32"/>
    <mergeCell ref="D35:D36"/>
    <mergeCell ref="D28:D29"/>
    <mergeCell ref="F28:F29"/>
    <mergeCell ref="G28:G29"/>
    <mergeCell ref="H21:H22"/>
    <mergeCell ref="I21:I22"/>
    <mergeCell ref="F17:F18"/>
    <mergeCell ref="G17:G18"/>
    <mergeCell ref="F19:F20"/>
    <mergeCell ref="G19:G20"/>
    <mergeCell ref="F21:F22"/>
    <mergeCell ref="G21:G22"/>
    <mergeCell ref="L19:L20"/>
    <mergeCell ref="H17:H18"/>
    <mergeCell ref="I17:I18"/>
    <mergeCell ref="H19:H20"/>
    <mergeCell ref="I19:I20"/>
    <mergeCell ref="D19:D20"/>
    <mergeCell ref="J17:J18"/>
    <mergeCell ref="K17:K18"/>
    <mergeCell ref="J19:J20"/>
    <mergeCell ref="K19:K20"/>
    <mergeCell ref="B17:B18"/>
    <mergeCell ref="C17:C18"/>
    <mergeCell ref="L17:L18"/>
    <mergeCell ref="D17:D18"/>
    <mergeCell ref="E17:E18"/>
    <mergeCell ref="M1:N2"/>
    <mergeCell ref="B4:K4"/>
    <mergeCell ref="B7:L7"/>
    <mergeCell ref="B8:B10"/>
    <mergeCell ref="C8:C10"/>
    <mergeCell ref="D21:D22"/>
    <mergeCell ref="B25:B26"/>
    <mergeCell ref="K25:K26"/>
    <mergeCell ref="L25:L26"/>
    <mergeCell ref="C25:C26"/>
    <mergeCell ref="D25:D26"/>
    <mergeCell ref="F25:F26"/>
    <mergeCell ref="G25:G26"/>
    <mergeCell ref="H25:H26"/>
    <mergeCell ref="I25:I26"/>
    <mergeCell ref="J25:J26"/>
    <mergeCell ref="J21:J22"/>
    <mergeCell ref="K21:K22"/>
    <mergeCell ref="L21:L22"/>
    <mergeCell ref="B19:B22"/>
    <mergeCell ref="C19:C22"/>
  </mergeCells>
  <hyperlinks>
    <hyperlink ref="A3" location="Turinys!A1" display="Atgal į turinį"/>
  </hyperlink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1000"/>
  <sheetViews>
    <sheetView topLeftCell="F1" workbookViewId="0">
      <pane ySplit="7" topLeftCell="A8" activePane="bottomLeft" state="frozen"/>
      <selection pane="bottomLeft" activeCell="M1" sqref="M1:N2"/>
    </sheetView>
  </sheetViews>
  <sheetFormatPr defaultColWidth="14.42578125" defaultRowHeight="15" customHeight="1" x14ac:dyDescent="0.25"/>
  <cols>
    <col min="1" max="1" width="11.140625" customWidth="1"/>
    <col min="2" max="2" width="7.140625" customWidth="1"/>
    <col min="3" max="3" width="28.5703125" customWidth="1"/>
    <col min="4" max="4" width="15.28515625" customWidth="1"/>
    <col min="5" max="5" width="34.28515625" customWidth="1"/>
    <col min="6" max="11" width="11.42578125" customWidth="1"/>
    <col min="12" max="12" width="30.5703125" customWidth="1"/>
    <col min="13" max="13" width="17.42578125" customWidth="1"/>
    <col min="14" max="14" width="15.140625" customWidth="1"/>
    <col min="15" max="15" width="8.7109375" customWidth="1"/>
    <col min="16" max="16" width="35.85546875" customWidth="1"/>
    <col min="17" max="17" width="25.85546875" customWidth="1"/>
  </cols>
  <sheetData>
    <row r="1" spans="1:27" ht="39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72" t="s">
        <v>824</v>
      </c>
      <c r="N1" s="27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" customHeight="1" x14ac:dyDescent="0.25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273"/>
      <c r="N2" s="27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201" t="s">
        <v>9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75" x14ac:dyDescent="0.3">
      <c r="A4" s="3"/>
      <c r="B4" s="275" t="s">
        <v>611</v>
      </c>
      <c r="C4" s="267"/>
      <c r="D4" s="267"/>
      <c r="E4" s="267"/>
      <c r="F4" s="267"/>
      <c r="G4" s="267"/>
      <c r="H4" s="267"/>
      <c r="I4" s="267"/>
      <c r="J4" s="267"/>
      <c r="K4" s="26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" customHeight="1" x14ac:dyDescent="0.25">
      <c r="M5" s="3"/>
      <c r="O5" s="3"/>
      <c r="P5" s="3"/>
      <c r="Q5" s="3"/>
    </row>
    <row r="6" spans="1:27" ht="37.5" customHeight="1" x14ac:dyDescent="0.25">
      <c r="B6" s="35" t="s">
        <v>18</v>
      </c>
      <c r="C6" s="36" t="s">
        <v>76</v>
      </c>
      <c r="D6" s="37" t="s">
        <v>77</v>
      </c>
      <c r="E6" s="36" t="s">
        <v>78</v>
      </c>
      <c r="F6" s="36" t="s">
        <v>79</v>
      </c>
      <c r="G6" s="38" t="s">
        <v>80</v>
      </c>
      <c r="H6" s="38" t="s">
        <v>81</v>
      </c>
      <c r="I6" s="38" t="s">
        <v>82</v>
      </c>
      <c r="J6" s="39" t="s">
        <v>83</v>
      </c>
      <c r="K6" s="37" t="s">
        <v>84</v>
      </c>
      <c r="L6" s="37" t="s">
        <v>37</v>
      </c>
      <c r="M6" s="3"/>
      <c r="O6" s="3"/>
      <c r="P6" s="3"/>
      <c r="Q6" s="3"/>
    </row>
    <row r="7" spans="1:27" ht="15.75" customHeight="1" x14ac:dyDescent="0.25">
      <c r="B7" s="276" t="s">
        <v>612</v>
      </c>
      <c r="C7" s="277"/>
      <c r="D7" s="277"/>
      <c r="E7" s="277"/>
      <c r="F7" s="277"/>
      <c r="G7" s="277"/>
      <c r="H7" s="277"/>
      <c r="I7" s="277"/>
      <c r="J7" s="277"/>
      <c r="K7" s="277"/>
      <c r="L7" s="278"/>
      <c r="M7" s="3"/>
      <c r="O7" s="3"/>
      <c r="P7" s="3"/>
      <c r="Q7" s="3"/>
    </row>
    <row r="8" spans="1:27" ht="85.5" customHeight="1" x14ac:dyDescent="0.25">
      <c r="B8" s="202" t="s">
        <v>613</v>
      </c>
      <c r="C8" s="203" t="s">
        <v>614</v>
      </c>
      <c r="D8" s="204" t="s">
        <v>615</v>
      </c>
      <c r="E8" s="121" t="s">
        <v>616</v>
      </c>
      <c r="F8" s="205" t="s">
        <v>123</v>
      </c>
      <c r="G8" s="206" t="s">
        <v>73</v>
      </c>
      <c r="H8" s="155">
        <v>27.8</v>
      </c>
      <c r="I8" s="206" t="s">
        <v>73</v>
      </c>
      <c r="J8" s="155">
        <v>30</v>
      </c>
      <c r="K8" s="205">
        <v>50</v>
      </c>
      <c r="L8" s="64" t="s">
        <v>227</v>
      </c>
      <c r="M8" s="3"/>
      <c r="N8" s="3"/>
      <c r="O8" s="3"/>
      <c r="P8" s="3"/>
      <c r="Q8" s="3"/>
    </row>
    <row r="9" spans="1:27" ht="24" x14ac:dyDescent="0.25">
      <c r="B9" s="390" t="s">
        <v>617</v>
      </c>
      <c r="C9" s="391" t="s">
        <v>618</v>
      </c>
      <c r="D9" s="344" t="s">
        <v>619</v>
      </c>
      <c r="E9" s="207" t="s">
        <v>620</v>
      </c>
      <c r="F9" s="389">
        <v>10</v>
      </c>
      <c r="G9" s="386">
        <v>11</v>
      </c>
      <c r="H9" s="386">
        <v>13</v>
      </c>
      <c r="I9" s="386">
        <f>13+2</f>
        <v>15</v>
      </c>
      <c r="J9" s="291">
        <v>18</v>
      </c>
      <c r="K9" s="389">
        <v>17</v>
      </c>
      <c r="L9" s="358" t="s">
        <v>227</v>
      </c>
      <c r="M9" s="3"/>
      <c r="O9" s="3"/>
      <c r="P9" s="3"/>
      <c r="Q9" s="3"/>
    </row>
    <row r="10" spans="1:27" ht="18.75" customHeight="1" x14ac:dyDescent="0.25">
      <c r="B10" s="281"/>
      <c r="C10" s="281"/>
      <c r="D10" s="281"/>
      <c r="E10" s="208" t="s">
        <v>108</v>
      </c>
      <c r="F10" s="281"/>
      <c r="G10" s="281"/>
      <c r="H10" s="281"/>
      <c r="I10" s="281"/>
      <c r="J10" s="281"/>
      <c r="K10" s="281"/>
      <c r="L10" s="298"/>
      <c r="M10" s="3"/>
      <c r="O10" s="3"/>
      <c r="P10" s="3"/>
      <c r="Q10" s="3"/>
    </row>
    <row r="11" spans="1:27" ht="26.25" customHeight="1" x14ac:dyDescent="0.25">
      <c r="B11" s="335" t="s">
        <v>621</v>
      </c>
      <c r="C11" s="344" t="s">
        <v>622</v>
      </c>
      <c r="D11" s="344" t="s">
        <v>623</v>
      </c>
      <c r="E11" s="344" t="s">
        <v>624</v>
      </c>
      <c r="F11" s="381">
        <v>66</v>
      </c>
      <c r="G11" s="376">
        <v>175</v>
      </c>
      <c r="H11" s="291">
        <v>180</v>
      </c>
      <c r="I11" s="291">
        <v>178</v>
      </c>
      <c r="J11" s="291">
        <v>180</v>
      </c>
      <c r="K11" s="387">
        <v>100</v>
      </c>
      <c r="L11" s="379" t="s">
        <v>625</v>
      </c>
      <c r="M11" s="3"/>
      <c r="O11" s="3"/>
      <c r="P11" s="3"/>
      <c r="Q11" s="3"/>
    </row>
    <row r="12" spans="1:27" ht="40.5" customHeight="1" x14ac:dyDescent="0.25">
      <c r="B12" s="280"/>
      <c r="C12" s="280"/>
      <c r="D12" s="281"/>
      <c r="E12" s="281"/>
      <c r="F12" s="281"/>
      <c r="G12" s="372"/>
      <c r="H12" s="281"/>
      <c r="I12" s="281"/>
      <c r="J12" s="281"/>
      <c r="K12" s="388"/>
      <c r="L12" s="281"/>
      <c r="M12" s="3"/>
      <c r="O12" s="3"/>
      <c r="P12" s="3"/>
      <c r="Q12" s="3"/>
    </row>
    <row r="13" spans="1:27" ht="60" x14ac:dyDescent="0.25">
      <c r="B13" s="281"/>
      <c r="C13" s="281"/>
      <c r="D13" s="21" t="s">
        <v>626</v>
      </c>
      <c r="E13" s="168" t="s">
        <v>627</v>
      </c>
      <c r="F13" s="209">
        <v>22</v>
      </c>
      <c r="G13" s="155">
        <v>28</v>
      </c>
      <c r="H13" s="155">
        <v>29</v>
      </c>
      <c r="I13" s="86">
        <v>32</v>
      </c>
      <c r="J13" s="86">
        <v>31</v>
      </c>
      <c r="K13" s="209">
        <v>30</v>
      </c>
      <c r="L13" s="210" t="s">
        <v>625</v>
      </c>
      <c r="M13" s="3"/>
      <c r="O13" s="3"/>
      <c r="P13" s="3"/>
      <c r="Q13" s="3"/>
    </row>
    <row r="14" spans="1:27" ht="47.25" customHeight="1" x14ac:dyDescent="0.25">
      <c r="B14" s="211" t="s">
        <v>628</v>
      </c>
      <c r="C14" s="168" t="s">
        <v>629</v>
      </c>
      <c r="D14" s="21" t="s">
        <v>630</v>
      </c>
      <c r="E14" s="168" t="s">
        <v>631</v>
      </c>
      <c r="F14" s="209">
        <v>0</v>
      </c>
      <c r="G14" s="189">
        <v>0</v>
      </c>
      <c r="H14" s="189">
        <v>0</v>
      </c>
      <c r="I14" s="212">
        <v>1</v>
      </c>
      <c r="J14" s="212">
        <v>2</v>
      </c>
      <c r="K14" s="209">
        <v>20</v>
      </c>
      <c r="L14" s="210" t="s">
        <v>146</v>
      </c>
      <c r="M14" s="3"/>
      <c r="Q14" s="3"/>
    </row>
    <row r="15" spans="1:27" ht="24" x14ac:dyDescent="0.25">
      <c r="B15" s="335" t="s">
        <v>632</v>
      </c>
      <c r="C15" s="344" t="s">
        <v>633</v>
      </c>
      <c r="D15" s="344" t="s">
        <v>634</v>
      </c>
      <c r="E15" s="207" t="s">
        <v>635</v>
      </c>
      <c r="F15" s="381">
        <v>0</v>
      </c>
      <c r="G15" s="286">
        <v>0</v>
      </c>
      <c r="H15" s="291">
        <v>1</v>
      </c>
      <c r="I15" s="291">
        <v>1</v>
      </c>
      <c r="J15" s="291">
        <v>1</v>
      </c>
      <c r="K15" s="381">
        <v>1</v>
      </c>
      <c r="L15" s="379" t="s">
        <v>636</v>
      </c>
      <c r="M15" s="3"/>
      <c r="Q15" s="213"/>
    </row>
    <row r="16" spans="1:27" ht="34.5" customHeight="1" x14ac:dyDescent="0.25">
      <c r="B16" s="308"/>
      <c r="C16" s="308"/>
      <c r="D16" s="281"/>
      <c r="E16" s="214" t="s">
        <v>108</v>
      </c>
      <c r="F16" s="308"/>
      <c r="G16" s="308"/>
      <c r="H16" s="308"/>
      <c r="I16" s="308"/>
      <c r="J16" s="308"/>
      <c r="K16" s="308"/>
      <c r="L16" s="308"/>
      <c r="M16" s="3"/>
      <c r="Q16" s="213"/>
    </row>
    <row r="17" spans="2:17" ht="36.75" customHeight="1" x14ac:dyDescent="0.25">
      <c r="B17" s="322" t="s">
        <v>637</v>
      </c>
      <c r="C17" s="323" t="s">
        <v>638</v>
      </c>
      <c r="D17" s="165" t="s">
        <v>639</v>
      </c>
      <c r="E17" s="87" t="s">
        <v>640</v>
      </c>
      <c r="F17" s="215" t="s">
        <v>641</v>
      </c>
      <c r="G17" s="216" t="s">
        <v>642</v>
      </c>
      <c r="H17" s="212" t="s">
        <v>643</v>
      </c>
      <c r="I17" s="212" t="s">
        <v>644</v>
      </c>
      <c r="J17" s="216" t="s">
        <v>645</v>
      </c>
      <c r="K17" s="217" t="s">
        <v>646</v>
      </c>
      <c r="L17" s="73" t="s">
        <v>647</v>
      </c>
      <c r="M17" s="3"/>
    </row>
    <row r="18" spans="2:17" ht="48" x14ac:dyDescent="0.25">
      <c r="B18" s="308"/>
      <c r="C18" s="308"/>
      <c r="D18" s="165" t="s">
        <v>648</v>
      </c>
      <c r="E18" s="110" t="s">
        <v>649</v>
      </c>
      <c r="F18" s="218">
        <v>72</v>
      </c>
      <c r="G18" s="212">
        <v>71.22</v>
      </c>
      <c r="H18" s="212">
        <v>62.92</v>
      </c>
      <c r="I18" s="219">
        <v>63.65</v>
      </c>
      <c r="J18" s="219">
        <v>61.42</v>
      </c>
      <c r="K18" s="220">
        <v>60</v>
      </c>
      <c r="L18" s="76" t="s">
        <v>650</v>
      </c>
      <c r="M18" s="3"/>
      <c r="Q18" s="213"/>
    </row>
    <row r="19" spans="2:17" ht="48" x14ac:dyDescent="0.25">
      <c r="B19" s="106" t="s">
        <v>651</v>
      </c>
      <c r="C19" s="87" t="s">
        <v>652</v>
      </c>
      <c r="D19" s="165" t="s">
        <v>653</v>
      </c>
      <c r="E19" s="87" t="s">
        <v>654</v>
      </c>
      <c r="F19" s="215" t="s">
        <v>655</v>
      </c>
      <c r="G19" s="170" t="s">
        <v>656</v>
      </c>
      <c r="H19" s="212" t="s">
        <v>657</v>
      </c>
      <c r="I19" s="212" t="s">
        <v>658</v>
      </c>
      <c r="J19" s="212" t="s">
        <v>659</v>
      </c>
      <c r="K19" s="217" t="s">
        <v>660</v>
      </c>
      <c r="L19" s="73" t="s">
        <v>650</v>
      </c>
      <c r="M19" s="3"/>
      <c r="Q19" s="213"/>
    </row>
    <row r="20" spans="2:17" ht="48" x14ac:dyDescent="0.25">
      <c r="B20" s="106" t="s">
        <v>661</v>
      </c>
      <c r="C20" s="87" t="s">
        <v>662</v>
      </c>
      <c r="D20" s="165" t="s">
        <v>663</v>
      </c>
      <c r="E20" s="87" t="s">
        <v>664</v>
      </c>
      <c r="F20" s="215" t="s">
        <v>123</v>
      </c>
      <c r="G20" s="177">
        <v>4</v>
      </c>
      <c r="H20" s="212">
        <v>8</v>
      </c>
      <c r="I20" s="212">
        <v>18.5</v>
      </c>
      <c r="J20" s="212">
        <v>20</v>
      </c>
      <c r="K20" s="217">
        <v>30</v>
      </c>
      <c r="L20" s="73" t="s">
        <v>650</v>
      </c>
      <c r="M20" s="3"/>
      <c r="Q20" s="3"/>
    </row>
    <row r="21" spans="2:17" ht="30.75" customHeight="1" x14ac:dyDescent="0.25">
      <c r="B21" s="106" t="s">
        <v>665</v>
      </c>
      <c r="C21" s="87" t="s">
        <v>666</v>
      </c>
      <c r="D21" s="165" t="s">
        <v>667</v>
      </c>
      <c r="E21" s="87" t="s">
        <v>668</v>
      </c>
      <c r="F21" s="221" t="s">
        <v>669</v>
      </c>
      <c r="G21" s="51" t="s">
        <v>73</v>
      </c>
      <c r="H21" s="212">
        <v>65</v>
      </c>
      <c r="I21" s="222">
        <v>107</v>
      </c>
      <c r="J21" s="222">
        <v>112</v>
      </c>
      <c r="K21" s="217">
        <v>75</v>
      </c>
      <c r="L21" s="73" t="s">
        <v>650</v>
      </c>
      <c r="M21" s="3"/>
      <c r="Q21" s="213"/>
    </row>
    <row r="22" spans="2:17" ht="62.25" customHeight="1" x14ac:dyDescent="0.25">
      <c r="B22" s="106" t="s">
        <v>670</v>
      </c>
      <c r="C22" s="87" t="s">
        <v>671</v>
      </c>
      <c r="D22" s="165" t="s">
        <v>672</v>
      </c>
      <c r="E22" s="87" t="s">
        <v>673</v>
      </c>
      <c r="F22" s="221" t="s">
        <v>123</v>
      </c>
      <c r="G22" s="51" t="s">
        <v>674</v>
      </c>
      <c r="H22" s="51" t="s">
        <v>674</v>
      </c>
      <c r="I22" s="51" t="s">
        <v>674</v>
      </c>
      <c r="J22" s="51" t="s">
        <v>674</v>
      </c>
      <c r="K22" s="223">
        <v>10</v>
      </c>
      <c r="L22" s="73" t="s">
        <v>675</v>
      </c>
      <c r="M22" s="3"/>
      <c r="Q22" s="3"/>
    </row>
    <row r="23" spans="2:17" ht="36" customHeight="1" x14ac:dyDescent="0.25">
      <c r="B23" s="106" t="s">
        <v>676</v>
      </c>
      <c r="C23" s="87" t="s">
        <v>677</v>
      </c>
      <c r="D23" s="165" t="s">
        <v>678</v>
      </c>
      <c r="E23" s="87" t="s">
        <v>679</v>
      </c>
      <c r="F23" s="215">
        <v>5</v>
      </c>
      <c r="G23" s="189">
        <v>5</v>
      </c>
      <c r="H23" s="212">
        <v>6</v>
      </c>
      <c r="I23" s="189">
        <v>6</v>
      </c>
      <c r="J23" s="189">
        <v>6</v>
      </c>
      <c r="K23" s="215">
        <v>10</v>
      </c>
      <c r="L23" s="73" t="s">
        <v>650</v>
      </c>
      <c r="M23" s="3"/>
      <c r="N23" s="3"/>
      <c r="O23" s="3"/>
      <c r="P23" s="3"/>
      <c r="Q23" s="3"/>
    </row>
    <row r="24" spans="2:17" ht="65.25" customHeight="1" x14ac:dyDescent="0.25">
      <c r="B24" s="109" t="s">
        <v>680</v>
      </c>
      <c r="C24" s="110" t="s">
        <v>681</v>
      </c>
      <c r="D24" s="165" t="s">
        <v>682</v>
      </c>
      <c r="E24" s="110" t="s">
        <v>683</v>
      </c>
      <c r="F24" s="218" t="s">
        <v>123</v>
      </c>
      <c r="G24" s="222" t="s">
        <v>684</v>
      </c>
      <c r="H24" s="222" t="s">
        <v>685</v>
      </c>
      <c r="I24" s="222" t="s">
        <v>686</v>
      </c>
      <c r="J24" s="222" t="s">
        <v>686</v>
      </c>
      <c r="K24" s="218" t="s">
        <v>687</v>
      </c>
      <c r="L24" s="224" t="s">
        <v>227</v>
      </c>
      <c r="M24" s="3"/>
      <c r="N24" s="3"/>
      <c r="O24" s="3"/>
      <c r="P24" s="3"/>
      <c r="Q24" s="3"/>
    </row>
    <row r="25" spans="2:17" ht="54.75" customHeight="1" x14ac:dyDescent="0.25">
      <c r="B25" s="325" t="s">
        <v>688</v>
      </c>
      <c r="C25" s="326" t="s">
        <v>689</v>
      </c>
      <c r="D25" s="204" t="s">
        <v>690</v>
      </c>
      <c r="E25" s="58" t="s">
        <v>691</v>
      </c>
      <c r="F25" s="225" t="s">
        <v>504</v>
      </c>
      <c r="G25" s="157">
        <v>4.4000000000000004</v>
      </c>
      <c r="H25" s="226">
        <v>5.2</v>
      </c>
      <c r="I25" s="226">
        <v>5.3</v>
      </c>
      <c r="J25" s="226">
        <v>5.3</v>
      </c>
      <c r="K25" s="225">
        <v>4</v>
      </c>
      <c r="L25" s="227" t="s">
        <v>625</v>
      </c>
      <c r="M25" s="3"/>
      <c r="N25" s="3"/>
      <c r="O25" s="3"/>
      <c r="P25" s="3"/>
      <c r="Q25" s="3"/>
    </row>
    <row r="26" spans="2:17" ht="15.75" customHeight="1" x14ac:dyDescent="0.25">
      <c r="B26" s="280"/>
      <c r="C26" s="280"/>
      <c r="D26" s="282" t="s">
        <v>692</v>
      </c>
      <c r="E26" s="282" t="s">
        <v>693</v>
      </c>
      <c r="F26" s="289" t="s">
        <v>123</v>
      </c>
      <c r="G26" s="291">
        <v>65</v>
      </c>
      <c r="H26" s="291">
        <v>68</v>
      </c>
      <c r="I26" s="291">
        <v>69</v>
      </c>
      <c r="J26" s="291">
        <v>68</v>
      </c>
      <c r="K26" s="382">
        <v>40</v>
      </c>
      <c r="L26" s="379" t="s">
        <v>625</v>
      </c>
      <c r="M26" s="3"/>
      <c r="N26" s="3"/>
      <c r="O26" s="3"/>
      <c r="P26" s="3"/>
      <c r="Q26" s="3"/>
    </row>
    <row r="27" spans="2:17" ht="15.75" customHeight="1" x14ac:dyDescent="0.25">
      <c r="B27" s="280"/>
      <c r="C27" s="280"/>
      <c r="D27" s="280"/>
      <c r="E27" s="280"/>
      <c r="F27" s="280"/>
      <c r="G27" s="280"/>
      <c r="H27" s="280"/>
      <c r="I27" s="280"/>
      <c r="J27" s="280"/>
      <c r="K27" s="383"/>
      <c r="L27" s="280"/>
      <c r="M27" s="3"/>
      <c r="N27" s="3"/>
      <c r="O27" s="3"/>
      <c r="P27" s="3"/>
      <c r="Q27" s="3"/>
    </row>
    <row r="28" spans="2:17" ht="15.75" customHeight="1" x14ac:dyDescent="0.25">
      <c r="B28" s="280"/>
      <c r="C28" s="280"/>
      <c r="D28" s="281"/>
      <c r="E28" s="281"/>
      <c r="F28" s="281"/>
      <c r="G28" s="281"/>
      <c r="H28" s="281"/>
      <c r="I28" s="281"/>
      <c r="J28" s="281"/>
      <c r="K28" s="384"/>
      <c r="L28" s="281"/>
      <c r="M28" s="3"/>
      <c r="N28" s="3"/>
      <c r="O28" s="3"/>
      <c r="P28" s="3"/>
      <c r="Q28" s="3"/>
    </row>
    <row r="29" spans="2:17" ht="58.5" customHeight="1" x14ac:dyDescent="0.25">
      <c r="B29" s="308"/>
      <c r="C29" s="308"/>
      <c r="D29" s="204" t="s">
        <v>694</v>
      </c>
      <c r="E29" s="121" t="s">
        <v>695</v>
      </c>
      <c r="F29" s="228" t="s">
        <v>123</v>
      </c>
      <c r="G29" s="51" t="s">
        <v>73</v>
      </c>
      <c r="H29" s="86">
        <v>79.2</v>
      </c>
      <c r="I29" s="86">
        <v>80.099999999999994</v>
      </c>
      <c r="J29" s="229">
        <v>70.3</v>
      </c>
      <c r="K29" s="230">
        <v>70</v>
      </c>
      <c r="L29" s="227" t="s">
        <v>625</v>
      </c>
      <c r="M29" s="3"/>
      <c r="N29" s="3"/>
      <c r="O29" s="3"/>
      <c r="P29" s="3"/>
      <c r="Q29" s="3"/>
    </row>
    <row r="30" spans="2:17" ht="42" customHeight="1" x14ac:dyDescent="0.25">
      <c r="B30" s="327" t="s">
        <v>696</v>
      </c>
      <c r="C30" s="328" t="s">
        <v>697</v>
      </c>
      <c r="D30" s="373" t="s">
        <v>698</v>
      </c>
      <c r="E30" s="231" t="s">
        <v>699</v>
      </c>
      <c r="F30" s="374" t="s">
        <v>700</v>
      </c>
      <c r="G30" s="375">
        <v>71</v>
      </c>
      <c r="H30" s="375">
        <v>68</v>
      </c>
      <c r="I30" s="371">
        <v>72</v>
      </c>
      <c r="J30" s="375">
        <v>66</v>
      </c>
      <c r="K30" s="289">
        <v>80</v>
      </c>
      <c r="L30" s="285" t="s">
        <v>701</v>
      </c>
      <c r="M30" s="3"/>
      <c r="N30" s="3"/>
      <c r="O30" s="3"/>
      <c r="P30" s="3"/>
      <c r="Q30" s="3"/>
    </row>
    <row r="31" spans="2:17" ht="18" customHeight="1" x14ac:dyDescent="0.25">
      <c r="B31" s="281"/>
      <c r="C31" s="281"/>
      <c r="D31" s="281"/>
      <c r="E31" s="232" t="s">
        <v>702</v>
      </c>
      <c r="F31" s="281"/>
      <c r="G31" s="281"/>
      <c r="H31" s="298"/>
      <c r="I31" s="372"/>
      <c r="J31" s="298"/>
      <c r="K31" s="281"/>
      <c r="L31" s="281"/>
      <c r="M31" s="3"/>
      <c r="N31" s="3"/>
      <c r="O31" s="3"/>
      <c r="P31" s="3"/>
      <c r="Q31" s="3"/>
    </row>
    <row r="32" spans="2:17" ht="51.75" customHeight="1" x14ac:dyDescent="0.25">
      <c r="B32" s="67" t="s">
        <v>703</v>
      </c>
      <c r="C32" s="58" t="s">
        <v>704</v>
      </c>
      <c r="D32" s="204" t="s">
        <v>705</v>
      </c>
      <c r="E32" s="58" t="s">
        <v>706</v>
      </c>
      <c r="F32" s="225" t="s">
        <v>707</v>
      </c>
      <c r="G32" s="233" t="s">
        <v>708</v>
      </c>
      <c r="H32" s="52" t="s">
        <v>709</v>
      </c>
      <c r="I32" s="234" t="s">
        <v>710</v>
      </c>
      <c r="J32" s="86" t="s">
        <v>711</v>
      </c>
      <c r="K32" s="68" t="s">
        <v>712</v>
      </c>
      <c r="L32" s="235" t="s">
        <v>625</v>
      </c>
      <c r="M32" s="3"/>
      <c r="N32" s="3"/>
      <c r="O32" s="3"/>
      <c r="P32" s="3"/>
      <c r="Q32" s="3"/>
    </row>
    <row r="33" spans="2:17" ht="15.75" customHeight="1" x14ac:dyDescent="0.25">
      <c r="B33" s="279" t="s">
        <v>713</v>
      </c>
      <c r="C33" s="282" t="s">
        <v>714</v>
      </c>
      <c r="D33" s="282" t="s">
        <v>715</v>
      </c>
      <c r="E33" s="282" t="s">
        <v>716</v>
      </c>
      <c r="F33" s="289">
        <v>0</v>
      </c>
      <c r="G33" s="286">
        <v>0</v>
      </c>
      <c r="H33" s="286">
        <v>0</v>
      </c>
      <c r="I33" s="385">
        <v>0</v>
      </c>
      <c r="J33" s="371">
        <v>1</v>
      </c>
      <c r="K33" s="289">
        <v>2</v>
      </c>
      <c r="L33" s="285" t="s">
        <v>717</v>
      </c>
      <c r="M33" s="3"/>
      <c r="N33" s="3"/>
      <c r="O33" s="3"/>
      <c r="P33" s="3"/>
      <c r="Q33" s="3"/>
    </row>
    <row r="34" spans="2:17" ht="15.75" customHeight="1" x14ac:dyDescent="0.25">
      <c r="B34" s="280"/>
      <c r="C34" s="280"/>
      <c r="D34" s="281"/>
      <c r="E34" s="281"/>
      <c r="F34" s="281"/>
      <c r="G34" s="281"/>
      <c r="H34" s="281"/>
      <c r="I34" s="372"/>
      <c r="J34" s="372"/>
      <c r="K34" s="281"/>
      <c r="L34" s="281"/>
      <c r="M34" s="3"/>
      <c r="N34" s="3"/>
      <c r="O34" s="3"/>
      <c r="P34" s="3"/>
      <c r="Q34" s="3"/>
    </row>
    <row r="35" spans="2:17" ht="66.75" customHeight="1" x14ac:dyDescent="0.25">
      <c r="B35" s="281"/>
      <c r="C35" s="281"/>
      <c r="D35" s="204" t="s">
        <v>718</v>
      </c>
      <c r="E35" s="58" t="s">
        <v>719</v>
      </c>
      <c r="F35" s="225" t="s">
        <v>123</v>
      </c>
      <c r="G35" s="189">
        <v>0</v>
      </c>
      <c r="H35" s="52">
        <v>1</v>
      </c>
      <c r="I35" s="189">
        <v>1</v>
      </c>
      <c r="J35" s="189">
        <v>1</v>
      </c>
      <c r="K35" s="225">
        <v>8</v>
      </c>
      <c r="L35" s="236" t="s">
        <v>625</v>
      </c>
      <c r="M35" s="3"/>
      <c r="N35" s="3"/>
      <c r="O35" s="3"/>
      <c r="P35" s="3"/>
      <c r="Q35" s="3"/>
    </row>
    <row r="36" spans="2:17" ht="50.25" customHeight="1" x14ac:dyDescent="0.25">
      <c r="B36" s="67" t="s">
        <v>720</v>
      </c>
      <c r="C36" s="58" t="s">
        <v>721</v>
      </c>
      <c r="D36" s="204" t="s">
        <v>722</v>
      </c>
      <c r="E36" s="58" t="s">
        <v>723</v>
      </c>
      <c r="F36" s="225" t="s">
        <v>724</v>
      </c>
      <c r="G36" s="233">
        <v>1096</v>
      </c>
      <c r="H36" s="62">
        <v>858</v>
      </c>
      <c r="I36" s="62">
        <v>581</v>
      </c>
      <c r="J36" s="52">
        <v>894</v>
      </c>
      <c r="K36" s="237">
        <v>2600</v>
      </c>
      <c r="L36" s="64" t="s">
        <v>725</v>
      </c>
      <c r="M36" s="3"/>
    </row>
    <row r="37" spans="2:17" ht="67.5" customHeight="1" x14ac:dyDescent="0.25">
      <c r="B37" s="67" t="s">
        <v>726</v>
      </c>
      <c r="C37" s="58" t="s">
        <v>727</v>
      </c>
      <c r="D37" s="204" t="s">
        <v>728</v>
      </c>
      <c r="E37" s="58" t="s">
        <v>729</v>
      </c>
      <c r="F37" s="225">
        <v>1</v>
      </c>
      <c r="G37" s="157">
        <v>6</v>
      </c>
      <c r="H37" s="238">
        <v>7</v>
      </c>
      <c r="I37" s="238">
        <v>10</v>
      </c>
      <c r="J37" s="238">
        <v>10</v>
      </c>
      <c r="K37" s="225">
        <v>4</v>
      </c>
      <c r="L37" s="159" t="s">
        <v>730</v>
      </c>
      <c r="M37" s="3"/>
    </row>
    <row r="38" spans="2:17" ht="33.75" customHeight="1" x14ac:dyDescent="0.25">
      <c r="B38" s="279" t="s">
        <v>731</v>
      </c>
      <c r="C38" s="282" t="s">
        <v>732</v>
      </c>
      <c r="D38" s="282" t="s">
        <v>733</v>
      </c>
      <c r="E38" s="239" t="s">
        <v>734</v>
      </c>
      <c r="F38" s="289" t="s">
        <v>123</v>
      </c>
      <c r="G38" s="291">
        <v>35</v>
      </c>
      <c r="H38" s="376">
        <v>28</v>
      </c>
      <c r="I38" s="376">
        <v>29</v>
      </c>
      <c r="J38" s="376">
        <v>29</v>
      </c>
      <c r="K38" s="378">
        <v>20</v>
      </c>
      <c r="L38" s="379" t="s">
        <v>625</v>
      </c>
      <c r="M38" s="3"/>
    </row>
    <row r="39" spans="2:17" ht="15.75" customHeight="1" x14ac:dyDescent="0.25">
      <c r="B39" s="280"/>
      <c r="C39" s="280"/>
      <c r="D39" s="281"/>
      <c r="E39" s="240" t="s">
        <v>108</v>
      </c>
      <c r="F39" s="281"/>
      <c r="G39" s="281"/>
      <c r="H39" s="377"/>
      <c r="I39" s="377"/>
      <c r="J39" s="377"/>
      <c r="K39" s="372"/>
      <c r="L39" s="281"/>
      <c r="M39" s="3"/>
    </row>
    <row r="40" spans="2:17" ht="39" customHeight="1" x14ac:dyDescent="0.25">
      <c r="B40" s="281"/>
      <c r="C40" s="281"/>
      <c r="D40" s="204" t="s">
        <v>735</v>
      </c>
      <c r="E40" s="239" t="s">
        <v>736</v>
      </c>
      <c r="F40" s="230" t="s">
        <v>123</v>
      </c>
      <c r="G40" s="241">
        <v>3</v>
      </c>
      <c r="H40" s="194">
        <v>3</v>
      </c>
      <c r="I40" s="194">
        <v>3</v>
      </c>
      <c r="J40" s="194">
        <v>3</v>
      </c>
      <c r="K40" s="242">
        <v>10</v>
      </c>
      <c r="L40" s="243" t="s">
        <v>625</v>
      </c>
      <c r="M40" s="3"/>
    </row>
    <row r="41" spans="2:17" ht="54" customHeight="1" x14ac:dyDescent="0.25">
      <c r="B41" s="244" t="s">
        <v>737</v>
      </c>
      <c r="C41" s="204" t="s">
        <v>738</v>
      </c>
      <c r="D41" s="204" t="s">
        <v>739</v>
      </c>
      <c r="E41" s="204" t="s">
        <v>740</v>
      </c>
      <c r="F41" s="57" t="s">
        <v>123</v>
      </c>
      <c r="G41" s="245" t="s">
        <v>73</v>
      </c>
      <c r="H41" s="52">
        <v>13</v>
      </c>
      <c r="I41" s="86">
        <f>6+13</f>
        <v>19</v>
      </c>
      <c r="J41" s="86">
        <v>18</v>
      </c>
      <c r="K41" s="246">
        <v>15</v>
      </c>
      <c r="L41" s="64" t="s">
        <v>625</v>
      </c>
      <c r="M41" s="3"/>
    </row>
    <row r="42" spans="2:17" ht="59.25" customHeight="1" x14ac:dyDescent="0.25">
      <c r="B42" s="123" t="s">
        <v>741</v>
      </c>
      <c r="C42" s="124" t="s">
        <v>742</v>
      </c>
      <c r="D42" s="165" t="s">
        <v>743</v>
      </c>
      <c r="E42" s="110" t="s">
        <v>744</v>
      </c>
      <c r="F42" s="247" t="s">
        <v>123</v>
      </c>
      <c r="G42" s="206" t="s">
        <v>73</v>
      </c>
      <c r="H42" s="52">
        <v>65.8</v>
      </c>
      <c r="I42" s="206" t="s">
        <v>73</v>
      </c>
      <c r="J42" s="83">
        <v>58.1</v>
      </c>
      <c r="K42" s="218">
        <v>80</v>
      </c>
      <c r="L42" s="42" t="s">
        <v>745</v>
      </c>
      <c r="M42" s="3"/>
    </row>
    <row r="43" spans="2:17" ht="35.25" customHeight="1" x14ac:dyDescent="0.25">
      <c r="B43" s="106" t="s">
        <v>746</v>
      </c>
      <c r="C43" s="87" t="s">
        <v>747</v>
      </c>
      <c r="D43" s="165" t="s">
        <v>748</v>
      </c>
      <c r="E43" s="87" t="s">
        <v>749</v>
      </c>
      <c r="F43" s="221">
        <v>3</v>
      </c>
      <c r="G43" s="62">
        <v>1</v>
      </c>
      <c r="H43" s="52">
        <v>3</v>
      </c>
      <c r="I43" s="52">
        <v>4</v>
      </c>
      <c r="J43" s="27">
        <v>4</v>
      </c>
      <c r="K43" s="248">
        <v>6</v>
      </c>
      <c r="L43" s="75" t="s">
        <v>650</v>
      </c>
      <c r="M43" s="3"/>
    </row>
    <row r="44" spans="2:17" ht="30" customHeight="1" x14ac:dyDescent="0.25">
      <c r="B44" s="106" t="s">
        <v>750</v>
      </c>
      <c r="C44" s="87" t="s">
        <v>751</v>
      </c>
      <c r="D44" s="249" t="s">
        <v>752</v>
      </c>
      <c r="E44" s="250" t="s">
        <v>753</v>
      </c>
      <c r="F44" s="215" t="s">
        <v>754</v>
      </c>
      <c r="G44" s="251">
        <v>24340</v>
      </c>
      <c r="H44" s="252">
        <v>22710</v>
      </c>
      <c r="I44" s="52">
        <v>32286</v>
      </c>
      <c r="J44" s="252">
        <v>25999</v>
      </c>
      <c r="K44" s="253" t="s">
        <v>660</v>
      </c>
      <c r="L44" s="75" t="s">
        <v>650</v>
      </c>
      <c r="M44" s="3"/>
    </row>
    <row r="45" spans="2:17" ht="44.25" customHeight="1" x14ac:dyDescent="0.25">
      <c r="B45" s="106" t="s">
        <v>755</v>
      </c>
      <c r="C45" s="87" t="s">
        <v>756</v>
      </c>
      <c r="D45" s="165" t="s">
        <v>757</v>
      </c>
      <c r="E45" s="87" t="s">
        <v>758</v>
      </c>
      <c r="F45" s="221" t="s">
        <v>123</v>
      </c>
      <c r="G45" s="27">
        <v>0</v>
      </c>
      <c r="H45" s="27">
        <v>0</v>
      </c>
      <c r="I45" s="27">
        <v>0</v>
      </c>
      <c r="J45" s="52">
        <v>1</v>
      </c>
      <c r="K45" s="74">
        <v>2</v>
      </c>
      <c r="L45" s="254" t="s">
        <v>759</v>
      </c>
      <c r="M45" s="3"/>
    </row>
    <row r="46" spans="2:17" ht="42.75" customHeight="1" x14ac:dyDescent="0.25">
      <c r="B46" s="106" t="s">
        <v>760</v>
      </c>
      <c r="C46" s="87" t="s">
        <v>761</v>
      </c>
      <c r="D46" s="165" t="s">
        <v>762</v>
      </c>
      <c r="E46" s="87" t="s">
        <v>763</v>
      </c>
      <c r="F46" s="215">
        <v>0</v>
      </c>
      <c r="G46" s="155">
        <v>1</v>
      </c>
      <c r="H46" s="255">
        <v>2</v>
      </c>
      <c r="I46" s="27">
        <v>2</v>
      </c>
      <c r="J46" s="252">
        <v>1</v>
      </c>
      <c r="K46" s="215">
        <v>4</v>
      </c>
      <c r="L46" s="42" t="s">
        <v>650</v>
      </c>
      <c r="M46" s="3"/>
    </row>
    <row r="47" spans="2:17" ht="24.75" customHeight="1" x14ac:dyDescent="0.25">
      <c r="B47" s="297" t="s">
        <v>764</v>
      </c>
      <c r="C47" s="299" t="s">
        <v>765</v>
      </c>
      <c r="D47" s="299" t="s">
        <v>766</v>
      </c>
      <c r="E47" s="299" t="s">
        <v>767</v>
      </c>
      <c r="F47" s="304">
        <v>17</v>
      </c>
      <c r="G47" s="287">
        <v>33</v>
      </c>
      <c r="H47" s="376">
        <v>51</v>
      </c>
      <c r="I47" s="291">
        <v>45</v>
      </c>
      <c r="J47" s="290">
        <v>31</v>
      </c>
      <c r="K47" s="380">
        <v>45</v>
      </c>
      <c r="L47" s="307" t="s">
        <v>768</v>
      </c>
      <c r="M47" s="3"/>
    </row>
    <row r="48" spans="2:17" ht="23.25" customHeight="1" x14ac:dyDescent="0.25">
      <c r="B48" s="280"/>
      <c r="C48" s="280"/>
      <c r="D48" s="281"/>
      <c r="E48" s="281"/>
      <c r="F48" s="281"/>
      <c r="G48" s="281"/>
      <c r="H48" s="372"/>
      <c r="I48" s="281"/>
      <c r="J48" s="298"/>
      <c r="K48" s="372"/>
      <c r="L48" s="281"/>
      <c r="M48" s="3"/>
    </row>
    <row r="49" spans="2:13" ht="30" customHeight="1" x14ac:dyDescent="0.25">
      <c r="B49" s="280"/>
      <c r="C49" s="280"/>
      <c r="D49" s="299" t="s">
        <v>769</v>
      </c>
      <c r="E49" s="256" t="s">
        <v>770</v>
      </c>
      <c r="F49" s="304" t="s">
        <v>771</v>
      </c>
      <c r="G49" s="287" t="s">
        <v>772</v>
      </c>
      <c r="H49" s="287" t="s">
        <v>773</v>
      </c>
      <c r="I49" s="287" t="s">
        <v>774</v>
      </c>
      <c r="J49" s="287" t="s">
        <v>775</v>
      </c>
      <c r="K49" s="380" t="s">
        <v>776</v>
      </c>
      <c r="L49" s="307" t="s">
        <v>777</v>
      </c>
      <c r="M49" s="3"/>
    </row>
    <row r="50" spans="2:13" ht="27" customHeight="1" x14ac:dyDescent="0.25">
      <c r="B50" s="281"/>
      <c r="C50" s="281"/>
      <c r="D50" s="281"/>
      <c r="E50" s="257" t="s">
        <v>778</v>
      </c>
      <c r="F50" s="281"/>
      <c r="G50" s="281"/>
      <c r="H50" s="281"/>
      <c r="I50" s="281"/>
      <c r="J50" s="281"/>
      <c r="K50" s="372"/>
      <c r="L50" s="281"/>
      <c r="M50" s="3"/>
    </row>
    <row r="51" spans="2:13" ht="66.75" customHeight="1" x14ac:dyDescent="0.25">
      <c r="B51" s="106" t="s">
        <v>779</v>
      </c>
      <c r="C51" s="87" t="s">
        <v>780</v>
      </c>
      <c r="D51" s="165" t="s">
        <v>781</v>
      </c>
      <c r="E51" s="87" t="s">
        <v>782</v>
      </c>
      <c r="F51" s="215">
        <v>1</v>
      </c>
      <c r="G51" s="157">
        <v>2</v>
      </c>
      <c r="H51" s="157">
        <v>2</v>
      </c>
      <c r="I51" s="157">
        <v>2</v>
      </c>
      <c r="J51" s="238">
        <v>2</v>
      </c>
      <c r="K51" s="215">
        <v>2</v>
      </c>
      <c r="L51" s="73" t="s">
        <v>783</v>
      </c>
      <c r="M51" s="3"/>
    </row>
    <row r="52" spans="2:13" ht="15.75" customHeight="1" x14ac:dyDescent="0.25">
      <c r="M52" s="3"/>
    </row>
    <row r="53" spans="2:13" ht="15.75" customHeight="1" x14ac:dyDescent="0.25">
      <c r="M53" s="3"/>
    </row>
    <row r="54" spans="2:13" ht="15.75" customHeight="1" x14ac:dyDescent="0.25">
      <c r="M54" s="3"/>
    </row>
    <row r="55" spans="2:13" ht="15.75" customHeight="1" x14ac:dyDescent="0.25">
      <c r="M55" s="3"/>
    </row>
    <row r="56" spans="2:13" ht="15.75" customHeight="1" x14ac:dyDescent="0.25">
      <c r="M56" s="3"/>
    </row>
    <row r="57" spans="2:13" ht="15.75" customHeight="1" x14ac:dyDescent="0.25">
      <c r="M57" s="3"/>
    </row>
    <row r="58" spans="2:13" ht="15.75" customHeight="1" x14ac:dyDescent="0.25">
      <c r="M58" s="3"/>
    </row>
    <row r="59" spans="2:13" ht="15.75" customHeight="1" x14ac:dyDescent="0.25">
      <c r="M59" s="3"/>
    </row>
    <row r="60" spans="2:13" ht="15.75" customHeight="1" x14ac:dyDescent="0.25">
      <c r="M60" s="3"/>
    </row>
    <row r="61" spans="2:13" ht="15.75" customHeight="1" x14ac:dyDescent="0.25">
      <c r="M61" s="3"/>
    </row>
    <row r="62" spans="2:13" ht="15.75" customHeight="1" x14ac:dyDescent="0.25">
      <c r="M62" s="3"/>
    </row>
    <row r="63" spans="2:13" ht="15.75" customHeight="1" x14ac:dyDescent="0.25">
      <c r="M63" s="3"/>
    </row>
    <row r="64" spans="2:13" ht="15.75" customHeight="1" x14ac:dyDescent="0.25">
      <c r="M64" s="3"/>
    </row>
    <row r="65" spans="13:13" ht="15.75" customHeight="1" x14ac:dyDescent="0.25">
      <c r="M65" s="3"/>
    </row>
    <row r="66" spans="13:13" ht="15.75" customHeight="1" x14ac:dyDescent="0.25">
      <c r="M66" s="3"/>
    </row>
    <row r="67" spans="13:13" ht="15.75" customHeight="1" x14ac:dyDescent="0.25">
      <c r="M67" s="3"/>
    </row>
    <row r="68" spans="13:13" ht="15.75" customHeight="1" x14ac:dyDescent="0.25">
      <c r="M68" s="3"/>
    </row>
    <row r="69" spans="13:13" ht="15.75" customHeight="1" x14ac:dyDescent="0.25">
      <c r="M69" s="3"/>
    </row>
    <row r="70" spans="13:13" ht="15.75" customHeight="1" x14ac:dyDescent="0.25">
      <c r="M70" s="3"/>
    </row>
    <row r="71" spans="13:13" ht="15.75" customHeight="1" x14ac:dyDescent="0.25">
      <c r="M71" s="3"/>
    </row>
    <row r="72" spans="13:13" ht="15.75" customHeight="1" x14ac:dyDescent="0.25">
      <c r="M72" s="3"/>
    </row>
    <row r="73" spans="13:13" ht="15.75" customHeight="1" x14ac:dyDescent="0.25">
      <c r="M73" s="3"/>
    </row>
    <row r="74" spans="13:13" ht="15.75" customHeight="1" x14ac:dyDescent="0.25">
      <c r="M74" s="3"/>
    </row>
    <row r="75" spans="13:13" ht="15.75" customHeight="1" x14ac:dyDescent="0.25">
      <c r="M75" s="3"/>
    </row>
    <row r="76" spans="13:13" ht="15.75" customHeight="1" x14ac:dyDescent="0.25">
      <c r="M76" s="3"/>
    </row>
    <row r="77" spans="13:13" ht="15.75" customHeight="1" x14ac:dyDescent="0.25">
      <c r="M77" s="3"/>
    </row>
    <row r="78" spans="13:13" ht="15.75" customHeight="1" x14ac:dyDescent="0.25">
      <c r="M78" s="3"/>
    </row>
    <row r="79" spans="13:13" ht="15.75" customHeight="1" x14ac:dyDescent="0.25">
      <c r="M79" s="3"/>
    </row>
    <row r="80" spans="13:13" ht="15.75" customHeight="1" x14ac:dyDescent="0.25">
      <c r="M80" s="3"/>
    </row>
    <row r="81" spans="13:13" ht="15.75" customHeight="1" x14ac:dyDescent="0.25">
      <c r="M81" s="3"/>
    </row>
    <row r="82" spans="13:13" ht="15.75" customHeight="1" x14ac:dyDescent="0.25">
      <c r="M82" s="3"/>
    </row>
    <row r="83" spans="13:13" ht="15.75" customHeight="1" x14ac:dyDescent="0.25">
      <c r="M83" s="3"/>
    </row>
    <row r="84" spans="13:13" ht="15.75" customHeight="1" x14ac:dyDescent="0.25">
      <c r="M84" s="3"/>
    </row>
    <row r="85" spans="13:13" ht="15.75" customHeight="1" x14ac:dyDescent="0.25">
      <c r="M85" s="3"/>
    </row>
    <row r="86" spans="13:13" ht="15.75" customHeight="1" x14ac:dyDescent="0.25">
      <c r="M86" s="3"/>
    </row>
    <row r="87" spans="13:13" ht="15.75" customHeight="1" x14ac:dyDescent="0.25">
      <c r="M87" s="3"/>
    </row>
    <row r="88" spans="13:13" ht="15.75" customHeight="1" x14ac:dyDescent="0.25">
      <c r="M88" s="3"/>
    </row>
    <row r="89" spans="13:13" ht="15.75" customHeight="1" x14ac:dyDescent="0.25">
      <c r="M89" s="3"/>
    </row>
    <row r="90" spans="13:13" ht="15.75" customHeight="1" x14ac:dyDescent="0.25">
      <c r="M90" s="3"/>
    </row>
    <row r="91" spans="13:13" ht="15.75" customHeight="1" x14ac:dyDescent="0.25">
      <c r="M91" s="3"/>
    </row>
    <row r="92" spans="13:13" ht="15.75" customHeight="1" x14ac:dyDescent="0.25">
      <c r="M92" s="3"/>
    </row>
    <row r="93" spans="13:13" ht="15.75" customHeight="1" x14ac:dyDescent="0.25">
      <c r="M93" s="3"/>
    </row>
    <row r="94" spans="13:13" ht="15.75" customHeight="1" x14ac:dyDescent="0.25">
      <c r="M94" s="3"/>
    </row>
    <row r="95" spans="13:13" ht="15.75" customHeight="1" x14ac:dyDescent="0.25">
      <c r="M95" s="3"/>
    </row>
    <row r="96" spans="13:13" ht="15.75" customHeight="1" x14ac:dyDescent="0.25">
      <c r="M96" s="3"/>
    </row>
    <row r="97" spans="13:13" ht="15.75" customHeight="1" x14ac:dyDescent="0.25">
      <c r="M97" s="3"/>
    </row>
    <row r="98" spans="13:13" ht="15.75" customHeight="1" x14ac:dyDescent="0.25">
      <c r="M98" s="3"/>
    </row>
    <row r="99" spans="13:13" ht="15.75" customHeight="1" x14ac:dyDescent="0.25">
      <c r="M99" s="3"/>
    </row>
    <row r="100" spans="13:13" ht="15.75" customHeight="1" x14ac:dyDescent="0.25">
      <c r="M100" s="3"/>
    </row>
    <row r="101" spans="13:13" ht="15.75" customHeight="1" x14ac:dyDescent="0.25">
      <c r="M101" s="3"/>
    </row>
    <row r="102" spans="13:13" ht="15.75" customHeight="1" x14ac:dyDescent="0.25">
      <c r="M102" s="3"/>
    </row>
    <row r="103" spans="13:13" ht="15.75" customHeight="1" x14ac:dyDescent="0.25">
      <c r="M103" s="3"/>
    </row>
    <row r="104" spans="13:13" ht="15.75" customHeight="1" x14ac:dyDescent="0.25">
      <c r="M104" s="3"/>
    </row>
    <row r="105" spans="13:13" ht="15.75" customHeight="1" x14ac:dyDescent="0.25">
      <c r="M105" s="3"/>
    </row>
    <row r="106" spans="13:13" ht="15.75" customHeight="1" x14ac:dyDescent="0.25">
      <c r="M106" s="3"/>
    </row>
    <row r="107" spans="13:13" ht="15.75" customHeight="1" x14ac:dyDescent="0.25">
      <c r="M107" s="3"/>
    </row>
    <row r="108" spans="13:13" ht="15.75" customHeight="1" x14ac:dyDescent="0.25">
      <c r="M108" s="3"/>
    </row>
    <row r="109" spans="13:13" ht="15.75" customHeight="1" x14ac:dyDescent="0.25">
      <c r="M109" s="3"/>
    </row>
    <row r="110" spans="13:13" ht="15.75" customHeight="1" x14ac:dyDescent="0.25">
      <c r="M110" s="3"/>
    </row>
    <row r="111" spans="13:13" ht="15.75" customHeight="1" x14ac:dyDescent="0.25">
      <c r="M111" s="3"/>
    </row>
    <row r="112" spans="13:13" ht="15.75" customHeight="1" x14ac:dyDescent="0.25">
      <c r="M112" s="3"/>
    </row>
    <row r="113" spans="13:13" ht="15.75" customHeight="1" x14ac:dyDescent="0.25">
      <c r="M113" s="3"/>
    </row>
    <row r="114" spans="13:13" ht="15.75" customHeight="1" x14ac:dyDescent="0.25">
      <c r="M114" s="3"/>
    </row>
    <row r="115" spans="13:13" ht="15.75" customHeight="1" x14ac:dyDescent="0.25">
      <c r="M115" s="3"/>
    </row>
    <row r="116" spans="13:13" ht="15.75" customHeight="1" x14ac:dyDescent="0.25">
      <c r="M116" s="3"/>
    </row>
    <row r="117" spans="13:13" ht="15.75" customHeight="1" x14ac:dyDescent="0.25">
      <c r="M117" s="3"/>
    </row>
    <row r="118" spans="13:13" ht="15.75" customHeight="1" x14ac:dyDescent="0.25">
      <c r="M118" s="3"/>
    </row>
    <row r="119" spans="13:13" ht="15.75" customHeight="1" x14ac:dyDescent="0.25">
      <c r="M119" s="3"/>
    </row>
    <row r="120" spans="13:13" ht="15.75" customHeight="1" x14ac:dyDescent="0.25">
      <c r="M120" s="3"/>
    </row>
    <row r="121" spans="13:13" ht="15.75" customHeight="1" x14ac:dyDescent="0.25">
      <c r="M121" s="3"/>
    </row>
    <row r="122" spans="13:13" ht="15.75" customHeight="1" x14ac:dyDescent="0.25">
      <c r="M122" s="3"/>
    </row>
    <row r="123" spans="13:13" ht="15.75" customHeight="1" x14ac:dyDescent="0.25">
      <c r="M123" s="3"/>
    </row>
    <row r="124" spans="13:13" ht="15.75" customHeight="1" x14ac:dyDescent="0.25">
      <c r="M124" s="3"/>
    </row>
    <row r="125" spans="13:13" ht="15.75" customHeight="1" x14ac:dyDescent="0.25">
      <c r="M125" s="3"/>
    </row>
    <row r="126" spans="13:13" ht="15.75" customHeight="1" x14ac:dyDescent="0.25">
      <c r="M126" s="3"/>
    </row>
    <row r="127" spans="13:13" ht="15.75" customHeight="1" x14ac:dyDescent="0.25">
      <c r="M127" s="3"/>
    </row>
    <row r="128" spans="13:13" ht="15.75" customHeight="1" x14ac:dyDescent="0.25">
      <c r="M128" s="3"/>
    </row>
    <row r="129" spans="13:13" ht="15.75" customHeight="1" x14ac:dyDescent="0.25">
      <c r="M129" s="3"/>
    </row>
    <row r="130" spans="13:13" ht="15.75" customHeight="1" x14ac:dyDescent="0.25">
      <c r="M130" s="3"/>
    </row>
    <row r="131" spans="13:13" ht="15.75" customHeight="1" x14ac:dyDescent="0.25">
      <c r="M131" s="3"/>
    </row>
    <row r="132" spans="13:13" ht="15.75" customHeight="1" x14ac:dyDescent="0.25">
      <c r="M132" s="3"/>
    </row>
    <row r="133" spans="13:13" ht="15.75" customHeight="1" x14ac:dyDescent="0.25">
      <c r="M133" s="3"/>
    </row>
    <row r="134" spans="13:13" ht="15.75" customHeight="1" x14ac:dyDescent="0.25">
      <c r="M134" s="3"/>
    </row>
    <row r="135" spans="13:13" ht="15.75" customHeight="1" x14ac:dyDescent="0.25">
      <c r="M135" s="3"/>
    </row>
    <row r="136" spans="13:13" ht="15.75" customHeight="1" x14ac:dyDescent="0.25">
      <c r="M136" s="3"/>
    </row>
    <row r="137" spans="13:13" ht="15.75" customHeight="1" x14ac:dyDescent="0.25">
      <c r="M137" s="3"/>
    </row>
    <row r="138" spans="13:13" ht="15.75" customHeight="1" x14ac:dyDescent="0.25">
      <c r="M138" s="3"/>
    </row>
    <row r="139" spans="13:13" ht="15.75" customHeight="1" x14ac:dyDescent="0.25">
      <c r="M139" s="3"/>
    </row>
    <row r="140" spans="13:13" ht="15.75" customHeight="1" x14ac:dyDescent="0.25">
      <c r="M140" s="3"/>
    </row>
    <row r="141" spans="13:13" ht="15.75" customHeight="1" x14ac:dyDescent="0.25">
      <c r="M141" s="3"/>
    </row>
    <row r="142" spans="13:13" ht="15.75" customHeight="1" x14ac:dyDescent="0.25">
      <c r="M142" s="3"/>
    </row>
    <row r="143" spans="13:13" ht="15.75" customHeight="1" x14ac:dyDescent="0.25">
      <c r="M143" s="3"/>
    </row>
    <row r="144" spans="13:13" ht="15.75" customHeight="1" x14ac:dyDescent="0.25">
      <c r="M144" s="3"/>
    </row>
    <row r="145" spans="13:13" ht="15.75" customHeight="1" x14ac:dyDescent="0.25">
      <c r="M145" s="3"/>
    </row>
    <row r="146" spans="13:13" ht="15.75" customHeight="1" x14ac:dyDescent="0.25">
      <c r="M146" s="3"/>
    </row>
    <row r="147" spans="13:13" ht="15.75" customHeight="1" x14ac:dyDescent="0.25">
      <c r="M147" s="3"/>
    </row>
    <row r="148" spans="13:13" ht="15.75" customHeight="1" x14ac:dyDescent="0.25">
      <c r="M148" s="3"/>
    </row>
    <row r="149" spans="13:13" ht="15.75" customHeight="1" x14ac:dyDescent="0.25">
      <c r="M149" s="3"/>
    </row>
    <row r="150" spans="13:13" ht="15.75" customHeight="1" x14ac:dyDescent="0.25">
      <c r="M150" s="3"/>
    </row>
    <row r="151" spans="13:13" ht="15.75" customHeight="1" x14ac:dyDescent="0.25">
      <c r="M151" s="3"/>
    </row>
    <row r="152" spans="13:13" ht="15.75" customHeight="1" x14ac:dyDescent="0.25">
      <c r="M152" s="3"/>
    </row>
    <row r="153" spans="13:13" ht="15.75" customHeight="1" x14ac:dyDescent="0.25">
      <c r="M153" s="3"/>
    </row>
    <row r="154" spans="13:13" ht="15.75" customHeight="1" x14ac:dyDescent="0.25">
      <c r="M154" s="3"/>
    </row>
    <row r="155" spans="13:13" ht="15.75" customHeight="1" x14ac:dyDescent="0.25">
      <c r="M155" s="3"/>
    </row>
    <row r="156" spans="13:13" ht="15.75" customHeight="1" x14ac:dyDescent="0.25">
      <c r="M156" s="3"/>
    </row>
    <row r="157" spans="13:13" ht="15.75" customHeight="1" x14ac:dyDescent="0.25">
      <c r="M157" s="3"/>
    </row>
    <row r="158" spans="13:13" ht="15.75" customHeight="1" x14ac:dyDescent="0.25">
      <c r="M158" s="3"/>
    </row>
    <row r="159" spans="13:13" ht="15.75" customHeight="1" x14ac:dyDescent="0.25">
      <c r="M159" s="3"/>
    </row>
    <row r="160" spans="13:13" ht="15.75" customHeight="1" x14ac:dyDescent="0.25">
      <c r="M160" s="3"/>
    </row>
    <row r="161" spans="13:13" ht="15.75" customHeight="1" x14ac:dyDescent="0.25">
      <c r="M161" s="3"/>
    </row>
    <row r="162" spans="13:13" ht="15.75" customHeight="1" x14ac:dyDescent="0.25">
      <c r="M162" s="3"/>
    </row>
    <row r="163" spans="13:13" ht="15.75" customHeight="1" x14ac:dyDescent="0.25">
      <c r="M163" s="3"/>
    </row>
    <row r="164" spans="13:13" ht="15.75" customHeight="1" x14ac:dyDescent="0.25">
      <c r="M164" s="3"/>
    </row>
    <row r="165" spans="13:13" ht="15.75" customHeight="1" x14ac:dyDescent="0.25">
      <c r="M165" s="3"/>
    </row>
    <row r="166" spans="13:13" ht="15.75" customHeight="1" x14ac:dyDescent="0.25">
      <c r="M166" s="3"/>
    </row>
    <row r="167" spans="13:13" ht="15.75" customHeight="1" x14ac:dyDescent="0.25">
      <c r="M167" s="3"/>
    </row>
    <row r="168" spans="13:13" ht="15.75" customHeight="1" x14ac:dyDescent="0.25">
      <c r="M168" s="3"/>
    </row>
    <row r="169" spans="13:13" ht="15.75" customHeight="1" x14ac:dyDescent="0.25">
      <c r="M169" s="3"/>
    </row>
    <row r="170" spans="13:13" ht="15.75" customHeight="1" x14ac:dyDescent="0.25">
      <c r="M170" s="3"/>
    </row>
    <row r="171" spans="13:13" ht="15.75" customHeight="1" x14ac:dyDescent="0.25">
      <c r="M171" s="3"/>
    </row>
    <row r="172" spans="13:13" ht="15.75" customHeight="1" x14ac:dyDescent="0.25">
      <c r="M172" s="3"/>
    </row>
    <row r="173" spans="13:13" ht="15.75" customHeight="1" x14ac:dyDescent="0.25">
      <c r="M173" s="3"/>
    </row>
    <row r="174" spans="13:13" ht="15.75" customHeight="1" x14ac:dyDescent="0.25">
      <c r="M174" s="3"/>
    </row>
    <row r="175" spans="13:13" ht="15.75" customHeight="1" x14ac:dyDescent="0.25">
      <c r="M175" s="3"/>
    </row>
    <row r="176" spans="13:13" ht="15.75" customHeight="1" x14ac:dyDescent="0.25">
      <c r="M176" s="3"/>
    </row>
    <row r="177" spans="13:13" ht="15.75" customHeight="1" x14ac:dyDescent="0.25">
      <c r="M177" s="3"/>
    </row>
    <row r="178" spans="13:13" ht="15.75" customHeight="1" x14ac:dyDescent="0.25">
      <c r="M178" s="3"/>
    </row>
    <row r="179" spans="13:13" ht="15.75" customHeight="1" x14ac:dyDescent="0.25">
      <c r="M179" s="3"/>
    </row>
    <row r="180" spans="13:13" ht="15.75" customHeight="1" x14ac:dyDescent="0.25">
      <c r="M180" s="3"/>
    </row>
    <row r="181" spans="13:13" ht="15.75" customHeight="1" x14ac:dyDescent="0.25">
      <c r="M181" s="3"/>
    </row>
    <row r="182" spans="13:13" ht="15.75" customHeight="1" x14ac:dyDescent="0.25">
      <c r="M182" s="3"/>
    </row>
    <row r="183" spans="13:13" ht="15.75" customHeight="1" x14ac:dyDescent="0.25">
      <c r="M183" s="3"/>
    </row>
    <row r="184" spans="13:13" ht="15.75" customHeight="1" x14ac:dyDescent="0.25">
      <c r="M184" s="3"/>
    </row>
    <row r="185" spans="13:13" ht="15.75" customHeight="1" x14ac:dyDescent="0.25">
      <c r="M185" s="3"/>
    </row>
    <row r="186" spans="13:13" ht="15.75" customHeight="1" x14ac:dyDescent="0.25">
      <c r="M186" s="3"/>
    </row>
    <row r="187" spans="13:13" ht="15.75" customHeight="1" x14ac:dyDescent="0.25">
      <c r="M187" s="3"/>
    </row>
    <row r="188" spans="13:13" ht="15.75" customHeight="1" x14ac:dyDescent="0.25">
      <c r="M188" s="3"/>
    </row>
    <row r="189" spans="13:13" ht="15.75" customHeight="1" x14ac:dyDescent="0.25">
      <c r="M189" s="3"/>
    </row>
    <row r="190" spans="13:13" ht="15.75" customHeight="1" x14ac:dyDescent="0.25">
      <c r="M190" s="3"/>
    </row>
    <row r="191" spans="13:13" ht="15.75" customHeight="1" x14ac:dyDescent="0.25">
      <c r="M191" s="3"/>
    </row>
    <row r="192" spans="13:13" ht="15.75" customHeight="1" x14ac:dyDescent="0.25">
      <c r="M192" s="3"/>
    </row>
    <row r="193" spans="13:13" ht="15.75" customHeight="1" x14ac:dyDescent="0.25">
      <c r="M193" s="3"/>
    </row>
    <row r="194" spans="13:13" ht="15.75" customHeight="1" x14ac:dyDescent="0.25">
      <c r="M194" s="3"/>
    </row>
    <row r="195" spans="13:13" ht="15.75" customHeight="1" x14ac:dyDescent="0.25">
      <c r="M195" s="3"/>
    </row>
    <row r="196" spans="13:13" ht="15.75" customHeight="1" x14ac:dyDescent="0.25">
      <c r="M196" s="3"/>
    </row>
    <row r="197" spans="13:13" ht="15.75" customHeight="1" x14ac:dyDescent="0.25">
      <c r="M197" s="3"/>
    </row>
    <row r="198" spans="13:13" ht="15.75" customHeight="1" x14ac:dyDescent="0.25">
      <c r="M198" s="3"/>
    </row>
    <row r="199" spans="13:13" ht="15.75" customHeight="1" x14ac:dyDescent="0.25">
      <c r="M199" s="3"/>
    </row>
    <row r="200" spans="13:13" ht="15.75" customHeight="1" x14ac:dyDescent="0.25">
      <c r="M200" s="3"/>
    </row>
    <row r="201" spans="13:13" ht="15.75" customHeight="1" x14ac:dyDescent="0.25">
      <c r="M201" s="3"/>
    </row>
    <row r="202" spans="13:13" ht="15.75" customHeight="1" x14ac:dyDescent="0.25">
      <c r="M202" s="3"/>
    </row>
    <row r="203" spans="13:13" ht="15.75" customHeight="1" x14ac:dyDescent="0.25">
      <c r="M203" s="3"/>
    </row>
    <row r="204" spans="13:13" ht="15.75" customHeight="1" x14ac:dyDescent="0.25">
      <c r="M204" s="3"/>
    </row>
    <row r="205" spans="13:13" ht="15.75" customHeight="1" x14ac:dyDescent="0.25">
      <c r="M205" s="3"/>
    </row>
    <row r="206" spans="13:13" ht="15.75" customHeight="1" x14ac:dyDescent="0.25">
      <c r="M206" s="3"/>
    </row>
    <row r="207" spans="13:13" ht="15.75" customHeight="1" x14ac:dyDescent="0.25">
      <c r="M207" s="3"/>
    </row>
    <row r="208" spans="13:13" ht="15.75" customHeight="1" x14ac:dyDescent="0.25">
      <c r="M208" s="3"/>
    </row>
    <row r="209" spans="13:13" ht="15.75" customHeight="1" x14ac:dyDescent="0.25">
      <c r="M209" s="3"/>
    </row>
    <row r="210" spans="13:13" ht="15.75" customHeight="1" x14ac:dyDescent="0.25">
      <c r="M210" s="3"/>
    </row>
    <row r="211" spans="13:13" ht="15.75" customHeight="1" x14ac:dyDescent="0.25">
      <c r="M211" s="3"/>
    </row>
    <row r="212" spans="13:13" ht="15.75" customHeight="1" x14ac:dyDescent="0.25">
      <c r="M212" s="3"/>
    </row>
    <row r="213" spans="13:13" ht="15.75" customHeight="1" x14ac:dyDescent="0.25">
      <c r="M213" s="3"/>
    </row>
    <row r="214" spans="13:13" ht="15.75" customHeight="1" x14ac:dyDescent="0.25">
      <c r="M214" s="3"/>
    </row>
    <row r="215" spans="13:13" ht="15.75" customHeight="1" x14ac:dyDescent="0.25">
      <c r="M215" s="3"/>
    </row>
    <row r="216" spans="13:13" ht="15.75" customHeight="1" x14ac:dyDescent="0.25">
      <c r="M216" s="3"/>
    </row>
    <row r="217" spans="13:13" ht="15.75" customHeight="1" x14ac:dyDescent="0.25">
      <c r="M217" s="3"/>
    </row>
    <row r="218" spans="13:13" ht="15.75" customHeight="1" x14ac:dyDescent="0.25">
      <c r="M218" s="3"/>
    </row>
    <row r="219" spans="13:13" ht="15.75" customHeight="1" x14ac:dyDescent="0.25">
      <c r="M219" s="3"/>
    </row>
    <row r="220" spans="13:13" ht="15.75" customHeight="1" x14ac:dyDescent="0.25">
      <c r="M220" s="3"/>
    </row>
    <row r="221" spans="13:13" ht="15.75" customHeight="1" x14ac:dyDescent="0.25">
      <c r="M221" s="3"/>
    </row>
    <row r="222" spans="13:13" ht="15.75" customHeight="1" x14ac:dyDescent="0.25">
      <c r="M222" s="3"/>
    </row>
    <row r="223" spans="13:13" ht="15.75" customHeight="1" x14ac:dyDescent="0.25">
      <c r="M223" s="3"/>
    </row>
    <row r="224" spans="13:13" ht="15.75" customHeight="1" x14ac:dyDescent="0.25">
      <c r="M224" s="3"/>
    </row>
    <row r="225" spans="13:13" ht="15.75" customHeight="1" x14ac:dyDescent="0.25">
      <c r="M225" s="3"/>
    </row>
    <row r="226" spans="13:13" ht="15.75" customHeight="1" x14ac:dyDescent="0.25">
      <c r="M226" s="3"/>
    </row>
    <row r="227" spans="13:13" ht="15.75" customHeight="1" x14ac:dyDescent="0.25">
      <c r="M227" s="3"/>
    </row>
    <row r="228" spans="13:13" ht="15.75" customHeight="1" x14ac:dyDescent="0.25">
      <c r="M228" s="3"/>
    </row>
    <row r="229" spans="13:13" ht="15.75" customHeight="1" x14ac:dyDescent="0.25">
      <c r="M229" s="3"/>
    </row>
    <row r="230" spans="13:13" ht="15.75" customHeight="1" x14ac:dyDescent="0.25">
      <c r="M230" s="3"/>
    </row>
    <row r="231" spans="13:13" ht="15.75" customHeight="1" x14ac:dyDescent="0.25">
      <c r="M231" s="3"/>
    </row>
    <row r="232" spans="13:13" ht="15.75" customHeight="1" x14ac:dyDescent="0.25">
      <c r="M232" s="3"/>
    </row>
    <row r="233" spans="13:13" ht="15.75" customHeight="1" x14ac:dyDescent="0.25">
      <c r="M233" s="3"/>
    </row>
    <row r="234" spans="13:13" ht="15.75" customHeight="1" x14ac:dyDescent="0.25">
      <c r="M234" s="3"/>
    </row>
    <row r="235" spans="13:13" ht="15.75" customHeight="1" x14ac:dyDescent="0.25">
      <c r="M235" s="3"/>
    </row>
    <row r="236" spans="13:13" ht="15.75" customHeight="1" x14ac:dyDescent="0.25">
      <c r="M236" s="3"/>
    </row>
    <row r="237" spans="13:13" ht="15.75" customHeight="1" x14ac:dyDescent="0.25">
      <c r="M237" s="3"/>
    </row>
    <row r="238" spans="13:13" ht="15.75" customHeight="1" x14ac:dyDescent="0.25">
      <c r="M238" s="3"/>
    </row>
    <row r="239" spans="13:13" ht="15.75" customHeight="1" x14ac:dyDescent="0.25">
      <c r="M239" s="3"/>
    </row>
    <row r="240" spans="13:13" ht="15.75" customHeight="1" x14ac:dyDescent="0.25">
      <c r="M240" s="3"/>
    </row>
    <row r="241" spans="13:13" ht="15.75" customHeight="1" x14ac:dyDescent="0.25">
      <c r="M241" s="3"/>
    </row>
    <row r="242" spans="13:13" ht="15.75" customHeight="1" x14ac:dyDescent="0.25">
      <c r="M242" s="3"/>
    </row>
    <row r="243" spans="13:13" ht="15.75" customHeight="1" x14ac:dyDescent="0.25">
      <c r="M243" s="3"/>
    </row>
    <row r="244" spans="13:13" ht="15.75" customHeight="1" x14ac:dyDescent="0.25">
      <c r="M244" s="3"/>
    </row>
    <row r="245" spans="13:13" ht="15.75" customHeight="1" x14ac:dyDescent="0.25">
      <c r="M245" s="3"/>
    </row>
    <row r="246" spans="13:13" ht="15.75" customHeight="1" x14ac:dyDescent="0.25">
      <c r="M246" s="3"/>
    </row>
    <row r="247" spans="13:13" ht="15.75" customHeight="1" x14ac:dyDescent="0.25">
      <c r="M247" s="3"/>
    </row>
    <row r="248" spans="13:13" ht="15.75" customHeight="1" x14ac:dyDescent="0.25">
      <c r="M248" s="3"/>
    </row>
    <row r="249" spans="13:13" ht="15.75" customHeight="1" x14ac:dyDescent="0.25">
      <c r="M249" s="3"/>
    </row>
    <row r="250" spans="13:13" ht="15.75" customHeight="1" x14ac:dyDescent="0.25">
      <c r="M250" s="3"/>
    </row>
    <row r="251" spans="13:13" ht="15.75" customHeight="1" x14ac:dyDescent="0.25">
      <c r="M251" s="3"/>
    </row>
    <row r="252" spans="13:13" ht="15.75" customHeight="1" x14ac:dyDescent="0.25"/>
    <row r="253" spans="13:13" ht="15.75" customHeight="1" x14ac:dyDescent="0.25"/>
    <row r="254" spans="13:13" ht="15.75" customHeight="1" x14ac:dyDescent="0.25"/>
    <row r="255" spans="13:13" ht="15.75" customHeight="1" x14ac:dyDescent="0.25"/>
    <row r="256" spans="13:13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7">
    <mergeCell ref="L9:L10"/>
    <mergeCell ref="M1:N2"/>
    <mergeCell ref="B4:K4"/>
    <mergeCell ref="B7:L7"/>
    <mergeCell ref="B9:B10"/>
    <mergeCell ref="C9:C10"/>
    <mergeCell ref="D9:D10"/>
    <mergeCell ref="F9:F10"/>
    <mergeCell ref="L11:L12"/>
    <mergeCell ref="G9:G10"/>
    <mergeCell ref="H9:H10"/>
    <mergeCell ref="B11:B13"/>
    <mergeCell ref="C11:C13"/>
    <mergeCell ref="D11:D12"/>
    <mergeCell ref="E11:E12"/>
    <mergeCell ref="F11:F12"/>
    <mergeCell ref="G11:G12"/>
    <mergeCell ref="H11:H12"/>
    <mergeCell ref="I11:I12"/>
    <mergeCell ref="J11:J12"/>
    <mergeCell ref="K11:K12"/>
    <mergeCell ref="I9:I10"/>
    <mergeCell ref="J9:J10"/>
    <mergeCell ref="K9:K10"/>
    <mergeCell ref="B15:B16"/>
    <mergeCell ref="C15:C16"/>
    <mergeCell ref="D15:D16"/>
    <mergeCell ref="F15:F16"/>
    <mergeCell ref="G15:G16"/>
    <mergeCell ref="H38:H39"/>
    <mergeCell ref="I38:I39"/>
    <mergeCell ref="J15:J16"/>
    <mergeCell ref="K15:K16"/>
    <mergeCell ref="L15:L16"/>
    <mergeCell ref="H15:H16"/>
    <mergeCell ref="I15:I16"/>
    <mergeCell ref="J26:J28"/>
    <mergeCell ref="K26:K28"/>
    <mergeCell ref="L26:L28"/>
    <mergeCell ref="J30:J31"/>
    <mergeCell ref="K30:K31"/>
    <mergeCell ref="L30:L31"/>
    <mergeCell ref="H30:H31"/>
    <mergeCell ref="I30:I31"/>
    <mergeCell ref="I33:I34"/>
    <mergeCell ref="B38:B40"/>
    <mergeCell ref="C38:C40"/>
    <mergeCell ref="D38:D39"/>
    <mergeCell ref="F38:F39"/>
    <mergeCell ref="G38:G39"/>
    <mergeCell ref="H47:H48"/>
    <mergeCell ref="D49:D50"/>
    <mergeCell ref="I47:I48"/>
    <mergeCell ref="J47:J48"/>
    <mergeCell ref="K47:K48"/>
    <mergeCell ref="F47:F48"/>
    <mergeCell ref="F49:F50"/>
    <mergeCell ref="G49:G50"/>
    <mergeCell ref="H49:H50"/>
    <mergeCell ref="I49:I50"/>
    <mergeCell ref="J49:J50"/>
    <mergeCell ref="K49:K50"/>
    <mergeCell ref="B47:B50"/>
    <mergeCell ref="C47:C50"/>
    <mergeCell ref="D47:D48"/>
    <mergeCell ref="E47:E48"/>
    <mergeCell ref="G47:G48"/>
    <mergeCell ref="L49:L50"/>
    <mergeCell ref="L47:L48"/>
    <mergeCell ref="J38:J39"/>
    <mergeCell ref="K38:K39"/>
    <mergeCell ref="L38:L39"/>
    <mergeCell ref="B30:B31"/>
    <mergeCell ref="C30:C31"/>
    <mergeCell ref="D30:D31"/>
    <mergeCell ref="F30:F31"/>
    <mergeCell ref="G30:G31"/>
    <mergeCell ref="E26:E28"/>
    <mergeCell ref="F26:F28"/>
    <mergeCell ref="G26:G28"/>
    <mergeCell ref="H26:H28"/>
    <mergeCell ref="I26:I28"/>
    <mergeCell ref="B17:B18"/>
    <mergeCell ref="C17:C18"/>
    <mergeCell ref="B25:B29"/>
    <mergeCell ref="C25:C29"/>
    <mergeCell ref="D26:D28"/>
    <mergeCell ref="J33:J34"/>
    <mergeCell ref="K33:K34"/>
    <mergeCell ref="L33:L34"/>
    <mergeCell ref="B33:B35"/>
    <mergeCell ref="C33:C35"/>
    <mergeCell ref="D33:D34"/>
    <mergeCell ref="E33:E34"/>
    <mergeCell ref="F33:F34"/>
    <mergeCell ref="G33:G34"/>
    <mergeCell ref="H33:H34"/>
  </mergeCells>
  <hyperlinks>
    <hyperlink ref="A3" location="Turinys!A1" display="Atgal į turinį"/>
  </hyperlink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D1" sqref="D1:G2"/>
    </sheetView>
  </sheetViews>
  <sheetFormatPr defaultColWidth="14.42578125" defaultRowHeight="15" customHeight="1" x14ac:dyDescent="0.25"/>
  <cols>
    <col min="1" max="1" width="11.140625" customWidth="1"/>
    <col min="2" max="2" width="42.7109375" customWidth="1"/>
    <col min="3" max="3" width="49.85546875" customWidth="1"/>
    <col min="4" max="4" width="5" customWidth="1"/>
    <col min="5" max="7" width="9.140625" customWidth="1"/>
    <col min="8" max="10" width="8.7109375" customWidth="1"/>
    <col min="11" max="11" width="7.42578125" customWidth="1"/>
    <col min="12" max="12" width="4" customWidth="1"/>
    <col min="13" max="16" width="8.7109375" customWidth="1"/>
    <col min="17" max="17" width="9.140625" customWidth="1"/>
  </cols>
  <sheetData>
    <row r="1" spans="1:26" ht="39" customHeight="1" x14ac:dyDescent="0.25">
      <c r="A1" s="3"/>
      <c r="B1" s="3"/>
      <c r="C1" s="3"/>
      <c r="D1" s="272" t="s">
        <v>824</v>
      </c>
      <c r="E1" s="272"/>
      <c r="F1" s="272"/>
      <c r="G1" s="27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5">
      <c r="A2" s="1"/>
      <c r="B2" s="1"/>
      <c r="C2" s="1"/>
      <c r="D2" s="272"/>
      <c r="E2" s="272"/>
      <c r="F2" s="272"/>
      <c r="G2" s="27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8.75" customHeight="1" x14ac:dyDescent="0.25">
      <c r="A4" s="5"/>
      <c r="B4" s="392" t="s">
        <v>75</v>
      </c>
      <c r="C4" s="267"/>
      <c r="D4" s="258"/>
      <c r="E4" s="5"/>
      <c r="F4" s="5"/>
      <c r="G4" s="5"/>
      <c r="H4" s="5"/>
      <c r="I4" s="5"/>
      <c r="J4" s="5"/>
      <c r="K4" s="5"/>
      <c r="L4" s="5"/>
    </row>
    <row r="5" spans="1:2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6" x14ac:dyDescent="0.25">
      <c r="A6" s="5"/>
      <c r="B6" s="5"/>
      <c r="C6" s="259" t="s">
        <v>784</v>
      </c>
      <c r="D6" s="5"/>
      <c r="E6" s="5"/>
      <c r="F6" s="5"/>
      <c r="G6" s="5"/>
      <c r="H6" s="5"/>
      <c r="I6" s="5"/>
      <c r="J6" s="5"/>
      <c r="K6" s="5"/>
      <c r="L6" s="5"/>
    </row>
    <row r="7" spans="1:26" ht="36" x14ac:dyDescent="0.25">
      <c r="A7" s="5"/>
      <c r="B7" s="260" t="s">
        <v>785</v>
      </c>
      <c r="C7" s="260" t="s">
        <v>823</v>
      </c>
      <c r="D7" s="5"/>
      <c r="E7" s="5"/>
      <c r="F7" s="5"/>
      <c r="G7" s="5"/>
      <c r="H7" s="5"/>
      <c r="I7" s="5"/>
      <c r="J7" s="5"/>
      <c r="K7" s="5"/>
      <c r="L7" s="5"/>
    </row>
    <row r="8" spans="1:26" ht="36" x14ac:dyDescent="0.25">
      <c r="A8" s="5"/>
      <c r="B8" s="260" t="s">
        <v>786</v>
      </c>
      <c r="C8" s="260" t="s">
        <v>146</v>
      </c>
      <c r="D8" s="5"/>
      <c r="E8" s="5"/>
      <c r="F8" s="5"/>
      <c r="G8" s="2"/>
      <c r="H8" s="2"/>
      <c r="I8" s="2"/>
      <c r="J8" s="2"/>
      <c r="K8" s="2"/>
      <c r="L8" s="5"/>
    </row>
    <row r="9" spans="1:26" x14ac:dyDescent="0.25">
      <c r="A9" s="5"/>
      <c r="B9" s="261" t="s">
        <v>787</v>
      </c>
      <c r="C9" s="260" t="s">
        <v>213</v>
      </c>
      <c r="D9" s="5"/>
      <c r="E9" s="5"/>
      <c r="F9" s="5"/>
      <c r="G9" s="2"/>
      <c r="H9" s="2"/>
      <c r="I9" s="2"/>
      <c r="J9" s="2"/>
      <c r="K9" s="2"/>
      <c r="L9" s="5"/>
    </row>
    <row r="10" spans="1:26" ht="24" x14ac:dyDescent="0.25">
      <c r="A10" s="5"/>
      <c r="B10" s="260" t="s">
        <v>788</v>
      </c>
      <c r="C10" s="260" t="s">
        <v>789</v>
      </c>
      <c r="D10" s="5"/>
      <c r="E10" s="5"/>
      <c r="F10" s="5"/>
      <c r="G10" s="2"/>
      <c r="H10" s="2"/>
      <c r="I10" s="2"/>
      <c r="J10" s="2"/>
      <c r="K10" s="2"/>
      <c r="L10" s="5"/>
    </row>
    <row r="11" spans="1:26" ht="60" x14ac:dyDescent="0.25">
      <c r="A11" s="5"/>
      <c r="B11" s="260" t="s">
        <v>790</v>
      </c>
      <c r="C11" s="260" t="s">
        <v>791</v>
      </c>
      <c r="D11" s="5"/>
      <c r="E11" s="5"/>
      <c r="F11" s="5"/>
      <c r="G11" s="5"/>
      <c r="H11" s="5"/>
      <c r="I11" s="5"/>
      <c r="J11" s="5"/>
      <c r="K11" s="5"/>
      <c r="L11" s="5"/>
    </row>
    <row r="12" spans="1:26" ht="36" x14ac:dyDescent="0.25">
      <c r="A12" s="5"/>
      <c r="B12" s="260" t="s">
        <v>792</v>
      </c>
      <c r="C12" s="260" t="s">
        <v>793</v>
      </c>
      <c r="D12" s="5"/>
      <c r="E12" s="5"/>
      <c r="F12" s="5"/>
      <c r="G12" s="5"/>
      <c r="H12" s="5"/>
      <c r="I12" s="5"/>
      <c r="J12" s="5"/>
      <c r="K12" s="5"/>
      <c r="L12" s="5"/>
    </row>
    <row r="13" spans="1:26" ht="24" x14ac:dyDescent="0.25">
      <c r="A13" s="5"/>
      <c r="B13" s="260" t="s">
        <v>794</v>
      </c>
      <c r="C13" s="260" t="s">
        <v>795</v>
      </c>
      <c r="D13" s="5"/>
      <c r="E13" s="5"/>
      <c r="F13" s="5"/>
      <c r="G13" s="5"/>
      <c r="H13" s="5"/>
      <c r="I13" s="5"/>
      <c r="J13" s="5"/>
      <c r="K13" s="5"/>
      <c r="L13" s="5"/>
    </row>
    <row r="14" spans="1:26" ht="48" x14ac:dyDescent="0.25">
      <c r="A14" s="5"/>
      <c r="B14" s="260" t="s">
        <v>796</v>
      </c>
      <c r="C14" s="260" t="s">
        <v>797</v>
      </c>
      <c r="D14" s="5"/>
      <c r="E14" s="5"/>
      <c r="F14" s="5"/>
      <c r="G14" s="5"/>
      <c r="H14" s="5"/>
      <c r="I14" s="5"/>
      <c r="J14" s="5"/>
      <c r="K14" s="5"/>
      <c r="L14" s="5"/>
    </row>
    <row r="15" spans="1:26" ht="24" x14ac:dyDescent="0.25">
      <c r="A15" s="5"/>
      <c r="B15" s="260" t="s">
        <v>798</v>
      </c>
      <c r="C15" s="260" t="s">
        <v>263</v>
      </c>
      <c r="D15" s="5"/>
      <c r="E15" s="5"/>
      <c r="F15" s="5"/>
      <c r="G15" s="5"/>
      <c r="H15" s="5"/>
      <c r="I15" s="5"/>
      <c r="J15" s="5"/>
      <c r="K15" s="5"/>
      <c r="L15" s="5"/>
    </row>
    <row r="16" spans="1:26" ht="24" x14ac:dyDescent="0.25">
      <c r="A16" s="5"/>
      <c r="B16" s="260" t="s">
        <v>799</v>
      </c>
      <c r="C16" s="261" t="s">
        <v>383</v>
      </c>
      <c r="D16" s="5"/>
      <c r="E16" s="5"/>
      <c r="F16" s="5"/>
      <c r="G16" s="5"/>
      <c r="H16" s="5"/>
      <c r="I16" s="5"/>
      <c r="J16" s="5"/>
      <c r="K16" s="5"/>
      <c r="L16" s="5"/>
    </row>
    <row r="17" spans="1:17" ht="15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.75" customHeight="1" x14ac:dyDescent="0.25">
      <c r="A19" s="5"/>
      <c r="B19" s="393" t="s">
        <v>391</v>
      </c>
      <c r="C19" s="267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.75" customHeight="1" x14ac:dyDescent="0.25">
      <c r="A21" s="5"/>
      <c r="B21" s="5"/>
      <c r="C21" s="262" t="s">
        <v>784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79.5" customHeight="1" x14ac:dyDescent="0.25">
      <c r="A22" s="5"/>
      <c r="B22" s="260" t="s">
        <v>800</v>
      </c>
      <c r="C22" s="261" t="s">
        <v>801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69.75" customHeight="1" x14ac:dyDescent="0.25">
      <c r="A23" s="5"/>
      <c r="B23" s="260" t="s">
        <v>802</v>
      </c>
      <c r="C23" s="261" t="s">
        <v>803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90.75" customHeight="1" x14ac:dyDescent="0.25">
      <c r="A24" s="5"/>
      <c r="B24" s="260" t="s">
        <v>804</v>
      </c>
      <c r="C24" s="261" t="s">
        <v>805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89.25" customHeight="1" x14ac:dyDescent="0.25">
      <c r="A25" s="5"/>
      <c r="B25" s="260" t="s">
        <v>806</v>
      </c>
      <c r="C25" s="261" t="s">
        <v>479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.75" customHeight="1" x14ac:dyDescent="0.25">
      <c r="A29" s="5"/>
      <c r="B29" s="393" t="s">
        <v>498</v>
      </c>
      <c r="C29" s="267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.75" customHeight="1" x14ac:dyDescent="0.25">
      <c r="A31" s="5"/>
      <c r="B31" s="5"/>
      <c r="C31" s="262" t="s">
        <v>784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96" customHeight="1" x14ac:dyDescent="0.25">
      <c r="A32" s="5"/>
      <c r="B32" s="261" t="s">
        <v>807</v>
      </c>
      <c r="C32" s="261" t="s">
        <v>793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74.25" customHeight="1" x14ac:dyDescent="0.25">
      <c r="A33" s="5"/>
      <c r="B33" s="261" t="s">
        <v>808</v>
      </c>
      <c r="C33" s="261" t="s">
        <v>809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81.75" customHeight="1" x14ac:dyDescent="0.25">
      <c r="A34" s="5"/>
      <c r="B34" s="261" t="s">
        <v>810</v>
      </c>
      <c r="C34" s="261" t="s">
        <v>811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78.75" customHeight="1" x14ac:dyDescent="0.25">
      <c r="A35" s="5"/>
      <c r="B35" s="261" t="s">
        <v>812</v>
      </c>
      <c r="C35" s="261" t="s">
        <v>813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.75" customHeight="1" x14ac:dyDescent="0.25">
      <c r="A39" s="5"/>
      <c r="B39" s="393" t="s">
        <v>611</v>
      </c>
      <c r="C39" s="267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.75" customHeight="1" x14ac:dyDescent="0.25">
      <c r="A41" s="5"/>
      <c r="B41" s="5"/>
      <c r="C41" s="262" t="s">
        <v>784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60" customHeight="1" x14ac:dyDescent="0.25">
      <c r="A42" s="5"/>
      <c r="B42" s="261" t="s">
        <v>814</v>
      </c>
      <c r="C42" s="261" t="s">
        <v>815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69" customHeight="1" x14ac:dyDescent="0.25">
      <c r="A43" s="5"/>
      <c r="B43" s="261" t="s">
        <v>816</v>
      </c>
      <c r="C43" s="261" t="s">
        <v>817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94.5" customHeight="1" x14ac:dyDescent="0.25">
      <c r="A44" s="263"/>
      <c r="B44" s="261" t="s">
        <v>818</v>
      </c>
      <c r="C44" s="264" t="s">
        <v>819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98.25" customHeight="1" x14ac:dyDescent="0.25">
      <c r="A45" s="5"/>
      <c r="B45" s="261" t="s">
        <v>820</v>
      </c>
      <c r="C45" s="261" t="s">
        <v>821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5.75" customHeight="1" x14ac:dyDescent="0.25"/>
    <row r="247" spans="1:17" ht="15.75" customHeight="1" x14ac:dyDescent="0.25"/>
    <row r="248" spans="1:17" ht="15.75" customHeight="1" x14ac:dyDescent="0.25"/>
    <row r="249" spans="1:17" ht="15.75" customHeight="1" x14ac:dyDescent="0.25"/>
    <row r="250" spans="1:17" ht="15.75" customHeight="1" x14ac:dyDescent="0.25"/>
    <row r="251" spans="1:17" ht="15.75" customHeight="1" x14ac:dyDescent="0.25"/>
    <row r="252" spans="1:17" ht="15.75" customHeight="1" x14ac:dyDescent="0.25"/>
    <row r="253" spans="1:17" ht="15.75" customHeight="1" x14ac:dyDescent="0.25"/>
    <row r="254" spans="1:17" ht="15.75" customHeight="1" x14ac:dyDescent="0.25"/>
    <row r="255" spans="1:17" ht="15.75" customHeight="1" x14ac:dyDescent="0.25"/>
    <row r="256" spans="1:1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D1:G2"/>
    <mergeCell ref="B4:C4"/>
    <mergeCell ref="B19:C19"/>
    <mergeCell ref="B29:C29"/>
    <mergeCell ref="B39:C39"/>
  </mergeCells>
  <hyperlinks>
    <hyperlink ref="A3" location="Turinys!A1" display="Atgal į turinį"/>
  </hyperlink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Turinys</vt:lpstr>
      <vt:lpstr>Žymėjimai</vt:lpstr>
      <vt:lpstr>Bendrieji rodikliai</vt:lpstr>
      <vt:lpstr>I prioritetas</vt:lpstr>
      <vt:lpstr>II prioritetas</vt:lpstr>
      <vt:lpstr>III prioritetas</vt:lpstr>
      <vt:lpstr>IV prioritetas</vt:lpstr>
      <vt:lpstr>Suvestinė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Kvizikevičienė</dc:creator>
  <cp:lastModifiedBy>Irmantė Kurmienė</cp:lastModifiedBy>
  <dcterms:created xsi:type="dcterms:W3CDTF">2025-12-17T21:34:19Z</dcterms:created>
  <dcterms:modified xsi:type="dcterms:W3CDTF">2025-12-18T15:56:52Z</dcterms:modified>
</cp:coreProperties>
</file>