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serveris\sekretores\2024 m\10-31 Taryba\paruošti po Tarybos\"/>
    </mc:Choice>
  </mc:AlternateContent>
  <bookViews>
    <workbookView xWindow="0" yWindow="0" windowWidth="28800" windowHeight="12210" activeTab="6"/>
  </bookViews>
  <sheets>
    <sheet name="pajamos (1)" sheetId="11" r:id="rId1"/>
    <sheet name="savivaldybės funkcijos(3)" sheetId="24" r:id="rId2"/>
    <sheet name="v-f(4)" sheetId="29" r:id="rId3"/>
    <sheet name="ugdymo reikmėms(5)" sheetId="28" r:id="rId4"/>
    <sheet name="kt_ dotacijos (6)" sheetId="21" r:id="rId5"/>
    <sheet name="likutis(8)" sheetId="31" r:id="rId6"/>
    <sheet name="programos(9)" sheetId="6" r:id="rId7"/>
  </sheets>
  <definedNames>
    <definedName name="_xlnm.Print_Titles" localSheetId="4">'kt_ dotacijos (6)'!$8:$8</definedName>
    <definedName name="_xlnm.Print_Titles" localSheetId="5">'likutis(8)'!$8:$8</definedName>
    <definedName name="_xlnm.Print_Titles" localSheetId="0">'pajamos (1)'!$7:$7</definedName>
    <definedName name="_xlnm.Print_Titles" localSheetId="1">'savivaldybės funkcijos(3)'!$8:$8</definedName>
    <definedName name="_xlnm.Print_Titles" localSheetId="3">'ugdymo reikmėms(5)'!$8:$8</definedName>
    <definedName name="_xlnm.Print_Titles" localSheetId="2">'v-f(4)'!$8:$8</definedName>
  </definedNames>
  <calcPr calcId="162913"/>
</workbook>
</file>

<file path=xl/calcChain.xml><?xml version="1.0" encoding="utf-8"?>
<calcChain xmlns="http://schemas.openxmlformats.org/spreadsheetml/2006/main">
  <c r="E10" i="24" l="1"/>
  <c r="E25" i="24" l="1"/>
  <c r="E26" i="24" l="1"/>
  <c r="E30" i="24"/>
  <c r="C15" i="11" l="1"/>
  <c r="C8" i="11"/>
  <c r="E12" i="29" l="1"/>
  <c r="E29" i="24" l="1"/>
  <c r="E28" i="24" l="1"/>
  <c r="D9" i="6"/>
  <c r="D14" i="6" l="1"/>
  <c r="D13" i="6"/>
  <c r="D12" i="6"/>
  <c r="E27" i="24"/>
  <c r="E25" i="21"/>
  <c r="D10" i="6" s="1"/>
  <c r="D11" i="6" l="1"/>
  <c r="E31" i="24"/>
  <c r="E27" i="21"/>
  <c r="E26" i="21"/>
  <c r="E24" i="21"/>
  <c r="E12" i="31" l="1"/>
  <c r="E11" i="31"/>
  <c r="E13" i="31" l="1"/>
  <c r="E13" i="29" l="1"/>
  <c r="D16" i="6" l="1"/>
  <c r="E24" i="28"/>
  <c r="E33" i="24"/>
  <c r="D15" i="6" l="1"/>
  <c r="D17" i="6" l="1"/>
</calcChain>
</file>

<file path=xl/sharedStrings.xml><?xml version="1.0" encoding="utf-8"?>
<sst xmlns="http://schemas.openxmlformats.org/spreadsheetml/2006/main" count="241" uniqueCount="137">
  <si>
    <t>Iš viso</t>
  </si>
  <si>
    <t>Savivaldybės administracija</t>
  </si>
  <si>
    <t>IŠ VISO:</t>
  </si>
  <si>
    <t xml:space="preserve">Programos pavadinimas </t>
  </si>
  <si>
    <t>Programos kodas</t>
  </si>
  <si>
    <t>Eil.Nr.</t>
  </si>
  <si>
    <t>Pajamų pavadinimas</t>
  </si>
  <si>
    <t>IŠ VISO</t>
  </si>
  <si>
    <t xml:space="preserve">Asignavimų valdytojo pavadinimas </t>
  </si>
  <si>
    <t>Priemonės pavadinimas</t>
  </si>
  <si>
    <t>Socialiai saugios ir sveikos aplinkos kūrimo programa</t>
  </si>
  <si>
    <t>Eil. Nr.</t>
  </si>
  <si>
    <t xml:space="preserve">              IŠ VISO:</t>
  </si>
  <si>
    <t>tūkst. Eur</t>
  </si>
  <si>
    <t xml:space="preserve">IŠ VISO ASIGNAVIMŲ </t>
  </si>
  <si>
    <t>Dotacijos:</t>
  </si>
  <si>
    <t>iš jų: paskolų grąžinimas</t>
  </si>
  <si>
    <t>IŠ VISO ASIGNAVIMŲ (9eil.-10eil.)</t>
  </si>
  <si>
    <t>iš jų - paskolų grąžinimas</t>
  </si>
  <si>
    <t xml:space="preserve">Iš viso </t>
  </si>
  <si>
    <t xml:space="preserve">Plungės rajono savivaldybės </t>
  </si>
  <si>
    <t>9 priedas</t>
  </si>
  <si>
    <t>004</t>
  </si>
  <si>
    <t>Iš viso 004 programai</t>
  </si>
  <si>
    <t xml:space="preserve">3 priedas      </t>
  </si>
  <si>
    <t>6 priedas</t>
  </si>
  <si>
    <t>1 priedas</t>
  </si>
  <si>
    <t>PLUNGĖS RAJONO SAVIVALDYBĖS 2024 METŲ BIUDŽETO PAJAMŲ PAKEITIMAI (PADIDINTA+, SUMAŽINTA -)</t>
  </si>
  <si>
    <t>ASIGNAVIMŲ SAVARANKIŠKOSIOMS SAVIVALDYBĖS FUNKCIJOMS VYKDYTI 2024 METAIS PASKIRSTYMO PAKEITIMAI (PADIDINTA+, SUMAŽINTA -)</t>
  </si>
  <si>
    <t>2024 METŲ KITŲ  DOTACIJŲ PASKIRSTYMO PAKEITIMAI (PADIDINTA+, SUMAŽINTA -)</t>
  </si>
  <si>
    <t>PLUNGĖS RAJONO SAVIVALDYBĖS 2024 METŲ BIUDŽETO ASIGNAVIMŲ PASKIRSTYMO PAGAL 2024-2026 METŲ STRATEGINIO VEIKLOS PLANO PROGRAMAS PAKEITIMAI (PADIDINTA+, SUMAŽINTA -)</t>
  </si>
  <si>
    <t>001</t>
  </si>
  <si>
    <t xml:space="preserve"> </t>
  </si>
  <si>
    <t>Iš viso 001 programai</t>
  </si>
  <si>
    <t>Ugdymo kokybės, sporto ir modernios aplinkos užtikrinimo programa</t>
  </si>
  <si>
    <t>002</t>
  </si>
  <si>
    <t>Iš viso 002 programai</t>
  </si>
  <si>
    <t>Ekonominės ir projektinės veiklos programa</t>
  </si>
  <si>
    <t>007</t>
  </si>
  <si>
    <t>Iš viso 007 programai</t>
  </si>
  <si>
    <t>Savivaldybės veiklos valdymo programa</t>
  </si>
  <si>
    <t>5 priedas</t>
  </si>
  <si>
    <t>2024 METŲ VALSTYBĖS BIUDŽETO SPECIALIOSIOS TIKSLINĖS DOTACIJOS,  SKIRIAMOS UGDYMO REIKMĖMS FINANSUOTI, PASKIRSTYMO PAKEITIMAI (PADIDINTA+, SUMAŽINTA -)</t>
  </si>
  <si>
    <t>Akademiko Adolfo Jucio progimnazija</t>
  </si>
  <si>
    <t>Akademiko Adolfo Jucio progimnazijos veikla (TP)</t>
  </si>
  <si>
    <t>„Saulės“  gimnazija</t>
  </si>
  <si>
    <t>„Saulės“  gimnazijos veikla (TP)</t>
  </si>
  <si>
    <t>Senamiesčio mokykla</t>
  </si>
  <si>
    <t>Senamiesčio mokyklos veikla (TP)</t>
  </si>
  <si>
    <t>Ugdymo kokybės užtikrinimas (TP)</t>
  </si>
  <si>
    <t>008</t>
  </si>
  <si>
    <t>Iš viso 008 programai</t>
  </si>
  <si>
    <t>Lopšelis-darželis „Vyturėlis“</t>
  </si>
  <si>
    <t>Lopšelio-darželio „Vyturėlis“ veikla (TP)</t>
  </si>
  <si>
    <t>Lopšelis-darželis „Rūtelė“</t>
  </si>
  <si>
    <t>Lopšelio-darželio „Rūtelė“ veikla (TP)</t>
  </si>
  <si>
    <t>Investicijų ir kitų projektų vykdymas (naujo finansavimo  periodo  (PP)  (savivaldybės biudžeto lėšos)</t>
  </si>
  <si>
    <t>46.18</t>
  </si>
  <si>
    <t>46.48</t>
  </si>
  <si>
    <t>Seniūnijų veikla (TP)</t>
  </si>
  <si>
    <t>Infrastruktūros objektų priežiūros ir ūkinių subjektų rėmimo programa</t>
  </si>
  <si>
    <t>Plungės r. Žemaitijos kadetų gimnazija</t>
  </si>
  <si>
    <t>Lopšelis-darželis „Nykštukas“</t>
  </si>
  <si>
    <t>Lopšelio-darželio „Nykštukas“ veikla (TP)</t>
  </si>
  <si>
    <t>Lopšelis-darželis „Raudonkepuraitė“</t>
  </si>
  <si>
    <t>Lopšelio-darželio „Raudonkepuraitė“ veikla (TP)</t>
  </si>
  <si>
    <t>„Babrungo“ progimnazija</t>
  </si>
  <si>
    <t>„Babrungo“ progimnazijos veikla (TP)</t>
  </si>
  <si>
    <t>Liepijų mokykla</t>
  </si>
  <si>
    <t>Liepijų mokyklos veikla (TP)</t>
  </si>
  <si>
    <t>„Ryto“ pagrindinė mokykla</t>
  </si>
  <si>
    <t>„Ryto“ pagrindinės mokyklos veikla (TP)</t>
  </si>
  <si>
    <t>4 priedas</t>
  </si>
  <si>
    <t>2024 METŲ VALSTYBĖS BIUDŽETO SPECIALIOSIOS TIKSLINĖS DOTACIJOS,  SKIRIAMOS VALSTYBINĖMS (VALSTYBĖS PERDUOTOMS SAVIVALDYBĖMS) FUNKCIJOMS ATLIKTI, PASKIRSTYMO PAKEITIMAI (PADIDINTA+, SUMAŽINTA -)</t>
  </si>
  <si>
    <t>Socialinės paramos organizavimas užsieniečių integracijai (TP)</t>
  </si>
  <si>
    <t xml:space="preserve"> Žemaitijos kadetų gimnazijos veikla</t>
  </si>
  <si>
    <t>7.33</t>
  </si>
  <si>
    <t>Europos Sąjungos, kitos tarptautinės finansinės paramos  lėšos</t>
  </si>
  <si>
    <t xml:space="preserve">Specialiojo ugdymo centras </t>
  </si>
  <si>
    <t xml:space="preserve">tarybos 2024 m. spalio 31 d. </t>
  </si>
  <si>
    <t>7.24</t>
  </si>
  <si>
    <t>ugdymo reikmėms finansuoti</t>
  </si>
  <si>
    <t>7.6</t>
  </si>
  <si>
    <t>būsto nuomos mokesčio daliai kompensuoti</t>
  </si>
  <si>
    <t>Būsto nuomos mokesčio daliai kompensuoti (TP)</t>
  </si>
  <si>
    <t>pedagoginių darbuotojų, dirbančių pagal ikimokyklinio, priešmokyklinio ir neformaliojo vaikų švietimo programas savivaldybių mokyklose, padidintam darbo užmokesčiui nuo 2024 m. rugsėjo 1 d. mokėti</t>
  </si>
  <si>
    <t>7.48</t>
  </si>
  <si>
    <t>Pacientų pavėžėjimo paslaugos užtikrinimas (TP)</t>
  </si>
  <si>
    <t>Palūkanų mokėjimas (TP)</t>
  </si>
  <si>
    <t>Finansų ir biudžeto skyrius</t>
  </si>
  <si>
    <t>46.33</t>
  </si>
  <si>
    <t>Specialiojo ugdymo centro veikla (TP)</t>
  </si>
  <si>
    <t>Lopšelis-darželis „Pasaka“</t>
  </si>
  <si>
    <t>Lopšelio-darželio „Pasaka“ veikla (TP)</t>
  </si>
  <si>
    <t>Lopšelis-darželis „Saulutė“</t>
  </si>
  <si>
    <t>Lopšelio-darželio „Saulutė“ veikla (TP)</t>
  </si>
  <si>
    <t>Žemaitijos kadetų gimnazijos veikla</t>
  </si>
  <si>
    <t>M.Oginskio meno mokykla</t>
  </si>
  <si>
    <t>M.Oginskio meno mokyklos veikla (TP)</t>
  </si>
  <si>
    <t>Investicijų ir kitų projektų vykdymas (naujo finansavimo periodo) (PP) (skolintos lėšos)</t>
  </si>
  <si>
    <t>46.14</t>
  </si>
  <si>
    <t>46.15</t>
  </si>
  <si>
    <t>Investicijų  projektų, numatytų 2022-2030 m. Telšių regiono plėtros plane, vykdymas (RP) (skolintos lėšos)</t>
  </si>
  <si>
    <t>Investicijų ir kitų projektų skirtų 2014-2020 m. nacionalinei pažangos programai/ ES fondų investicijų programai, vykdymas (TE) (ES lėšos)</t>
  </si>
  <si>
    <t>Investicijų  projektų, numatytų 2022-2030 m. Telšių regiono plėtros plane, vykdymas (RP)  (ES lėšos)</t>
  </si>
  <si>
    <t>003</t>
  </si>
  <si>
    <t>8 priedas</t>
  </si>
  <si>
    <t xml:space="preserve">2024 METAIS NEPANAUDOTŲ BIUDŽETO LĖŠŲ PASKIRSTYMO  PAKEITIMAI (PADIDINTA+, SUMAŽINTA -)                                                                                                             </t>
  </si>
  <si>
    <t>Savivaldybės infrastruktūros plėtra tikslinėmis lėšomis (TP)</t>
  </si>
  <si>
    <t xml:space="preserve">Investicijų ir kitų projektų, skirtų 2014-2020 m. nacionalinei pažangos programai/ES fondų investicijų programai, vykdymas(TE) </t>
  </si>
  <si>
    <t>46.23</t>
  </si>
  <si>
    <t>Savivaldybės infrastruktūros objektų pagerinimo ir plėtros projektinės dokumentacijos rengimas (PP)</t>
  </si>
  <si>
    <t>46.58</t>
  </si>
  <si>
    <t>Dalyvaujamojo biudžeto įgyvendinimas (PP)</t>
  </si>
  <si>
    <t>Paslaugų ir švietimo pagalbos centras</t>
  </si>
  <si>
    <t>Investicijų ir kitų projektų vykdymas (naujo finansavimo  periodo  (PP)  (ES lėšos)</t>
  </si>
  <si>
    <t>Iš viso 003 programai</t>
  </si>
  <si>
    <t>7.59</t>
  </si>
  <si>
    <t xml:space="preserve">savivaldybių patirtoms užsieniečių, pasitraukusių iš Ukrainos dėl Rusijos federacijos karinių veiksmų Ukrainoje, priėmimo išlaidoms kompensuoti </t>
  </si>
  <si>
    <t>Teritorijų planavimo programa</t>
  </si>
  <si>
    <t>46.30</t>
  </si>
  <si>
    <t>Keleivių  ir moksleivių pavėžėjimo užtikrinimas (TP)</t>
  </si>
  <si>
    <t>46.4</t>
  </si>
  <si>
    <t>Bendruomeninės veiklos savivaldybėje stiprinimas (PP)</t>
  </si>
  <si>
    <t>Paslaugų ir švietimo pagalbos centro veikla (TP)</t>
  </si>
  <si>
    <t>46.12</t>
  </si>
  <si>
    <t>Socialinėms paslaugoms (TP)</t>
  </si>
  <si>
    <t>Socialinių paslaugų centras</t>
  </si>
  <si>
    <t>46.59</t>
  </si>
  <si>
    <t>Investicijų  projektų, numatytų 2022-2030 m. Telšių regiono plėtros plane, vykdymas (RP) (savivaldybės biudžeto lėšos lėšos)</t>
  </si>
  <si>
    <t>7.3</t>
  </si>
  <si>
    <t>socialinėms paslaugoms</t>
  </si>
  <si>
    <t>46.53</t>
  </si>
  <si>
    <t>Savivaldybės infrastruktūros objektų planavimas, remontas ir priežiūra (TP)</t>
  </si>
  <si>
    <t>46.2</t>
  </si>
  <si>
    <t>Mokslo rėmimo programos įgyvendinimas (TP)</t>
  </si>
  <si>
    <t>sprendimo Nr. T1-258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</si>
</sst>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€_-;\-* #,##0.00\ _€_-;_-* &quot;-&quot;??\ _€_-;_-@_-"/>
    <numFmt numFmtId="164" formatCode="_(* #,##0.00_);_(* \(#,##0.00\);_(* &quot;-&quot;??_);_(@_)"/>
    <numFmt numFmtId="165" formatCode="_-* #,##0.00\ &quot;Lt&quot;_-;\-* #,##0.00\ &quot;Lt&quot;_-;_-* &quot;-&quot;??\ &quot;Lt&quot;_-;_-@_-"/>
    <numFmt numFmtId="166" formatCode="_-* #,##0.00\ _L_t_-;\-* #,##0.00\ _L_t_-;_-* &quot;-&quot;??\ _L_t_-;_-@_-"/>
    <numFmt numFmtId="167" formatCode="0.0"/>
    <numFmt numFmtId="168" formatCode="0.000"/>
  </numFmts>
  <fonts count="16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b/>
      <sz val="11"/>
      <color indexed="8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11"/>
      <color indexed="9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9">
    <xf numFmtId="0" fontId="0" fillId="0" borderId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8" fillId="0" borderId="0"/>
    <xf numFmtId="0" fontId="10" fillId="0" borderId="0"/>
    <xf numFmtId="0" fontId="9" fillId="0" borderId="0"/>
    <xf numFmtId="0" fontId="4" fillId="0" borderId="0"/>
    <xf numFmtId="43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2" fillId="0" borderId="0"/>
    <xf numFmtId="43" fontId="8" fillId="0" borderId="0" applyFont="0" applyFill="0" applyBorder="0" applyAlignment="0" applyProtection="0"/>
    <xf numFmtId="0" fontId="2" fillId="0" borderId="0"/>
    <xf numFmtId="0" fontId="1" fillId="0" borderId="0"/>
    <xf numFmtId="43" fontId="8" fillId="0" borderId="0" applyFont="0" applyFill="0" applyBorder="0" applyAlignment="0" applyProtection="0"/>
    <xf numFmtId="0" fontId="1" fillId="0" borderId="0"/>
  </cellStyleXfs>
  <cellXfs count="135">
    <xf numFmtId="0" fontId="0" fillId="0" borderId="0" xfId="0"/>
    <xf numFmtId="0" fontId="5" fillId="0" borderId="1" xfId="0" applyFont="1" applyFill="1" applyBorder="1" applyAlignment="1">
      <alignment horizontal="center"/>
    </xf>
    <xf numFmtId="0" fontId="5" fillId="0" borderId="0" xfId="0" applyFont="1" applyFill="1"/>
    <xf numFmtId="0" fontId="5" fillId="0" borderId="0" xfId="0" applyNumberFormat="1" applyFont="1" applyFill="1" applyAlignment="1">
      <alignment vertical="justify"/>
    </xf>
    <xf numFmtId="0" fontId="5" fillId="0" borderId="1" xfId="0" applyFont="1" applyFill="1" applyBorder="1" applyAlignment="1">
      <alignment horizontal="left" wrapText="1"/>
    </xf>
    <xf numFmtId="2" fontId="5" fillId="0" borderId="0" xfId="0" applyNumberFormat="1" applyFont="1" applyFill="1"/>
    <xf numFmtId="2" fontId="5" fillId="0" borderId="1" xfId="0" applyNumberFormat="1" applyFont="1" applyFill="1" applyBorder="1" applyAlignment="1">
      <alignment horizontal="center"/>
    </xf>
    <xf numFmtId="0" fontId="5" fillId="0" borderId="0" xfId="0" applyNumberFormat="1" applyFont="1" applyFill="1" applyAlignment="1">
      <alignment horizontal="right" vertical="justify"/>
    </xf>
    <xf numFmtId="0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left"/>
    </xf>
    <xf numFmtId="168" fontId="5" fillId="0" borderId="1" xfId="0" applyNumberFormat="1" applyFont="1" applyFill="1" applyBorder="1" applyAlignment="1">
      <alignment horizontal="right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wrapText="1"/>
    </xf>
    <xf numFmtId="168" fontId="5" fillId="0" borderId="0" xfId="0" applyNumberFormat="1" applyFont="1" applyFill="1"/>
    <xf numFmtId="0" fontId="5" fillId="0" borderId="1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wrapText="1"/>
    </xf>
    <xf numFmtId="168" fontId="5" fillId="0" borderId="1" xfId="0" applyNumberFormat="1" applyFont="1" applyFill="1" applyBorder="1" applyAlignment="1">
      <alignment horizontal="right" wrapText="1"/>
    </xf>
    <xf numFmtId="168" fontId="6" fillId="0" borderId="1" xfId="0" applyNumberFormat="1" applyFont="1" applyFill="1" applyBorder="1" applyAlignment="1">
      <alignment horizontal="right" wrapText="1"/>
    </xf>
    <xf numFmtId="0" fontId="5" fillId="0" borderId="2" xfId="0" applyNumberFormat="1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wrapText="1"/>
    </xf>
    <xf numFmtId="168" fontId="5" fillId="0" borderId="0" xfId="0" applyNumberFormat="1" applyFont="1" applyFill="1" applyAlignment="1">
      <alignment vertical="justify"/>
    </xf>
    <xf numFmtId="0" fontId="5" fillId="0" borderId="0" xfId="0" applyFont="1" applyFill="1" applyBorder="1" applyAlignment="1">
      <alignment horizontal="right" wrapText="1"/>
    </xf>
    <xf numFmtId="0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/>
    <xf numFmtId="0" fontId="5" fillId="0" borderId="0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quotePrefix="1" applyNumberFormat="1" applyFont="1" applyFill="1" applyBorder="1" applyAlignment="1">
      <alignment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5" fillId="0" borderId="4" xfId="0" applyFont="1" applyFill="1" applyBorder="1" applyAlignment="1">
      <alignment horizontal="center" vertical="center" wrapText="1"/>
    </xf>
    <xf numFmtId="167" fontId="5" fillId="0" borderId="3" xfId="0" applyNumberFormat="1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vertical="center" wrapText="1"/>
    </xf>
    <xf numFmtId="168" fontId="5" fillId="0" borderId="1" xfId="9" applyNumberFormat="1" applyFont="1" applyFill="1" applyBorder="1" applyAlignment="1">
      <alignment horizontal="right" wrapText="1"/>
    </xf>
    <xf numFmtId="0" fontId="6" fillId="0" borderId="0" xfId="0" applyFont="1" applyFill="1" applyBorder="1" applyAlignment="1">
      <alignment vertical="center" wrapText="1"/>
    </xf>
    <xf numFmtId="167" fontId="6" fillId="0" borderId="0" xfId="0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167" fontId="14" fillId="0" borderId="0" xfId="0" applyNumberFormat="1" applyFont="1" applyFill="1" applyBorder="1" applyAlignment="1">
      <alignment vertical="center" wrapText="1"/>
    </xf>
    <xf numFmtId="0" fontId="12" fillId="0" borderId="0" xfId="0" quotePrefix="1" applyFont="1" applyFill="1" applyBorder="1" applyAlignment="1">
      <alignment vertical="center" wrapText="1"/>
    </xf>
    <xf numFmtId="167" fontId="13" fillId="0" borderId="0" xfId="0" applyNumberFormat="1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quotePrefix="1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left"/>
    </xf>
    <xf numFmtId="168" fontId="5" fillId="0" borderId="0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right" vertical="center" wrapText="1"/>
    </xf>
    <xf numFmtId="168" fontId="5" fillId="0" borderId="0" xfId="0" applyNumberFormat="1" applyFont="1" applyFill="1" applyAlignment="1">
      <alignment vertical="center" wrapText="1"/>
    </xf>
    <xf numFmtId="16" fontId="5" fillId="0" borderId="0" xfId="0" applyNumberFormat="1" applyFont="1" applyFill="1"/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168" fontId="6" fillId="0" borderId="1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right"/>
    </xf>
    <xf numFmtId="168" fontId="5" fillId="0" borderId="1" xfId="9" applyNumberFormat="1" applyFont="1" applyFill="1" applyBorder="1" applyAlignment="1">
      <alignment wrapText="1"/>
    </xf>
    <xf numFmtId="168" fontId="5" fillId="0" borderId="1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5" fillId="0" borderId="2" xfId="0" quotePrefix="1" applyNumberFormat="1" applyFont="1" applyFill="1" applyBorder="1" applyAlignment="1">
      <alignment horizontal="center" vertical="center" wrapText="1"/>
    </xf>
    <xf numFmtId="49" fontId="5" fillId="0" borderId="4" xfId="0" quotePrefix="1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justify"/>
    </xf>
    <xf numFmtId="168" fontId="6" fillId="0" borderId="1" xfId="0" applyNumberFormat="1" applyFont="1" applyFill="1" applyBorder="1" applyAlignment="1">
      <alignment horizontal="right"/>
    </xf>
    <xf numFmtId="168" fontId="6" fillId="0" borderId="1" xfId="0" applyNumberFormat="1" applyFont="1" applyFill="1" applyBorder="1" applyAlignment="1">
      <alignment wrapText="1"/>
    </xf>
    <xf numFmtId="168" fontId="15" fillId="0" borderId="1" xfId="0" applyNumberFormat="1" applyFont="1" applyFill="1" applyBorder="1" applyAlignment="1">
      <alignment horizontal="right" wrapText="1"/>
    </xf>
    <xf numFmtId="0" fontId="6" fillId="0" borderId="6" xfId="0" applyNumberFormat="1" applyFont="1" applyFill="1" applyBorder="1" applyAlignment="1">
      <alignment horizontal="center"/>
    </xf>
    <xf numFmtId="0" fontId="6" fillId="0" borderId="3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5" xfId="0" quotePrefix="1" applyNumberFormat="1" applyFont="1" applyFill="1" applyBorder="1" applyAlignment="1">
      <alignment horizontal="center" vertical="center" wrapText="1"/>
    </xf>
    <xf numFmtId="49" fontId="5" fillId="0" borderId="2" xfId="0" quotePrefix="1" applyNumberFormat="1" applyFont="1" applyFill="1" applyBorder="1" applyAlignment="1">
      <alignment horizontal="center" vertical="center" wrapText="1"/>
    </xf>
    <xf numFmtId="49" fontId="5" fillId="0" borderId="4" xfId="0" quotePrefix="1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left" vertical="center" wrapText="1"/>
    </xf>
    <xf numFmtId="0" fontId="5" fillId="0" borderId="4" xfId="0" quotePrefix="1" applyFont="1" applyFill="1" applyBorder="1" applyAlignment="1">
      <alignment horizontal="center" vertical="center" wrapText="1"/>
    </xf>
    <xf numFmtId="0" fontId="5" fillId="0" borderId="5" xfId="0" quotePrefix="1" applyFont="1" applyFill="1" applyBorder="1" applyAlignment="1">
      <alignment horizontal="center" vertical="center" wrapText="1"/>
    </xf>
    <xf numFmtId="0" fontId="5" fillId="0" borderId="2" xfId="0" quotePrefix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justify" wrapText="1"/>
    </xf>
    <xf numFmtId="0" fontId="5" fillId="0" borderId="3" xfId="0" applyNumberFormat="1" applyFont="1" applyFill="1" applyBorder="1" applyAlignment="1">
      <alignment horizontal="center" vertical="justify"/>
    </xf>
    <xf numFmtId="0" fontId="5" fillId="0" borderId="1" xfId="0" applyNumberFormat="1" applyFont="1" applyFill="1" applyBorder="1" applyAlignment="1">
      <alignment horizontal="center" vertical="justify"/>
    </xf>
    <xf numFmtId="0" fontId="6" fillId="0" borderId="3" xfId="0" applyNumberFormat="1" applyFont="1" applyFill="1" applyBorder="1" applyAlignment="1">
      <alignment horizontal="center" vertical="justify"/>
    </xf>
    <xf numFmtId="0" fontId="6" fillId="0" borderId="1" xfId="0" applyNumberFormat="1" applyFont="1" applyFill="1" applyBorder="1" applyAlignment="1">
      <alignment horizontal="center" vertical="justify"/>
    </xf>
    <xf numFmtId="0" fontId="6" fillId="0" borderId="7" xfId="0" applyNumberFormat="1" applyFont="1" applyFill="1" applyBorder="1" applyAlignment="1">
      <alignment horizontal="center" vertical="justify" wrapText="1"/>
    </xf>
    <xf numFmtId="0" fontId="6" fillId="0" borderId="3" xfId="0" applyNumberFormat="1" applyFont="1" applyFill="1" applyBorder="1" applyAlignment="1">
      <alignment horizontal="center" vertical="justify" wrapText="1"/>
    </xf>
  </cellXfs>
  <cellStyles count="19">
    <cellStyle name="Comma 2" xfId="1"/>
    <cellStyle name="Comma 2 2" xfId="10"/>
    <cellStyle name="Comma 2 2 2" xfId="14"/>
    <cellStyle name="Comma 2 2 3" xfId="17"/>
    <cellStyle name="Comma 3" xfId="2"/>
    <cellStyle name="Currency 2" xfId="3"/>
    <cellStyle name="Currency 2 2" xfId="4"/>
    <cellStyle name="Currency 2 3" xfId="11"/>
    <cellStyle name="Įprastas" xfId="0" builtinId="0"/>
    <cellStyle name="Įprastas 2" xfId="5"/>
    <cellStyle name="Įprastas 3" xfId="9"/>
    <cellStyle name="Normal 2" xfId="6"/>
    <cellStyle name="Normal 2 2" xfId="7"/>
    <cellStyle name="Normal 2 2 2" xfId="12"/>
    <cellStyle name="Normal 2 2 2 2" xfId="15"/>
    <cellStyle name="Normal 2 2 2 3" xfId="18"/>
    <cellStyle name="Normal 2 2 3" xfId="13"/>
    <cellStyle name="Normal 2 2 4" xfId="16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8"/>
  <sheetViews>
    <sheetView zoomScaleNormal="100" workbookViewId="0">
      <selection activeCell="C3" sqref="C3"/>
    </sheetView>
  </sheetViews>
  <sheetFormatPr defaultColWidth="9.140625" defaultRowHeight="15.95" customHeight="1" x14ac:dyDescent="0.25"/>
  <cols>
    <col min="1" max="1" width="7.140625" style="5" customWidth="1"/>
    <col min="2" max="2" width="99.140625" style="2" customWidth="1"/>
    <col min="3" max="3" width="27.42578125" style="2" customWidth="1"/>
    <col min="4" max="4" width="9.140625" style="2"/>
    <col min="5" max="5" width="9.42578125" style="2" bestFit="1" customWidth="1"/>
    <col min="6" max="6" width="54" style="2" customWidth="1"/>
    <col min="7" max="7" width="9.42578125" style="2" bestFit="1" customWidth="1"/>
    <col min="8" max="16384" width="9.140625" style="2"/>
  </cols>
  <sheetData>
    <row r="1" spans="1:4" ht="15.95" customHeight="1" x14ac:dyDescent="0.25">
      <c r="B1" s="79"/>
      <c r="C1" s="79" t="s">
        <v>20</v>
      </c>
    </row>
    <row r="2" spans="1:4" ht="15.95" customHeight="1" x14ac:dyDescent="0.25">
      <c r="B2" s="79"/>
      <c r="C2" s="79" t="s">
        <v>79</v>
      </c>
    </row>
    <row r="3" spans="1:4" ht="15.95" customHeight="1" x14ac:dyDescent="0.25">
      <c r="B3" s="79"/>
      <c r="C3" s="79" t="s">
        <v>136</v>
      </c>
    </row>
    <row r="4" spans="1:4" ht="15.95" customHeight="1" x14ac:dyDescent="0.25">
      <c r="B4" s="28"/>
      <c r="C4" s="80" t="s">
        <v>26</v>
      </c>
    </row>
    <row r="5" spans="1:4" ht="15.95" customHeight="1" x14ac:dyDescent="0.25">
      <c r="A5" s="94" t="s">
        <v>27</v>
      </c>
      <c r="B5" s="94"/>
      <c r="C5" s="94"/>
    </row>
    <row r="6" spans="1:4" ht="15.95" customHeight="1" x14ac:dyDescent="0.25">
      <c r="B6" s="76"/>
      <c r="C6" s="26" t="s">
        <v>13</v>
      </c>
    </row>
    <row r="7" spans="1:4" ht="15.95" customHeight="1" x14ac:dyDescent="0.25">
      <c r="A7" s="6" t="s">
        <v>5</v>
      </c>
      <c r="B7" s="1" t="s">
        <v>6</v>
      </c>
      <c r="C7" s="1" t="s">
        <v>0</v>
      </c>
    </row>
    <row r="8" spans="1:4" ht="15.95" customHeight="1" x14ac:dyDescent="0.25">
      <c r="A8" s="8">
        <v>7</v>
      </c>
      <c r="B8" s="10" t="s">
        <v>15</v>
      </c>
      <c r="C8" s="89">
        <f>SUM(C9:C14)</f>
        <v>851.88099999999997</v>
      </c>
      <c r="D8" s="65"/>
    </row>
    <row r="9" spans="1:4" ht="15.95" customHeight="1" x14ac:dyDescent="0.25">
      <c r="A9" s="8" t="s">
        <v>130</v>
      </c>
      <c r="B9" s="9" t="s">
        <v>131</v>
      </c>
      <c r="C9" s="12">
        <v>68.5</v>
      </c>
      <c r="D9" s="65"/>
    </row>
    <row r="10" spans="1:4" ht="15.95" customHeight="1" x14ac:dyDescent="0.25">
      <c r="A10" s="8" t="s">
        <v>82</v>
      </c>
      <c r="B10" s="56" t="s">
        <v>83</v>
      </c>
      <c r="C10" s="12">
        <v>1</v>
      </c>
    </row>
    <row r="11" spans="1:4" ht="15.95" customHeight="1" x14ac:dyDescent="0.25">
      <c r="A11" s="8" t="s">
        <v>80</v>
      </c>
      <c r="B11" s="9" t="s">
        <v>81</v>
      </c>
      <c r="C11" s="12">
        <v>749.4</v>
      </c>
    </row>
    <row r="12" spans="1:4" ht="15.95" customHeight="1" x14ac:dyDescent="0.25">
      <c r="A12" s="8" t="s">
        <v>76</v>
      </c>
      <c r="B12" s="9" t="s">
        <v>77</v>
      </c>
      <c r="C12" s="12">
        <v>-19.329999999999998</v>
      </c>
    </row>
    <row r="13" spans="1:4" ht="30.75" customHeight="1" x14ac:dyDescent="0.25">
      <c r="A13" s="8" t="s">
        <v>86</v>
      </c>
      <c r="B13" s="9" t="s">
        <v>118</v>
      </c>
      <c r="C13" s="19">
        <v>4.3109999999999999</v>
      </c>
    </row>
    <row r="14" spans="1:4" ht="31.5" customHeight="1" x14ac:dyDescent="0.25">
      <c r="A14" s="8" t="s">
        <v>117</v>
      </c>
      <c r="B14" s="9" t="s">
        <v>85</v>
      </c>
      <c r="C14" s="19">
        <v>48</v>
      </c>
    </row>
    <row r="15" spans="1:4" ht="15.95" customHeight="1" x14ac:dyDescent="0.25">
      <c r="A15" s="92" t="s">
        <v>7</v>
      </c>
      <c r="B15" s="93"/>
      <c r="C15" s="89">
        <f>SUM(C9:C14)</f>
        <v>851.88099999999997</v>
      </c>
    </row>
    <row r="17" spans="2:3" ht="15.95" customHeight="1" x14ac:dyDescent="0.25">
      <c r="B17" s="73"/>
    </row>
    <row r="18" spans="2:3" ht="15.95" customHeight="1" x14ac:dyDescent="0.25">
      <c r="C18" s="15"/>
    </row>
  </sheetData>
  <mergeCells count="2">
    <mergeCell ref="A15:B15"/>
    <mergeCell ref="A5:C5"/>
  </mergeCells>
  <phoneticPr fontId="0" type="noConversion"/>
  <pageMargins left="0.59055118110236227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D3" sqref="D3:E3"/>
    </sheetView>
  </sheetViews>
  <sheetFormatPr defaultColWidth="9.140625" defaultRowHeight="15.95" customHeight="1" x14ac:dyDescent="0.2"/>
  <cols>
    <col min="1" max="1" width="6.28515625" style="17" customWidth="1"/>
    <col min="2" max="2" width="7.5703125" style="17" customWidth="1"/>
    <col min="3" max="3" width="38.5703125" style="17" customWidth="1"/>
    <col min="4" max="4" width="65.85546875" style="17" customWidth="1"/>
    <col min="5" max="5" width="13.5703125" style="17" customWidth="1"/>
    <col min="6" max="16384" width="9.140625" style="17"/>
  </cols>
  <sheetData>
    <row r="1" spans="1:5" ht="15.95" customHeight="1" x14ac:dyDescent="0.2">
      <c r="D1" s="95" t="s">
        <v>20</v>
      </c>
      <c r="E1" s="95"/>
    </row>
    <row r="2" spans="1:5" ht="15.95" customHeight="1" x14ac:dyDescent="0.2">
      <c r="D2" s="80" t="s">
        <v>79</v>
      </c>
      <c r="E2" s="79"/>
    </row>
    <row r="3" spans="1:5" ht="15.95" customHeight="1" x14ac:dyDescent="0.2">
      <c r="D3" s="95" t="s">
        <v>136</v>
      </c>
      <c r="E3" s="95"/>
    </row>
    <row r="4" spans="1:5" ht="15.95" customHeight="1" x14ac:dyDescent="0.2">
      <c r="D4" s="96" t="s">
        <v>24</v>
      </c>
      <c r="E4" s="96"/>
    </row>
    <row r="5" spans="1:5" ht="15.95" customHeight="1" x14ac:dyDescent="0.2">
      <c r="D5" s="28"/>
      <c r="E5" s="28"/>
    </row>
    <row r="6" spans="1:5" ht="31.5" customHeight="1" x14ac:dyDescent="0.2">
      <c r="A6" s="97" t="s">
        <v>28</v>
      </c>
      <c r="B6" s="97"/>
      <c r="C6" s="97"/>
      <c r="D6" s="97"/>
      <c r="E6" s="97"/>
    </row>
    <row r="7" spans="1:5" ht="15.95" customHeight="1" x14ac:dyDescent="0.2">
      <c r="B7" s="81"/>
      <c r="C7" s="81"/>
      <c r="D7" s="81"/>
      <c r="E7" s="25" t="s">
        <v>13</v>
      </c>
    </row>
    <row r="8" spans="1:5" ht="41.25" customHeight="1" x14ac:dyDescent="0.2">
      <c r="A8" s="77" t="s">
        <v>11</v>
      </c>
      <c r="B8" s="77" t="s">
        <v>4</v>
      </c>
      <c r="C8" s="77" t="s">
        <v>8</v>
      </c>
      <c r="D8" s="77" t="s">
        <v>9</v>
      </c>
      <c r="E8" s="77" t="s">
        <v>19</v>
      </c>
    </row>
    <row r="9" spans="1:5" ht="17.25" customHeight="1" x14ac:dyDescent="0.25">
      <c r="A9" s="77">
        <v>43</v>
      </c>
      <c r="B9" s="55" t="s">
        <v>38</v>
      </c>
      <c r="C9" s="30" t="s">
        <v>114</v>
      </c>
      <c r="D9" s="30" t="s">
        <v>124</v>
      </c>
      <c r="E9" s="19">
        <v>3</v>
      </c>
    </row>
    <row r="10" spans="1:5" ht="15.95" customHeight="1" x14ac:dyDescent="0.2">
      <c r="A10" s="78">
        <v>46</v>
      </c>
      <c r="B10" s="34"/>
      <c r="C10" s="29" t="s">
        <v>1</v>
      </c>
      <c r="D10" s="29"/>
      <c r="E10" s="91">
        <f>SUM(E11:E23)</f>
        <v>-557.19999999999993</v>
      </c>
    </row>
    <row r="11" spans="1:5" ht="15.95" customHeight="1" x14ac:dyDescent="0.25">
      <c r="A11" s="21" t="s">
        <v>134</v>
      </c>
      <c r="B11" s="34"/>
      <c r="C11" s="102" t="s">
        <v>1</v>
      </c>
      <c r="D11" s="30" t="s">
        <v>135</v>
      </c>
      <c r="E11" s="19">
        <v>1</v>
      </c>
    </row>
    <row r="12" spans="1:5" ht="15.95" customHeight="1" x14ac:dyDescent="0.25">
      <c r="A12" s="21" t="s">
        <v>122</v>
      </c>
      <c r="B12" s="54" t="s">
        <v>31</v>
      </c>
      <c r="C12" s="103"/>
      <c r="D12" s="30" t="s">
        <v>49</v>
      </c>
      <c r="E12" s="19">
        <v>-81</v>
      </c>
    </row>
    <row r="13" spans="1:5" ht="15.95" customHeight="1" x14ac:dyDescent="0.25">
      <c r="A13" s="21" t="s">
        <v>125</v>
      </c>
      <c r="B13" s="101" t="s">
        <v>35</v>
      </c>
      <c r="C13" s="103"/>
      <c r="D13" s="30" t="s">
        <v>123</v>
      </c>
      <c r="E13" s="19">
        <v>-15.5</v>
      </c>
    </row>
    <row r="14" spans="1:5" ht="28.5" customHeight="1" x14ac:dyDescent="0.25">
      <c r="A14" s="21" t="s">
        <v>100</v>
      </c>
      <c r="B14" s="99"/>
      <c r="C14" s="103"/>
      <c r="D14" s="30" t="s">
        <v>99</v>
      </c>
      <c r="E14" s="19">
        <v>-80.3</v>
      </c>
    </row>
    <row r="15" spans="1:5" ht="31.5" customHeight="1" x14ac:dyDescent="0.25">
      <c r="A15" s="21" t="s">
        <v>101</v>
      </c>
      <c r="B15" s="99"/>
      <c r="C15" s="103"/>
      <c r="D15" s="30" t="s">
        <v>102</v>
      </c>
      <c r="E15" s="19">
        <v>-487</v>
      </c>
    </row>
    <row r="16" spans="1:5" ht="31.5" customHeight="1" x14ac:dyDescent="0.25">
      <c r="A16" s="21" t="s">
        <v>57</v>
      </c>
      <c r="B16" s="100"/>
      <c r="C16" s="103"/>
      <c r="D16" s="30" t="s">
        <v>56</v>
      </c>
      <c r="E16" s="19">
        <v>52.5</v>
      </c>
    </row>
    <row r="17" spans="1:7" ht="31.5" customHeight="1" x14ac:dyDescent="0.25">
      <c r="A17" s="21" t="s">
        <v>110</v>
      </c>
      <c r="B17" s="54" t="s">
        <v>105</v>
      </c>
      <c r="C17" s="103"/>
      <c r="D17" s="30" t="s">
        <v>111</v>
      </c>
      <c r="E17" s="19">
        <v>-35</v>
      </c>
    </row>
    <row r="18" spans="1:7" ht="15" customHeight="1" x14ac:dyDescent="0.25">
      <c r="A18" s="21" t="s">
        <v>120</v>
      </c>
      <c r="B18" s="99" t="s">
        <v>22</v>
      </c>
      <c r="C18" s="103"/>
      <c r="D18" s="30" t="s">
        <v>121</v>
      </c>
      <c r="E18" s="19">
        <v>31.5</v>
      </c>
    </row>
    <row r="19" spans="1:7" ht="15.95" customHeight="1" x14ac:dyDescent="0.25">
      <c r="A19" s="21" t="s">
        <v>90</v>
      </c>
      <c r="B19" s="100"/>
      <c r="C19" s="103"/>
      <c r="D19" s="30" t="s">
        <v>87</v>
      </c>
      <c r="E19" s="19">
        <v>-1</v>
      </c>
    </row>
    <row r="20" spans="1:7" ht="15.95" customHeight="1" x14ac:dyDescent="0.25">
      <c r="A20" s="21" t="s">
        <v>58</v>
      </c>
      <c r="B20" s="83" t="s">
        <v>38</v>
      </c>
      <c r="C20" s="103"/>
      <c r="D20" s="30" t="s">
        <v>59</v>
      </c>
      <c r="E20" s="19">
        <v>77.599999999999994</v>
      </c>
    </row>
    <row r="21" spans="1:7" ht="15.95" customHeight="1" x14ac:dyDescent="0.25">
      <c r="A21" s="21" t="s">
        <v>132</v>
      </c>
      <c r="B21" s="101" t="s">
        <v>50</v>
      </c>
      <c r="C21" s="103"/>
      <c r="D21" s="30" t="s">
        <v>133</v>
      </c>
      <c r="E21" s="19">
        <v>-16.100000000000001</v>
      </c>
    </row>
    <row r="22" spans="1:7" ht="15.95" customHeight="1" x14ac:dyDescent="0.25">
      <c r="A22" s="21" t="s">
        <v>112</v>
      </c>
      <c r="B22" s="100"/>
      <c r="C22" s="104"/>
      <c r="D22" s="30" t="s">
        <v>113</v>
      </c>
      <c r="E22" s="19">
        <v>-20</v>
      </c>
    </row>
    <row r="23" spans="1:7" ht="30" customHeight="1" x14ac:dyDescent="0.25">
      <c r="A23" s="21" t="s">
        <v>128</v>
      </c>
      <c r="B23" s="82" t="s">
        <v>35</v>
      </c>
      <c r="C23" s="30" t="s">
        <v>1</v>
      </c>
      <c r="D23" s="30" t="s">
        <v>129</v>
      </c>
      <c r="E23" s="19">
        <v>16.100000000000001</v>
      </c>
    </row>
    <row r="24" spans="1:7" ht="15.95" customHeight="1" x14ac:dyDescent="0.25">
      <c r="A24" s="21">
        <v>48</v>
      </c>
      <c r="B24" s="82" t="s">
        <v>38</v>
      </c>
      <c r="C24" s="84" t="s">
        <v>89</v>
      </c>
      <c r="D24" s="30" t="s">
        <v>88</v>
      </c>
      <c r="E24" s="19">
        <v>-13.1</v>
      </c>
    </row>
    <row r="25" spans="1:7" ht="15.95" customHeight="1" x14ac:dyDescent="0.25">
      <c r="A25" s="98" t="s">
        <v>33</v>
      </c>
      <c r="B25" s="98"/>
      <c r="C25" s="98"/>
      <c r="D25" s="98"/>
      <c r="E25" s="19">
        <f>SUM(E11:E12)</f>
        <v>-80</v>
      </c>
    </row>
    <row r="26" spans="1:7" ht="15.95" customHeight="1" x14ac:dyDescent="0.25">
      <c r="A26" s="98" t="s">
        <v>36</v>
      </c>
      <c r="B26" s="98"/>
      <c r="C26" s="98"/>
      <c r="D26" s="98"/>
      <c r="E26" s="19">
        <f>SUM(E13:E16,E23)</f>
        <v>-514.19999999999993</v>
      </c>
      <c r="F26" s="57"/>
      <c r="G26" s="57"/>
    </row>
    <row r="27" spans="1:7" ht="15.95" customHeight="1" x14ac:dyDescent="0.25">
      <c r="A27" s="98" t="s">
        <v>116</v>
      </c>
      <c r="B27" s="98"/>
      <c r="C27" s="98"/>
      <c r="D27" s="98"/>
      <c r="E27" s="19">
        <f>SUM(E17)</f>
        <v>-35</v>
      </c>
      <c r="F27" s="57"/>
      <c r="G27" s="57"/>
    </row>
    <row r="28" spans="1:7" ht="15.95" customHeight="1" x14ac:dyDescent="0.25">
      <c r="A28" s="98" t="s">
        <v>23</v>
      </c>
      <c r="B28" s="98"/>
      <c r="C28" s="98"/>
      <c r="D28" s="98"/>
      <c r="E28" s="19">
        <f>SUM(E18:E19)</f>
        <v>30.5</v>
      </c>
      <c r="F28" s="57"/>
      <c r="G28" s="57"/>
    </row>
    <row r="29" spans="1:7" ht="15.95" customHeight="1" x14ac:dyDescent="0.25">
      <c r="A29" s="98" t="s">
        <v>39</v>
      </c>
      <c r="B29" s="98"/>
      <c r="C29" s="98"/>
      <c r="D29" s="98"/>
      <c r="E29" s="19">
        <f>SUM(E9,E20,E24)</f>
        <v>67.5</v>
      </c>
    </row>
    <row r="30" spans="1:7" ht="15.95" customHeight="1" x14ac:dyDescent="0.25">
      <c r="A30" s="98" t="s">
        <v>51</v>
      </c>
      <c r="B30" s="98"/>
      <c r="C30" s="98"/>
      <c r="D30" s="98"/>
      <c r="E30" s="19">
        <f>SUM(E21:E22)</f>
        <v>-36.1</v>
      </c>
    </row>
    <row r="31" spans="1:7" ht="15.95" customHeight="1" x14ac:dyDescent="0.2">
      <c r="A31" s="105" t="s">
        <v>2</v>
      </c>
      <c r="B31" s="105"/>
      <c r="C31" s="105"/>
      <c r="D31" s="105"/>
      <c r="E31" s="20">
        <f>SUM(E25:E30)</f>
        <v>-567.29999999999995</v>
      </c>
    </row>
    <row r="32" spans="1:7" ht="15.95" customHeight="1" x14ac:dyDescent="0.2">
      <c r="A32" s="98" t="s">
        <v>16</v>
      </c>
      <c r="B32" s="98"/>
      <c r="C32" s="98"/>
      <c r="D32" s="98"/>
      <c r="E32" s="20"/>
    </row>
    <row r="33" spans="1:5" ht="15.95" customHeight="1" x14ac:dyDescent="0.2">
      <c r="A33" s="105" t="s">
        <v>14</v>
      </c>
      <c r="B33" s="105"/>
      <c r="C33" s="105"/>
      <c r="D33" s="105"/>
      <c r="E33" s="20">
        <f>E31-E32</f>
        <v>-567.29999999999995</v>
      </c>
    </row>
    <row r="35" spans="1:5" ht="15.95" customHeight="1" x14ac:dyDescent="0.2">
      <c r="E35" s="57"/>
    </row>
  </sheetData>
  <mergeCells count="17">
    <mergeCell ref="A27:D27"/>
    <mergeCell ref="A33:D33"/>
    <mergeCell ref="A32:D32"/>
    <mergeCell ref="A31:D31"/>
    <mergeCell ref="A28:D28"/>
    <mergeCell ref="A29:D29"/>
    <mergeCell ref="A30:D30"/>
    <mergeCell ref="D1:E1"/>
    <mergeCell ref="D3:E3"/>
    <mergeCell ref="D4:E4"/>
    <mergeCell ref="A6:E6"/>
    <mergeCell ref="A26:D26"/>
    <mergeCell ref="B18:B19"/>
    <mergeCell ref="A25:D25"/>
    <mergeCell ref="B13:B16"/>
    <mergeCell ref="B21:B22"/>
    <mergeCell ref="C11:C2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D3" sqref="D3:E3"/>
    </sheetView>
  </sheetViews>
  <sheetFormatPr defaultColWidth="9.140625" defaultRowHeight="15.95" customHeight="1" x14ac:dyDescent="0.2"/>
  <cols>
    <col min="1" max="1" width="4.140625" style="62" customWidth="1"/>
    <col min="2" max="2" width="7" style="62" customWidth="1"/>
    <col min="3" max="3" width="32.7109375" style="62" customWidth="1"/>
    <col min="4" max="4" width="77.140625" style="62" customWidth="1"/>
    <col min="5" max="5" width="11.7109375" style="62" customWidth="1"/>
    <col min="6" max="16384" width="9.140625" style="62"/>
  </cols>
  <sheetData>
    <row r="1" spans="1:5" ht="15.95" customHeight="1" x14ac:dyDescent="0.2">
      <c r="D1" s="108" t="s">
        <v>20</v>
      </c>
      <c r="E1" s="108"/>
    </row>
    <row r="2" spans="1:5" ht="15.95" customHeight="1" x14ac:dyDescent="0.2">
      <c r="D2" s="108" t="s">
        <v>79</v>
      </c>
      <c r="E2" s="108"/>
    </row>
    <row r="3" spans="1:5" ht="15.95" customHeight="1" x14ac:dyDescent="0.2">
      <c r="D3" s="108" t="s">
        <v>136</v>
      </c>
      <c r="E3" s="108"/>
    </row>
    <row r="4" spans="1:5" ht="15.95" customHeight="1" x14ac:dyDescent="0.2">
      <c r="D4" s="108" t="s">
        <v>72</v>
      </c>
      <c r="E4" s="108"/>
    </row>
    <row r="5" spans="1:5" ht="15.95" customHeight="1" x14ac:dyDescent="0.2">
      <c r="D5" s="110"/>
      <c r="E5" s="110"/>
    </row>
    <row r="6" spans="1:5" ht="33.75" customHeight="1" x14ac:dyDescent="0.2">
      <c r="A6" s="109" t="s">
        <v>73</v>
      </c>
      <c r="B6" s="109"/>
      <c r="C6" s="109"/>
      <c r="D6" s="109"/>
      <c r="E6" s="109"/>
    </row>
    <row r="7" spans="1:5" ht="15.95" customHeight="1" x14ac:dyDescent="0.2">
      <c r="E7" s="63" t="s">
        <v>13</v>
      </c>
    </row>
    <row r="8" spans="1:5" ht="27" customHeight="1" x14ac:dyDescent="0.2">
      <c r="A8" s="85" t="s">
        <v>5</v>
      </c>
      <c r="B8" s="85" t="s">
        <v>4</v>
      </c>
      <c r="C8" s="85" t="s">
        <v>8</v>
      </c>
      <c r="D8" s="85" t="s">
        <v>9</v>
      </c>
      <c r="E8" s="85" t="s">
        <v>19</v>
      </c>
    </row>
    <row r="9" spans="1:5" ht="16.5" customHeight="1" x14ac:dyDescent="0.25">
      <c r="A9" s="85">
        <v>4</v>
      </c>
      <c r="B9" s="112" t="s">
        <v>22</v>
      </c>
      <c r="C9" s="87" t="s">
        <v>1</v>
      </c>
      <c r="D9" s="111" t="s">
        <v>126</v>
      </c>
      <c r="E9" s="19">
        <v>131.5</v>
      </c>
    </row>
    <row r="10" spans="1:5" ht="16.5" customHeight="1" x14ac:dyDescent="0.25">
      <c r="A10" s="85">
        <v>5</v>
      </c>
      <c r="B10" s="113"/>
      <c r="C10" s="56" t="s">
        <v>127</v>
      </c>
      <c r="D10" s="111"/>
      <c r="E10" s="19">
        <v>-63</v>
      </c>
    </row>
    <row r="11" spans="1:5" ht="16.5" customHeight="1" x14ac:dyDescent="0.25">
      <c r="A11" s="85">
        <v>6</v>
      </c>
      <c r="B11" s="114"/>
      <c r="C11" s="87" t="s">
        <v>1</v>
      </c>
      <c r="D11" s="68" t="s">
        <v>84</v>
      </c>
      <c r="E11" s="19">
        <v>1</v>
      </c>
    </row>
    <row r="12" spans="1:5" ht="16.5" customHeight="1" x14ac:dyDescent="0.25">
      <c r="A12" s="107" t="s">
        <v>23</v>
      </c>
      <c r="B12" s="107"/>
      <c r="C12" s="107"/>
      <c r="D12" s="107"/>
      <c r="E12" s="19">
        <f>SUM(E9:E11)</f>
        <v>69.5</v>
      </c>
    </row>
    <row r="13" spans="1:5" ht="16.5" customHeight="1" x14ac:dyDescent="0.2">
      <c r="A13" s="106" t="s">
        <v>14</v>
      </c>
      <c r="B13" s="106"/>
      <c r="C13" s="106"/>
      <c r="D13" s="106"/>
      <c r="E13" s="20">
        <f>SUM(E12:E12)</f>
        <v>69.5</v>
      </c>
    </row>
    <row r="15" spans="1:5" ht="15.95" customHeight="1" x14ac:dyDescent="0.2">
      <c r="D15" s="63"/>
      <c r="E15" s="64"/>
    </row>
    <row r="17" spans="5:5" ht="15.95" customHeight="1" x14ac:dyDescent="0.2">
      <c r="E17" s="64"/>
    </row>
  </sheetData>
  <mergeCells count="10">
    <mergeCell ref="A13:D13"/>
    <mergeCell ref="A12:D12"/>
    <mergeCell ref="D1:E1"/>
    <mergeCell ref="D3:E3"/>
    <mergeCell ref="D4:E4"/>
    <mergeCell ref="A6:E6"/>
    <mergeCell ref="D2:E2"/>
    <mergeCell ref="D5:E5"/>
    <mergeCell ref="D9:D10"/>
    <mergeCell ref="B9:B11"/>
  </mergeCells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activeCell="D3" sqref="D3:E3"/>
    </sheetView>
  </sheetViews>
  <sheetFormatPr defaultColWidth="9.140625" defaultRowHeight="15.95" customHeight="1" x14ac:dyDescent="0.2"/>
  <cols>
    <col min="1" max="1" width="4" style="36" customWidth="1"/>
    <col min="2" max="2" width="7.5703125" style="36" customWidth="1"/>
    <col min="3" max="3" width="40.85546875" style="36" customWidth="1"/>
    <col min="4" max="4" width="50.42578125" style="36" customWidth="1"/>
    <col min="5" max="5" width="12.28515625" style="36" customWidth="1"/>
    <col min="6" max="6" width="9.140625" style="36" hidden="1" customWidth="1"/>
    <col min="7" max="16384" width="9.140625" style="36"/>
  </cols>
  <sheetData>
    <row r="1" spans="1:8" ht="15.95" customHeight="1" x14ac:dyDescent="0.2">
      <c r="A1" s="36" t="s">
        <v>32</v>
      </c>
      <c r="D1" s="96" t="s">
        <v>20</v>
      </c>
      <c r="E1" s="96"/>
    </row>
    <row r="2" spans="1:8" ht="15.95" customHeight="1" x14ac:dyDescent="0.2">
      <c r="D2" s="96" t="s">
        <v>79</v>
      </c>
      <c r="E2" s="96"/>
    </row>
    <row r="3" spans="1:8" ht="15.95" customHeight="1" x14ac:dyDescent="0.2">
      <c r="D3" s="96" t="s">
        <v>136</v>
      </c>
      <c r="E3" s="96"/>
    </row>
    <row r="4" spans="1:8" ht="15.95" customHeight="1" x14ac:dyDescent="0.2">
      <c r="D4" s="96" t="s">
        <v>41</v>
      </c>
      <c r="E4" s="96"/>
    </row>
    <row r="6" spans="1:8" ht="30" customHeight="1" x14ac:dyDescent="0.2">
      <c r="A6" s="115" t="s">
        <v>42</v>
      </c>
      <c r="B6" s="115"/>
      <c r="C6" s="115"/>
      <c r="D6" s="115"/>
      <c r="E6" s="115"/>
      <c r="F6" s="115"/>
      <c r="H6" s="38"/>
    </row>
    <row r="7" spans="1:8" ht="15.95" customHeight="1" x14ac:dyDescent="0.2">
      <c r="E7" s="32" t="s">
        <v>13</v>
      </c>
    </row>
    <row r="8" spans="1:8" ht="27" customHeight="1" x14ac:dyDescent="0.2">
      <c r="A8" s="16" t="s">
        <v>5</v>
      </c>
      <c r="B8" s="37" t="s">
        <v>4</v>
      </c>
      <c r="C8" s="37" t="s">
        <v>8</v>
      </c>
      <c r="D8" s="37" t="s">
        <v>9</v>
      </c>
      <c r="E8" s="39" t="s">
        <v>19</v>
      </c>
    </row>
    <row r="9" spans="1:8" ht="15.95" customHeight="1" x14ac:dyDescent="0.25">
      <c r="A9" s="37">
        <v>1</v>
      </c>
      <c r="B9" s="116" t="s">
        <v>31</v>
      </c>
      <c r="C9" s="30" t="s">
        <v>61</v>
      </c>
      <c r="D9" s="30" t="s">
        <v>75</v>
      </c>
      <c r="E9" s="74">
        <v>71.2</v>
      </c>
      <c r="F9" s="40"/>
    </row>
    <row r="10" spans="1:8" s="59" customFormat="1" ht="15.95" customHeight="1" x14ac:dyDescent="0.25">
      <c r="A10" s="60">
        <v>2</v>
      </c>
      <c r="B10" s="117"/>
      <c r="C10" s="16" t="s">
        <v>66</v>
      </c>
      <c r="D10" s="16" t="s">
        <v>67</v>
      </c>
      <c r="E10" s="74">
        <v>20.6</v>
      </c>
      <c r="F10" s="40"/>
    </row>
    <row r="11" spans="1:8" ht="15.95" customHeight="1" x14ac:dyDescent="0.25">
      <c r="A11" s="37">
        <v>3</v>
      </c>
      <c r="B11" s="117"/>
      <c r="C11" s="16" t="s">
        <v>43</v>
      </c>
      <c r="D11" s="16" t="s">
        <v>44</v>
      </c>
      <c r="E11" s="42">
        <v>59.5</v>
      </c>
      <c r="F11" s="41"/>
    </row>
    <row r="12" spans="1:8" s="59" customFormat="1" ht="15.95" customHeight="1" x14ac:dyDescent="0.25">
      <c r="A12" s="60">
        <v>5</v>
      </c>
      <c r="B12" s="117"/>
      <c r="C12" s="16" t="s">
        <v>68</v>
      </c>
      <c r="D12" s="16" t="s">
        <v>69</v>
      </c>
      <c r="E12" s="42">
        <v>33.4</v>
      </c>
      <c r="F12" s="41"/>
    </row>
    <row r="13" spans="1:8" s="59" customFormat="1" ht="15.95" customHeight="1" x14ac:dyDescent="0.25">
      <c r="A13" s="60">
        <v>6</v>
      </c>
      <c r="B13" s="117"/>
      <c r="C13" s="16" t="s">
        <v>70</v>
      </c>
      <c r="D13" s="16" t="s">
        <v>71</v>
      </c>
      <c r="E13" s="42">
        <v>75.8</v>
      </c>
      <c r="F13" s="41"/>
    </row>
    <row r="14" spans="1:8" ht="15.95" customHeight="1" x14ac:dyDescent="0.25">
      <c r="A14" s="37">
        <v>7</v>
      </c>
      <c r="B14" s="117"/>
      <c r="C14" s="16" t="s">
        <v>45</v>
      </c>
      <c r="D14" s="16" t="s">
        <v>46</v>
      </c>
      <c r="E14" s="42">
        <v>57</v>
      </c>
      <c r="F14" s="41"/>
    </row>
    <row r="15" spans="1:8" s="59" customFormat="1" ht="15.95" customHeight="1" x14ac:dyDescent="0.25">
      <c r="A15" s="60">
        <v>8</v>
      </c>
      <c r="B15" s="117"/>
      <c r="C15" s="31" t="s">
        <v>47</v>
      </c>
      <c r="D15" s="30" t="s">
        <v>48</v>
      </c>
      <c r="E15" s="75">
        <v>87</v>
      </c>
      <c r="F15" s="61"/>
    </row>
    <row r="16" spans="1:8" s="66" customFormat="1" ht="15.95" customHeight="1" x14ac:dyDescent="0.2">
      <c r="A16" s="67">
        <v>9</v>
      </c>
      <c r="B16" s="117"/>
      <c r="C16" s="16" t="s">
        <v>78</v>
      </c>
      <c r="D16" s="16" t="s">
        <v>91</v>
      </c>
      <c r="E16" s="75">
        <v>11</v>
      </c>
      <c r="F16" s="61"/>
    </row>
    <row r="17" spans="1:8" s="66" customFormat="1" ht="15.95" customHeight="1" x14ac:dyDescent="0.2">
      <c r="A17" s="67">
        <v>12</v>
      </c>
      <c r="B17" s="117"/>
      <c r="C17" s="16" t="s">
        <v>62</v>
      </c>
      <c r="D17" s="16" t="s">
        <v>63</v>
      </c>
      <c r="E17" s="75">
        <v>9.1</v>
      </c>
    </row>
    <row r="18" spans="1:8" s="66" customFormat="1" ht="15.95" customHeight="1" x14ac:dyDescent="0.2">
      <c r="A18" s="67">
        <v>13</v>
      </c>
      <c r="B18" s="117"/>
      <c r="C18" s="16" t="s">
        <v>92</v>
      </c>
      <c r="D18" s="16" t="s">
        <v>93</v>
      </c>
      <c r="E18" s="75">
        <v>13.7</v>
      </c>
    </row>
    <row r="19" spans="1:8" s="66" customFormat="1" ht="15.95" customHeight="1" x14ac:dyDescent="0.2">
      <c r="A19" s="67">
        <v>14</v>
      </c>
      <c r="B19" s="117"/>
      <c r="C19" s="16" t="s">
        <v>64</v>
      </c>
      <c r="D19" s="16" t="s">
        <v>65</v>
      </c>
      <c r="E19" s="75">
        <v>24.1</v>
      </c>
    </row>
    <row r="20" spans="1:8" s="66" customFormat="1" ht="15.95" customHeight="1" x14ac:dyDescent="0.2">
      <c r="A20" s="67">
        <v>15</v>
      </c>
      <c r="B20" s="117"/>
      <c r="C20" s="16" t="s">
        <v>54</v>
      </c>
      <c r="D20" s="16" t="s">
        <v>55</v>
      </c>
      <c r="E20" s="75">
        <v>10.1</v>
      </c>
    </row>
    <row r="21" spans="1:8" s="66" customFormat="1" ht="15.95" customHeight="1" x14ac:dyDescent="0.2">
      <c r="A21" s="67">
        <v>16</v>
      </c>
      <c r="B21" s="117"/>
      <c r="C21" s="16" t="s">
        <v>94</v>
      </c>
      <c r="D21" s="16" t="s">
        <v>95</v>
      </c>
      <c r="E21" s="75">
        <v>16.8</v>
      </c>
    </row>
    <row r="22" spans="1:8" s="66" customFormat="1" ht="15.95" customHeight="1" x14ac:dyDescent="0.25">
      <c r="A22" s="67">
        <v>17</v>
      </c>
      <c r="B22" s="117"/>
      <c r="C22" s="16" t="s">
        <v>52</v>
      </c>
      <c r="D22" s="16" t="s">
        <v>53</v>
      </c>
      <c r="E22" s="42">
        <v>35</v>
      </c>
    </row>
    <row r="23" spans="1:8" ht="15.95" customHeight="1" x14ac:dyDescent="0.25">
      <c r="A23" s="37">
        <v>21</v>
      </c>
      <c r="B23" s="118"/>
      <c r="C23" s="16" t="s">
        <v>1</v>
      </c>
      <c r="D23" s="16" t="s">
        <v>49</v>
      </c>
      <c r="E23" s="42">
        <v>225.1</v>
      </c>
    </row>
    <row r="24" spans="1:8" ht="15.95" customHeight="1" x14ac:dyDescent="0.2">
      <c r="A24" s="106" t="s">
        <v>14</v>
      </c>
      <c r="B24" s="106"/>
      <c r="C24" s="106"/>
      <c r="D24" s="106"/>
      <c r="E24" s="20">
        <f>SUM(E9:E23)</f>
        <v>749.40000000000009</v>
      </c>
      <c r="G24" s="43"/>
      <c r="H24" s="43"/>
    </row>
    <row r="25" spans="1:8" ht="15.95" customHeight="1" x14ac:dyDescent="0.2">
      <c r="A25" s="43"/>
      <c r="B25" s="43"/>
      <c r="C25" s="43"/>
      <c r="D25" s="43"/>
      <c r="E25" s="44"/>
    </row>
    <row r="26" spans="1:8" ht="15.95" customHeight="1" x14ac:dyDescent="0.2">
      <c r="A26" s="43"/>
      <c r="B26" s="43"/>
      <c r="C26" s="43"/>
      <c r="D26" s="45"/>
      <c r="E26" s="46"/>
    </row>
    <row r="27" spans="1:8" ht="15.95" customHeight="1" x14ac:dyDescent="0.2">
      <c r="A27" s="47"/>
      <c r="B27" s="47"/>
      <c r="C27" s="47"/>
      <c r="D27" s="48"/>
      <c r="E27" s="46"/>
      <c r="F27" s="49"/>
    </row>
    <row r="28" spans="1:8" ht="15.95" customHeight="1" x14ac:dyDescent="0.2">
      <c r="A28" s="47"/>
      <c r="B28" s="47"/>
      <c r="C28" s="47"/>
      <c r="D28" s="48"/>
      <c r="E28" s="46"/>
      <c r="F28" s="49"/>
    </row>
    <row r="29" spans="1:8" ht="15.95" customHeight="1" x14ac:dyDescent="0.2">
      <c r="A29" s="49"/>
      <c r="B29" s="49"/>
      <c r="C29" s="49"/>
      <c r="D29" s="48"/>
      <c r="E29" s="50"/>
      <c r="F29" s="49"/>
    </row>
    <row r="30" spans="1:8" ht="15.95" customHeight="1" x14ac:dyDescent="0.2">
      <c r="A30" s="49"/>
      <c r="B30" s="49"/>
      <c r="C30" s="49"/>
      <c r="D30" s="48"/>
      <c r="E30" s="50"/>
      <c r="F30" s="49"/>
    </row>
    <row r="31" spans="1:8" ht="15.95" customHeight="1" x14ac:dyDescent="0.2">
      <c r="A31" s="49"/>
      <c r="B31" s="49"/>
      <c r="C31" s="49"/>
      <c r="D31" s="51"/>
      <c r="E31" s="52"/>
      <c r="F31" s="49"/>
    </row>
    <row r="32" spans="1:8" ht="15.95" customHeight="1" x14ac:dyDescent="0.2">
      <c r="A32" s="49"/>
      <c r="B32" s="49"/>
      <c r="C32" s="49"/>
      <c r="D32" s="51"/>
      <c r="E32" s="52"/>
      <c r="F32" s="49"/>
    </row>
    <row r="33" spans="1:6" ht="15.95" customHeight="1" x14ac:dyDescent="0.2">
      <c r="A33" s="49"/>
      <c r="B33" s="49"/>
      <c r="C33" s="49"/>
      <c r="D33" s="51"/>
      <c r="E33" s="52"/>
      <c r="F33" s="49"/>
    </row>
    <row r="34" spans="1:6" ht="15.95" customHeight="1" x14ac:dyDescent="0.2">
      <c r="A34" s="49"/>
      <c r="B34" s="49"/>
      <c r="C34" s="49"/>
      <c r="D34" s="51"/>
      <c r="E34" s="52"/>
      <c r="F34" s="49"/>
    </row>
    <row r="35" spans="1:6" ht="15.95" customHeight="1" x14ac:dyDescent="0.2">
      <c r="A35" s="49"/>
      <c r="B35" s="49"/>
      <c r="C35" s="49"/>
      <c r="D35" s="51"/>
      <c r="E35" s="52"/>
      <c r="F35" s="49"/>
    </row>
    <row r="36" spans="1:6" ht="15.95" customHeight="1" x14ac:dyDescent="0.2">
      <c r="A36" s="49"/>
      <c r="B36" s="49"/>
      <c r="C36" s="49"/>
      <c r="D36" s="51"/>
      <c r="E36" s="52"/>
      <c r="F36" s="49"/>
    </row>
    <row r="37" spans="1:6" ht="15.95" customHeight="1" x14ac:dyDescent="0.2">
      <c r="A37" s="49"/>
      <c r="B37" s="49"/>
      <c r="C37" s="49"/>
      <c r="D37" s="51"/>
      <c r="E37" s="52"/>
      <c r="F37" s="49"/>
    </row>
    <row r="38" spans="1:6" ht="15.95" customHeight="1" x14ac:dyDescent="0.2">
      <c r="A38" s="49"/>
      <c r="B38" s="49"/>
      <c r="C38" s="49"/>
      <c r="D38" s="51"/>
      <c r="E38" s="52"/>
      <c r="F38" s="49"/>
    </row>
    <row r="39" spans="1:6" ht="15.95" customHeight="1" x14ac:dyDescent="0.2">
      <c r="A39" s="49"/>
      <c r="B39" s="49"/>
      <c r="C39" s="49"/>
      <c r="D39" s="49"/>
      <c r="E39" s="53"/>
      <c r="F39" s="49"/>
    </row>
    <row r="40" spans="1:6" ht="15.95" customHeight="1" x14ac:dyDescent="0.2">
      <c r="A40" s="49"/>
      <c r="B40" s="49"/>
      <c r="C40" s="49"/>
      <c r="D40" s="49"/>
      <c r="E40" s="49"/>
      <c r="F40" s="49"/>
    </row>
    <row r="41" spans="1:6" ht="15.95" customHeight="1" x14ac:dyDescent="0.2">
      <c r="A41" s="49"/>
      <c r="B41" s="49"/>
      <c r="C41" s="49"/>
      <c r="D41" s="49"/>
      <c r="E41" s="49"/>
      <c r="F41" s="49"/>
    </row>
    <row r="42" spans="1:6" ht="15.95" customHeight="1" x14ac:dyDescent="0.2">
      <c r="A42" s="49"/>
      <c r="B42" s="49"/>
      <c r="C42" s="49"/>
      <c r="D42" s="49"/>
      <c r="E42" s="49"/>
      <c r="F42" s="49"/>
    </row>
    <row r="43" spans="1:6" ht="15.95" customHeight="1" x14ac:dyDescent="0.2">
      <c r="A43" s="49"/>
      <c r="B43" s="49"/>
      <c r="C43" s="49"/>
      <c r="D43" s="49"/>
      <c r="E43" s="49"/>
      <c r="F43" s="49"/>
    </row>
    <row r="44" spans="1:6" ht="15.95" customHeight="1" x14ac:dyDescent="0.2">
      <c r="A44" s="49"/>
      <c r="B44" s="49"/>
      <c r="C44" s="49"/>
      <c r="D44" s="49"/>
      <c r="E44" s="49"/>
      <c r="F44" s="49"/>
    </row>
    <row r="45" spans="1:6" ht="15.95" customHeight="1" x14ac:dyDescent="0.2">
      <c r="A45" s="49"/>
      <c r="B45" s="49"/>
      <c r="C45" s="49"/>
      <c r="D45" s="49"/>
      <c r="E45" s="49"/>
      <c r="F45" s="49"/>
    </row>
    <row r="46" spans="1:6" ht="15.95" customHeight="1" x14ac:dyDescent="0.2">
      <c r="A46" s="49"/>
      <c r="B46" s="49"/>
      <c r="C46" s="49"/>
      <c r="D46" s="49"/>
      <c r="E46" s="49"/>
      <c r="F46" s="49"/>
    </row>
    <row r="47" spans="1:6" ht="15.95" customHeight="1" x14ac:dyDescent="0.2">
      <c r="A47" s="49"/>
      <c r="B47" s="49"/>
      <c r="C47" s="49"/>
      <c r="D47" s="49"/>
      <c r="E47" s="49"/>
      <c r="F47" s="49"/>
    </row>
    <row r="48" spans="1:6" ht="15.95" customHeight="1" x14ac:dyDescent="0.2">
      <c r="A48" s="49"/>
      <c r="B48" s="49"/>
      <c r="C48" s="49"/>
      <c r="D48" s="49"/>
      <c r="E48" s="49"/>
      <c r="F48" s="49"/>
    </row>
    <row r="49" spans="1:6" ht="15.95" customHeight="1" x14ac:dyDescent="0.2">
      <c r="A49" s="49"/>
      <c r="B49" s="49"/>
      <c r="C49" s="49"/>
      <c r="D49" s="49"/>
      <c r="E49" s="49"/>
      <c r="F49" s="49"/>
    </row>
  </sheetData>
  <mergeCells count="7">
    <mergeCell ref="A6:F6"/>
    <mergeCell ref="B9:B23"/>
    <mergeCell ref="A24:D24"/>
    <mergeCell ref="D1:E1"/>
    <mergeCell ref="D2:E2"/>
    <mergeCell ref="D3:E3"/>
    <mergeCell ref="D4:E4"/>
  </mergeCells>
  <pageMargins left="0.7" right="0.7" top="0.75" bottom="0.75" header="0.3" footer="0.3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D3" sqref="D3:E3"/>
    </sheetView>
  </sheetViews>
  <sheetFormatPr defaultColWidth="9.140625" defaultRowHeight="15.95" customHeight="1" x14ac:dyDescent="0.25"/>
  <cols>
    <col min="1" max="1" width="4.85546875" style="18" customWidth="1"/>
    <col min="2" max="2" width="7.5703125" style="18" customWidth="1"/>
    <col min="3" max="3" width="39.85546875" style="18" customWidth="1"/>
    <col min="4" max="4" width="65.5703125" style="18" customWidth="1"/>
    <col min="5" max="5" width="12.42578125" style="18" customWidth="1"/>
    <col min="6" max="6" width="9.140625" style="18"/>
    <col min="7" max="7" width="9.42578125" style="18" bestFit="1" customWidth="1"/>
    <col min="8" max="16384" width="9.140625" style="18"/>
  </cols>
  <sheetData>
    <row r="1" spans="1:6" ht="15.95" customHeight="1" x14ac:dyDescent="0.25">
      <c r="D1" s="96" t="s">
        <v>20</v>
      </c>
      <c r="E1" s="96"/>
    </row>
    <row r="2" spans="1:6" ht="15.95" customHeight="1" x14ac:dyDescent="0.25">
      <c r="D2" s="96" t="s">
        <v>79</v>
      </c>
      <c r="E2" s="96"/>
    </row>
    <row r="3" spans="1:6" ht="15.95" customHeight="1" x14ac:dyDescent="0.25">
      <c r="D3" s="96" t="s">
        <v>136</v>
      </c>
      <c r="E3" s="96"/>
    </row>
    <row r="4" spans="1:6" ht="15.95" customHeight="1" x14ac:dyDescent="0.25">
      <c r="D4" s="95" t="s">
        <v>25</v>
      </c>
      <c r="E4" s="95"/>
    </row>
    <row r="5" spans="1:6" ht="15.95" customHeight="1" x14ac:dyDescent="0.25">
      <c r="E5" s="14"/>
    </row>
    <row r="6" spans="1:6" ht="15.95" customHeight="1" x14ac:dyDescent="0.25">
      <c r="A6" s="120" t="s">
        <v>29</v>
      </c>
      <c r="B6" s="120"/>
      <c r="C6" s="120"/>
      <c r="D6" s="120"/>
      <c r="E6" s="120"/>
      <c r="F6" s="120"/>
    </row>
    <row r="7" spans="1:6" ht="15.95" customHeight="1" x14ac:dyDescent="0.25">
      <c r="E7" s="24" t="s">
        <v>13</v>
      </c>
    </row>
    <row r="8" spans="1:6" ht="15.95" customHeight="1" x14ac:dyDescent="0.25">
      <c r="A8" s="86" t="s">
        <v>11</v>
      </c>
      <c r="B8" s="86" t="s">
        <v>4</v>
      </c>
      <c r="C8" s="86" t="s">
        <v>8</v>
      </c>
      <c r="D8" s="86" t="s">
        <v>9</v>
      </c>
      <c r="E8" s="86" t="s">
        <v>19</v>
      </c>
    </row>
    <row r="9" spans="1:6" ht="15.95" customHeight="1" x14ac:dyDescent="0.25">
      <c r="A9" s="86">
        <v>1</v>
      </c>
      <c r="B9" s="112" t="s">
        <v>31</v>
      </c>
      <c r="C9" s="30" t="s">
        <v>61</v>
      </c>
      <c r="D9" s="30" t="s">
        <v>96</v>
      </c>
      <c r="E9" s="22">
        <v>3.4</v>
      </c>
    </row>
    <row r="10" spans="1:6" ht="15.95" customHeight="1" x14ac:dyDescent="0.25">
      <c r="A10" s="86">
        <v>5</v>
      </c>
      <c r="B10" s="114"/>
      <c r="C10" s="4" t="s">
        <v>68</v>
      </c>
      <c r="D10" s="4" t="s">
        <v>69</v>
      </c>
      <c r="E10" s="22">
        <v>1.6</v>
      </c>
    </row>
    <row r="11" spans="1:6" ht="30.75" customHeight="1" x14ac:dyDescent="0.25">
      <c r="A11" s="86">
        <v>13</v>
      </c>
      <c r="B11" s="112" t="s">
        <v>35</v>
      </c>
      <c r="C11" s="122" t="s">
        <v>1</v>
      </c>
      <c r="D11" s="4" t="s">
        <v>103</v>
      </c>
      <c r="E11" s="22">
        <v>-9</v>
      </c>
    </row>
    <row r="12" spans="1:6" ht="30" customHeight="1" x14ac:dyDescent="0.25">
      <c r="A12" s="86">
        <v>16</v>
      </c>
      <c r="B12" s="113"/>
      <c r="C12" s="124"/>
      <c r="D12" s="33" t="s">
        <v>104</v>
      </c>
      <c r="E12" s="22">
        <v>-302</v>
      </c>
    </row>
    <row r="13" spans="1:6" ht="30" customHeight="1" x14ac:dyDescent="0.25">
      <c r="A13" s="86">
        <v>18</v>
      </c>
      <c r="B13" s="114"/>
      <c r="C13" s="123"/>
      <c r="D13" s="33" t="s">
        <v>115</v>
      </c>
      <c r="E13" s="22">
        <v>291.67</v>
      </c>
    </row>
    <row r="14" spans="1:6" ht="15.95" customHeight="1" x14ac:dyDescent="0.25">
      <c r="A14" s="86">
        <v>24</v>
      </c>
      <c r="B14" s="35" t="s">
        <v>22</v>
      </c>
      <c r="C14" s="69" t="s">
        <v>1</v>
      </c>
      <c r="D14" s="33" t="s">
        <v>74</v>
      </c>
      <c r="E14" s="22">
        <v>1.403</v>
      </c>
    </row>
    <row r="15" spans="1:6" ht="15.95" customHeight="1" x14ac:dyDescent="0.25">
      <c r="A15" s="86">
        <v>34</v>
      </c>
      <c r="B15" s="113" t="s">
        <v>31</v>
      </c>
      <c r="C15" s="16" t="s">
        <v>62</v>
      </c>
      <c r="D15" s="16" t="s">
        <v>63</v>
      </c>
      <c r="E15" s="22">
        <v>3.1</v>
      </c>
    </row>
    <row r="16" spans="1:6" ht="15.95" customHeight="1" x14ac:dyDescent="0.25">
      <c r="A16" s="86">
        <v>35</v>
      </c>
      <c r="B16" s="113"/>
      <c r="C16" s="16" t="s">
        <v>64</v>
      </c>
      <c r="D16" s="16" t="s">
        <v>65</v>
      </c>
      <c r="E16" s="22">
        <v>5.5</v>
      </c>
    </row>
    <row r="17" spans="1:5" ht="15.95" customHeight="1" x14ac:dyDescent="0.25">
      <c r="A17" s="86">
        <v>36</v>
      </c>
      <c r="B17" s="113"/>
      <c r="C17" s="16" t="s">
        <v>54</v>
      </c>
      <c r="D17" s="16" t="s">
        <v>55</v>
      </c>
      <c r="E17" s="22">
        <v>4.7</v>
      </c>
    </row>
    <row r="18" spans="1:5" ht="15.95" customHeight="1" x14ac:dyDescent="0.25">
      <c r="A18" s="86">
        <v>37</v>
      </c>
      <c r="B18" s="113"/>
      <c r="C18" s="16" t="s">
        <v>94</v>
      </c>
      <c r="D18" s="16" t="s">
        <v>95</v>
      </c>
      <c r="E18" s="22">
        <v>4.5999999999999996</v>
      </c>
    </row>
    <row r="19" spans="1:5" ht="15.95" customHeight="1" x14ac:dyDescent="0.25">
      <c r="A19" s="86">
        <v>38</v>
      </c>
      <c r="B19" s="114"/>
      <c r="C19" s="16" t="s">
        <v>52</v>
      </c>
      <c r="D19" s="16" t="s">
        <v>53</v>
      </c>
      <c r="E19" s="22">
        <v>6.7</v>
      </c>
    </row>
    <row r="20" spans="1:5" ht="15.95" customHeight="1" x14ac:dyDescent="0.25">
      <c r="A20" s="86">
        <v>39</v>
      </c>
      <c r="B20" s="112" t="s">
        <v>22</v>
      </c>
      <c r="C20" s="33" t="s">
        <v>61</v>
      </c>
      <c r="D20" s="122" t="s">
        <v>74</v>
      </c>
      <c r="E20" s="22">
        <v>0.56899999999999995</v>
      </c>
    </row>
    <row r="21" spans="1:5" ht="15.95" customHeight="1" x14ac:dyDescent="0.25">
      <c r="A21" s="86">
        <v>40</v>
      </c>
      <c r="B21" s="114"/>
      <c r="C21" s="30" t="s">
        <v>45</v>
      </c>
      <c r="D21" s="123"/>
      <c r="E21" s="22">
        <v>2.339</v>
      </c>
    </row>
    <row r="22" spans="1:5" ht="15.95" customHeight="1" x14ac:dyDescent="0.25">
      <c r="A22" s="86">
        <v>47</v>
      </c>
      <c r="B22" s="101" t="s">
        <v>31</v>
      </c>
      <c r="C22" s="30" t="s">
        <v>97</v>
      </c>
      <c r="D22" s="30" t="s">
        <v>98</v>
      </c>
      <c r="E22" s="22">
        <v>13.6</v>
      </c>
    </row>
    <row r="23" spans="1:5" ht="15.95" customHeight="1" x14ac:dyDescent="0.25">
      <c r="A23" s="86">
        <v>48</v>
      </c>
      <c r="B23" s="100"/>
      <c r="C23" s="30" t="s">
        <v>92</v>
      </c>
      <c r="D23" s="30" t="s">
        <v>93</v>
      </c>
      <c r="E23" s="22">
        <v>4.8</v>
      </c>
    </row>
    <row r="24" spans="1:5" ht="15.95" customHeight="1" x14ac:dyDescent="0.25">
      <c r="A24" s="121" t="s">
        <v>33</v>
      </c>
      <c r="B24" s="121"/>
      <c r="C24" s="121"/>
      <c r="D24" s="121"/>
      <c r="E24" s="22">
        <f>SUM(E9:E10,E15:E19,E22:E23)</f>
        <v>47.999999999999993</v>
      </c>
    </row>
    <row r="25" spans="1:5" ht="15.95" customHeight="1" x14ac:dyDescent="0.25">
      <c r="A25" s="121" t="s">
        <v>36</v>
      </c>
      <c r="B25" s="121"/>
      <c r="C25" s="121"/>
      <c r="D25" s="121"/>
      <c r="E25" s="22">
        <f>SUM(E11:E13)</f>
        <v>-19.329999999999984</v>
      </c>
    </row>
    <row r="26" spans="1:5" ht="15.95" customHeight="1" x14ac:dyDescent="0.25">
      <c r="A26" s="121" t="s">
        <v>23</v>
      </c>
      <c r="B26" s="121"/>
      <c r="C26" s="121"/>
      <c r="D26" s="121"/>
      <c r="E26" s="22">
        <f>SUM(E14,E20:E21)</f>
        <v>4.3109999999999999</v>
      </c>
    </row>
    <row r="27" spans="1:5" ht="15.95" customHeight="1" x14ac:dyDescent="0.25">
      <c r="A27" s="119" t="s">
        <v>14</v>
      </c>
      <c r="B27" s="119"/>
      <c r="C27" s="119"/>
      <c r="D27" s="119"/>
      <c r="E27" s="90">
        <f>SUM(E24:E26)</f>
        <v>32.981000000000009</v>
      </c>
    </row>
    <row r="29" spans="1:5" ht="15.95" customHeight="1" x14ac:dyDescent="0.25">
      <c r="D29" s="24"/>
      <c r="E29" s="27"/>
    </row>
    <row r="31" spans="1:5" ht="15.95" customHeight="1" x14ac:dyDescent="0.25">
      <c r="E31" s="27"/>
    </row>
  </sheetData>
  <mergeCells count="16">
    <mergeCell ref="A27:D27"/>
    <mergeCell ref="D1:E1"/>
    <mergeCell ref="D2:E2"/>
    <mergeCell ref="D3:E3"/>
    <mergeCell ref="D4:E4"/>
    <mergeCell ref="A6:F6"/>
    <mergeCell ref="A26:D26"/>
    <mergeCell ref="A24:D24"/>
    <mergeCell ref="B9:B10"/>
    <mergeCell ref="A25:D25"/>
    <mergeCell ref="B15:B19"/>
    <mergeCell ref="B22:B23"/>
    <mergeCell ref="B20:B21"/>
    <mergeCell ref="D20:D21"/>
    <mergeCell ref="B11:B13"/>
    <mergeCell ref="C11:C13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D3" sqref="D3:E3"/>
    </sheetView>
  </sheetViews>
  <sheetFormatPr defaultColWidth="9.140625" defaultRowHeight="15.95" customHeight="1" x14ac:dyDescent="0.2"/>
  <cols>
    <col min="1" max="1" width="4" style="66" customWidth="1"/>
    <col min="2" max="2" width="6.42578125" style="66" customWidth="1"/>
    <col min="3" max="3" width="49.42578125" style="66" customWidth="1"/>
    <col min="4" max="4" width="58.28515625" style="66" customWidth="1"/>
    <col min="5" max="5" width="13.28515625" style="66" customWidth="1"/>
    <col min="6" max="16384" width="9.140625" style="66"/>
  </cols>
  <sheetData>
    <row r="1" spans="1:9" ht="15.95" customHeight="1" x14ac:dyDescent="0.2">
      <c r="D1" s="96" t="s">
        <v>20</v>
      </c>
      <c r="E1" s="96"/>
    </row>
    <row r="2" spans="1:9" ht="15.95" customHeight="1" x14ac:dyDescent="0.2">
      <c r="D2" s="96" t="s">
        <v>79</v>
      </c>
      <c r="E2" s="96"/>
    </row>
    <row r="3" spans="1:9" ht="15.95" customHeight="1" x14ac:dyDescent="0.2">
      <c r="D3" s="96" t="s">
        <v>136</v>
      </c>
      <c r="E3" s="96"/>
    </row>
    <row r="4" spans="1:9" ht="15.95" customHeight="1" x14ac:dyDescent="0.2">
      <c r="D4" s="95" t="s">
        <v>106</v>
      </c>
      <c r="E4" s="95"/>
    </row>
    <row r="6" spans="1:9" ht="15.95" customHeight="1" x14ac:dyDescent="0.2">
      <c r="A6" s="115" t="s">
        <v>107</v>
      </c>
      <c r="B6" s="115"/>
      <c r="C6" s="115"/>
      <c r="D6" s="115"/>
      <c r="E6" s="115"/>
    </row>
    <row r="7" spans="1:9" ht="15.95" customHeight="1" x14ac:dyDescent="0.2">
      <c r="E7" s="32" t="s">
        <v>13</v>
      </c>
    </row>
    <row r="8" spans="1:9" ht="48" customHeight="1" x14ac:dyDescent="0.2">
      <c r="A8" s="67" t="s">
        <v>5</v>
      </c>
      <c r="B8" s="67" t="s">
        <v>4</v>
      </c>
      <c r="C8" s="67" t="s">
        <v>8</v>
      </c>
      <c r="D8" s="67" t="s">
        <v>9</v>
      </c>
      <c r="E8" s="67" t="s">
        <v>0</v>
      </c>
    </row>
    <row r="9" spans="1:9" ht="15.95" customHeight="1" x14ac:dyDescent="0.25">
      <c r="A9" s="70">
        <v>18</v>
      </c>
      <c r="B9" s="58" t="s">
        <v>50</v>
      </c>
      <c r="C9" s="33" t="s">
        <v>1</v>
      </c>
      <c r="D9" s="71" t="s">
        <v>108</v>
      </c>
      <c r="E9" s="19">
        <v>12.4</v>
      </c>
      <c r="H9" s="57"/>
      <c r="I9" s="61"/>
    </row>
    <row r="10" spans="1:9" ht="29.25" customHeight="1" x14ac:dyDescent="0.25">
      <c r="A10" s="67">
        <v>19</v>
      </c>
      <c r="B10" s="54" t="s">
        <v>35</v>
      </c>
      <c r="C10" s="33" t="s">
        <v>1</v>
      </c>
      <c r="D10" s="30" t="s">
        <v>109</v>
      </c>
      <c r="E10" s="19">
        <v>-12.4</v>
      </c>
      <c r="H10" s="57"/>
      <c r="I10" s="61"/>
    </row>
    <row r="11" spans="1:9" ht="15.95" customHeight="1" x14ac:dyDescent="0.25">
      <c r="A11" s="125" t="s">
        <v>36</v>
      </c>
      <c r="B11" s="126"/>
      <c r="C11" s="126"/>
      <c r="D11" s="127"/>
      <c r="E11" s="19">
        <f>SUM(E10)</f>
        <v>-12.4</v>
      </c>
    </row>
    <row r="12" spans="1:9" ht="15.95" customHeight="1" x14ac:dyDescent="0.25">
      <c r="A12" s="125" t="s">
        <v>51</v>
      </c>
      <c r="B12" s="126"/>
      <c r="C12" s="126"/>
      <c r="D12" s="127"/>
      <c r="E12" s="19">
        <f>SUM(E9)</f>
        <v>12.4</v>
      </c>
    </row>
    <row r="13" spans="1:9" ht="15.95" customHeight="1" x14ac:dyDescent="0.2">
      <c r="A13" s="106" t="s">
        <v>14</v>
      </c>
      <c r="B13" s="106"/>
      <c r="C13" s="106"/>
      <c r="D13" s="106"/>
      <c r="E13" s="72">
        <f>SUM(E11:E12)</f>
        <v>0</v>
      </c>
      <c r="H13" s="57"/>
    </row>
    <row r="14" spans="1:9" ht="15.95" customHeight="1" x14ac:dyDescent="0.2">
      <c r="D14" s="32"/>
      <c r="E14" s="61"/>
    </row>
    <row r="15" spans="1:9" ht="15.95" customHeight="1" x14ac:dyDescent="0.2">
      <c r="D15" s="32"/>
      <c r="E15" s="57"/>
    </row>
    <row r="16" spans="1:9" ht="15.95" customHeight="1" x14ac:dyDescent="0.2">
      <c r="E16" s="57"/>
    </row>
    <row r="17" spans="5:5" ht="15.95" customHeight="1" x14ac:dyDescent="0.2">
      <c r="E17" s="57"/>
    </row>
  </sheetData>
  <mergeCells count="8">
    <mergeCell ref="A11:D11"/>
    <mergeCell ref="A12:D12"/>
    <mergeCell ref="A13:D13"/>
    <mergeCell ref="D1:E1"/>
    <mergeCell ref="D2:E2"/>
    <mergeCell ref="D3:E3"/>
    <mergeCell ref="D4:E4"/>
    <mergeCell ref="A6:E6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25"/>
  <sheetViews>
    <sheetView tabSelected="1" workbookViewId="0">
      <selection activeCell="D3" sqref="D3"/>
    </sheetView>
  </sheetViews>
  <sheetFormatPr defaultColWidth="9.140625" defaultRowHeight="20.100000000000001" customHeight="1" x14ac:dyDescent="0.2"/>
  <cols>
    <col min="1" max="1" width="4.5703125" style="3" customWidth="1"/>
    <col min="2" max="2" width="10.140625" style="3" customWidth="1"/>
    <col min="3" max="3" width="63.5703125" style="3" customWidth="1"/>
    <col min="4" max="4" width="27.5703125" style="3" customWidth="1"/>
    <col min="5" max="16384" width="9.140625" style="3"/>
  </cols>
  <sheetData>
    <row r="1" spans="1:4" ht="20.100000000000001" customHeight="1" x14ac:dyDescent="0.2">
      <c r="C1" s="79"/>
      <c r="D1" s="80" t="s">
        <v>20</v>
      </c>
    </row>
    <row r="2" spans="1:4" ht="20.100000000000001" customHeight="1" x14ac:dyDescent="0.2">
      <c r="C2" s="79"/>
      <c r="D2" s="80" t="s">
        <v>79</v>
      </c>
    </row>
    <row r="3" spans="1:4" ht="20.100000000000001" customHeight="1" x14ac:dyDescent="0.2">
      <c r="C3" s="79"/>
      <c r="D3" s="80" t="s">
        <v>136</v>
      </c>
    </row>
    <row r="4" spans="1:4" ht="20.100000000000001" customHeight="1" x14ac:dyDescent="0.2">
      <c r="C4" s="79"/>
      <c r="D4" s="80" t="s">
        <v>21</v>
      </c>
    </row>
    <row r="5" spans="1:4" ht="20.100000000000001" customHeight="1" x14ac:dyDescent="0.25">
      <c r="D5" s="11"/>
    </row>
    <row r="6" spans="1:4" ht="51.75" customHeight="1" x14ac:dyDescent="0.2">
      <c r="A6" s="128" t="s">
        <v>30</v>
      </c>
      <c r="B6" s="128"/>
      <c r="C6" s="128"/>
      <c r="D6" s="128"/>
    </row>
    <row r="7" spans="1:4" ht="20.100000000000001" customHeight="1" x14ac:dyDescent="0.2">
      <c r="D7" s="7" t="s">
        <v>13</v>
      </c>
    </row>
    <row r="8" spans="1:4" ht="31.5" customHeight="1" x14ac:dyDescent="0.2">
      <c r="A8" s="88" t="s">
        <v>11</v>
      </c>
      <c r="B8" s="77" t="s">
        <v>4</v>
      </c>
      <c r="C8" s="77" t="s">
        <v>3</v>
      </c>
      <c r="D8" s="77" t="s">
        <v>0</v>
      </c>
    </row>
    <row r="9" spans="1:4" ht="20.100000000000001" customHeight="1" x14ac:dyDescent="0.25">
      <c r="A9" s="88">
        <v>1</v>
      </c>
      <c r="B9" s="13" t="s">
        <v>31</v>
      </c>
      <c r="C9" s="16" t="s">
        <v>34</v>
      </c>
      <c r="D9" s="12">
        <f>SUM('savivaldybės funkcijos(3)'!E25,'ugdymo reikmėms(5)'!E24,'kt_ dotacijos (6)'!E24)</f>
        <v>717.40000000000009</v>
      </c>
    </row>
    <row r="10" spans="1:4" ht="20.100000000000001" customHeight="1" x14ac:dyDescent="0.25">
      <c r="A10" s="88">
        <v>2</v>
      </c>
      <c r="B10" s="13" t="s">
        <v>35</v>
      </c>
      <c r="C10" s="16" t="s">
        <v>37</v>
      </c>
      <c r="D10" s="12">
        <f>SUM('savivaldybės funkcijos(3)'!E26,'kt_ dotacijos (6)'!E25,'likutis(8)'!E11)</f>
        <v>-545.92999999999995</v>
      </c>
    </row>
    <row r="11" spans="1:4" ht="20.100000000000001" customHeight="1" x14ac:dyDescent="0.25">
      <c r="A11" s="88">
        <v>3</v>
      </c>
      <c r="B11" s="13" t="s">
        <v>105</v>
      </c>
      <c r="C11" s="16" t="s">
        <v>119</v>
      </c>
      <c r="D11" s="12">
        <f>SUM('savivaldybės funkcijos(3)'!E27)</f>
        <v>-35</v>
      </c>
    </row>
    <row r="12" spans="1:4" ht="20.100000000000001" customHeight="1" x14ac:dyDescent="0.25">
      <c r="A12" s="88">
        <v>4</v>
      </c>
      <c r="B12" s="13" t="s">
        <v>22</v>
      </c>
      <c r="C12" s="16" t="s">
        <v>10</v>
      </c>
      <c r="D12" s="12">
        <f>SUM('savivaldybės funkcijos(3)'!E28,'v-f(4)'!E12,'kt_ dotacijos (6)'!E26)</f>
        <v>104.31100000000001</v>
      </c>
    </row>
    <row r="13" spans="1:4" ht="20.100000000000001" customHeight="1" x14ac:dyDescent="0.25">
      <c r="A13" s="88">
        <v>7</v>
      </c>
      <c r="B13" s="13" t="s">
        <v>38</v>
      </c>
      <c r="C13" s="16" t="s">
        <v>40</v>
      </c>
      <c r="D13" s="12">
        <f>SUM('savivaldybės funkcijos(3)'!E29)</f>
        <v>67.5</v>
      </c>
    </row>
    <row r="14" spans="1:4" ht="20.100000000000001" customHeight="1" x14ac:dyDescent="0.25">
      <c r="A14" s="88">
        <v>8</v>
      </c>
      <c r="B14" s="13" t="s">
        <v>50</v>
      </c>
      <c r="C14" s="16" t="s">
        <v>60</v>
      </c>
      <c r="D14" s="12">
        <f>SUM('savivaldybės funkcijos(3)'!E30,'likutis(8)'!E12)</f>
        <v>-23.700000000000003</v>
      </c>
    </row>
    <row r="15" spans="1:4" ht="20.100000000000001" customHeight="1" x14ac:dyDescent="0.2">
      <c r="A15" s="88">
        <v>9</v>
      </c>
      <c r="B15" s="133" t="s">
        <v>12</v>
      </c>
      <c r="C15" s="134"/>
      <c r="D15" s="89">
        <f>SUM(D9:D14)</f>
        <v>284.58100000000019</v>
      </c>
    </row>
    <row r="16" spans="1:4" ht="20.100000000000001" customHeight="1" x14ac:dyDescent="0.25">
      <c r="A16" s="88">
        <v>10</v>
      </c>
      <c r="B16" s="129" t="s">
        <v>18</v>
      </c>
      <c r="C16" s="130"/>
      <c r="D16" s="12">
        <f>'savivaldybės funkcijos(3)'!E32</f>
        <v>0</v>
      </c>
    </row>
    <row r="17" spans="1:4" ht="20.100000000000001" customHeight="1" x14ac:dyDescent="0.2">
      <c r="A17" s="88">
        <v>11</v>
      </c>
      <c r="B17" s="131" t="s">
        <v>17</v>
      </c>
      <c r="C17" s="132"/>
      <c r="D17" s="89">
        <f>D15-D16</f>
        <v>284.58100000000019</v>
      </c>
    </row>
    <row r="18" spans="1:4" ht="20.100000000000001" customHeight="1" x14ac:dyDescent="0.2">
      <c r="C18" s="7"/>
    </row>
    <row r="19" spans="1:4" ht="20.100000000000001" customHeight="1" x14ac:dyDescent="0.2">
      <c r="D19" s="23"/>
    </row>
    <row r="21" spans="1:4" ht="20.100000000000001" customHeight="1" x14ac:dyDescent="0.2">
      <c r="D21" s="23"/>
    </row>
    <row r="25" spans="1:4" ht="20.100000000000001" customHeight="1" x14ac:dyDescent="0.25">
      <c r="D25" s="27"/>
    </row>
  </sheetData>
  <mergeCells count="4">
    <mergeCell ref="A6:D6"/>
    <mergeCell ref="B16:C16"/>
    <mergeCell ref="B17:C17"/>
    <mergeCell ref="B15:C15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7</vt:i4>
      </vt:variant>
      <vt:variant>
        <vt:lpstr>Įvardinti diapazonai</vt:lpstr>
      </vt:variant>
      <vt:variant>
        <vt:i4>6</vt:i4>
      </vt:variant>
    </vt:vector>
  </HeadingPairs>
  <TitlesOfParts>
    <vt:vector size="13" baseType="lpstr">
      <vt:lpstr>pajamos (1)</vt:lpstr>
      <vt:lpstr>savivaldybės funkcijos(3)</vt:lpstr>
      <vt:lpstr>v-f(4)</vt:lpstr>
      <vt:lpstr>ugdymo reikmėms(5)</vt:lpstr>
      <vt:lpstr>kt_ dotacijos (6)</vt:lpstr>
      <vt:lpstr>likutis(8)</vt:lpstr>
      <vt:lpstr>programos(9)</vt:lpstr>
      <vt:lpstr>'kt_ dotacijos (6)'!Print_Titles</vt:lpstr>
      <vt:lpstr>'likutis(8)'!Print_Titles</vt:lpstr>
      <vt:lpstr>'pajamos (1)'!Print_Titles</vt:lpstr>
      <vt:lpstr>'savivaldybės funkcijos(3)'!Print_Titles</vt:lpstr>
      <vt:lpstr>'ugdymo reikmėms(5)'!Print_Titles</vt:lpstr>
      <vt:lpstr>'v-f(4)'!Print_Titles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Irmantė Kurmienė</cp:lastModifiedBy>
  <cp:lastPrinted>2024-10-22T06:09:10Z</cp:lastPrinted>
  <dcterms:created xsi:type="dcterms:W3CDTF">2002-11-07T10:01:21Z</dcterms:created>
  <dcterms:modified xsi:type="dcterms:W3CDTF">2024-10-31T14:54:40Z</dcterms:modified>
</cp:coreProperties>
</file>