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210" activeTab="2"/>
  </bookViews>
  <sheets>
    <sheet name="pajamos (1)" sheetId="11" r:id="rId1"/>
    <sheet name="įmokos(2)" sheetId="25" r:id="rId2"/>
    <sheet name="savivaldybės funkcijos(3)" sheetId="24" r:id="rId3"/>
    <sheet name="v-f(4)" sheetId="29" r:id="rId4"/>
    <sheet name="ugdymo reikmėms(5)" sheetId="28" r:id="rId5"/>
    <sheet name="kt_ dotacijos (6)" sheetId="21" r:id="rId6"/>
    <sheet name="biud_ist_pajamos(7)" sheetId="26" r:id="rId7"/>
    <sheet name="programos(9)" sheetId="6" r:id="rId8"/>
  </sheets>
  <definedNames>
    <definedName name="_xlnm.Print_Titles" localSheetId="6">'biud_ist_pajamos(7)'!$8:$8</definedName>
    <definedName name="_xlnm.Print_Titles" localSheetId="1">'įmokos(2)'!$7:$7</definedName>
    <definedName name="_xlnm.Print_Titles" localSheetId="5">'kt_ dotacijos (6)'!$8:$8</definedName>
    <definedName name="_xlnm.Print_Titles" localSheetId="0">'pajamos (1)'!$7:$7</definedName>
    <definedName name="_xlnm.Print_Titles" localSheetId="2">'savivaldybės funkcijos(3)'!$8:$8</definedName>
    <definedName name="_xlnm.Print_Titles" localSheetId="4">'ugdymo reikmėms(5)'!$8:$8</definedName>
    <definedName name="_xlnm.Print_Titles" localSheetId="3">'v-f(4)'!$8:$8</definedName>
  </definedNames>
  <calcPr calcId="162913"/>
</workbook>
</file>

<file path=xl/calcChain.xml><?xml version="1.0" encoding="utf-8"?>
<calcChain xmlns="http://schemas.openxmlformats.org/spreadsheetml/2006/main">
  <c r="E21" i="25" l="1"/>
  <c r="F21" i="25"/>
  <c r="C12" i="25"/>
  <c r="C15" i="25" l="1"/>
  <c r="D13" i="6" l="1"/>
  <c r="E23" i="26"/>
  <c r="D21" i="25"/>
  <c r="C20" i="25"/>
  <c r="E35" i="24" l="1"/>
  <c r="D14" i="6" l="1"/>
  <c r="D12" i="6"/>
  <c r="D11" i="6"/>
  <c r="C28" i="11" l="1"/>
  <c r="C11" i="11"/>
  <c r="E39" i="24"/>
  <c r="E38" i="24"/>
  <c r="E37" i="24"/>
  <c r="E36" i="24"/>
  <c r="D10" i="6"/>
  <c r="E34" i="24"/>
  <c r="E20" i="24"/>
  <c r="E18" i="21" l="1"/>
  <c r="C11" i="25" l="1"/>
  <c r="E17" i="21" l="1"/>
  <c r="E11" i="29"/>
  <c r="E13" i="29" s="1"/>
  <c r="E12" i="29"/>
  <c r="E21" i="26" l="1"/>
  <c r="E24" i="26" s="1"/>
  <c r="E22" i="26"/>
  <c r="C19" i="25"/>
  <c r="C16" i="25" l="1"/>
  <c r="C14" i="25"/>
  <c r="C9" i="25" l="1"/>
  <c r="C10" i="25"/>
  <c r="C13" i="25"/>
  <c r="C17" i="25"/>
  <c r="E40" i="24" l="1"/>
  <c r="D16" i="6" l="1"/>
  <c r="E19" i="28"/>
  <c r="E42" i="24"/>
  <c r="C18" i="25"/>
  <c r="D9" i="6" l="1"/>
  <c r="D15" i="6" s="1"/>
  <c r="C21" i="25"/>
  <c r="E19" i="21"/>
  <c r="D17" i="6" l="1"/>
</calcChain>
</file>

<file path=xl/sharedStrings.xml><?xml version="1.0" encoding="utf-8"?>
<sst xmlns="http://schemas.openxmlformats.org/spreadsheetml/2006/main" count="297" uniqueCount="166">
  <si>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</si>
  <si>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</si>
  <si>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</si>
  <si>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</si>
  <si>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</si>
  <si>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</si>
  <si>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</si>
  <si>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</si>
  <si>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</si>
  <si>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</si>
  <si>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</si>
  <si>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</si>
  <si>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</si>
  <si>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</si>
  <si>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</si>
  <si>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</si>
  <si>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</si>
  <si>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</si>
  <si>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</si>
  <si>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</si>
  <si>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</si>
  <si>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</si>
  <si>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</si>
  <si>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</si>
  <si>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</si>
  <si>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</si>
  <si>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</si>
  <si>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</si>
  <si>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sprendimo Nr. T1-</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</si>
  <si>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</si>
  <si>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</si>
  <si>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</si>
  <si>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</si>
  <si>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</si>
  <si>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</si>
  <si>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</si>
  <si>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</si>
  <si>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</si>
  <si>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</si>
  <si>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</si>
  <si>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</si>
  <si>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</si>
  <si>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</si>
  <si>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7 priedas</t>
  </si>
  <si>
    <t>2024 METŲ BIUDŽETINIŲ ĮSTAIGŲ GAUNAMŲ LĖŠŲ IR PAJAMŲ UŽ NUOMĄ   PASKIRSTYMO PAKEITIMAI (PADIDINTA+, SUMAŽINTA -)</t>
  </si>
  <si>
    <t>Iš viso 001 programai</t>
  </si>
  <si>
    <t>Ugdymo kokybės, sporto ir modernios aplinkos užtikrinimo programa</t>
  </si>
  <si>
    <t>002</t>
  </si>
  <si>
    <t>Iš viso 002 programai</t>
  </si>
  <si>
    <t>Ekonominės ir projektinės veiklos programa</t>
  </si>
  <si>
    <t>007</t>
  </si>
  <si>
    <t>Iš viso 007 programai</t>
  </si>
  <si>
    <t>Savivaldybės veiklos valdymo programa</t>
  </si>
  <si>
    <t>006</t>
  </si>
  <si>
    <t>Kultūros ir turizmo programa</t>
  </si>
  <si>
    <t>Iš viso 006 programai</t>
  </si>
  <si>
    <t>Biudžetinių įstaigų pajamos už prekes ir paslaugas</t>
  </si>
  <si>
    <t>5 priedas</t>
  </si>
  <si>
    <t>2024 METŲ VALSTYBĖS BIUDŽETO SPECIALIOSIOS TIKSLINĖS DOTACIJOS,  SKIRIAMOS UGDYMO REIKMĖMS FINANSUOTI, PASKIRSTYMO PAKEITIMAI (PADIDINTA+, SUMAŽINTA -)</t>
  </si>
  <si>
    <t>Akademiko Adolfo Jucio progimnazija</t>
  </si>
  <si>
    <t>Akademiko Adolfo Jucio progimnazijos veikla (TP)</t>
  </si>
  <si>
    <t>Kulių gimnazija</t>
  </si>
  <si>
    <t>Kulių gimnazijos veikla (TP)</t>
  </si>
  <si>
    <t>„Saulės“  gimnazija</t>
  </si>
  <si>
    <t>„Saulės“  gimnazijos veikla (TP)</t>
  </si>
  <si>
    <t>Senamiesčio mokykla</t>
  </si>
  <si>
    <t>Senamiesčio mokyklos veikla (TP)</t>
  </si>
  <si>
    <t>Žemaičių Kalvarijos M.Valančiaus gimnazija</t>
  </si>
  <si>
    <t>Žemaičių Kalvarijos M.Valančiaus gimnazijos veikla (TP)</t>
  </si>
  <si>
    <t>Ugdymo kokybės užtikrinimas (TP)</t>
  </si>
  <si>
    <t>Žemaičių dailės muziejaus veikla (TP)</t>
  </si>
  <si>
    <t>Žemaičių dailės muziejus</t>
  </si>
  <si>
    <t>008</t>
  </si>
  <si>
    <t>Iš viso 008 programai</t>
  </si>
  <si>
    <t>Lopšelis-darželis „Vyturėlis“</t>
  </si>
  <si>
    <t>Lopšelio-darželio „Vyturėlis“ veikla (TP)</t>
  </si>
  <si>
    <t>Lopšelis-darželis „Rūtelė“</t>
  </si>
  <si>
    <t>Lopšelio-darželio „Rūtelė“ veikla (TP)</t>
  </si>
  <si>
    <t>Gyventojų pajamų mokestis</t>
  </si>
  <si>
    <t>1.1</t>
  </si>
  <si>
    <t xml:space="preserve">           iš jo: gyventojų pajamų mokestis pagal Lietuvos Respublikos 2024 metų valstybės biudžeto ir savivaldybių biudžetų finansinių rodiklių patvirtinimo įstatymą</t>
  </si>
  <si>
    <t>Palūkanos</t>
  </si>
  <si>
    <t>Kitos neišvardytos pajamos</t>
  </si>
  <si>
    <t>Investicijų ir kitų projektų vykdymas (naujo finansavimo  periodo  (PP)  (savivaldybės biudžeto lėšos)</t>
  </si>
  <si>
    <t>46.18</t>
  </si>
  <si>
    <t>46.48</t>
  </si>
  <si>
    <t>Seniūnijų veikla (TP)</t>
  </si>
  <si>
    <t>Infrastruktūros objektų priežiūros ir ūkinių subjektų rėmimo programa</t>
  </si>
  <si>
    <t>Savivaldybės infrastruktūros objektų planavimas, remontas ir priežiūra (TP)</t>
  </si>
  <si>
    <t>46.53</t>
  </si>
  <si>
    <t xml:space="preserve">tarybos 2024 m. rugsėjo 26 d. </t>
  </si>
  <si>
    <t>7.7.</t>
  </si>
  <si>
    <t>civilinei saugai</t>
  </si>
  <si>
    <t>7.1</t>
  </si>
  <si>
    <t>socialinėms išmokoms ir kompensacijoms skaičiuoti ir mokėti</t>
  </si>
  <si>
    <t>7.52</t>
  </si>
  <si>
    <t>7.49</t>
  </si>
  <si>
    <t>7.50</t>
  </si>
  <si>
    <t>laikino atokvėpio paslaugai teikti ir administruoti</t>
  </si>
  <si>
    <t>Plungės r. Žemaitijos kadetų gimnazija</t>
  </si>
  <si>
    <t>Savivaldybės viešoji biblioteka</t>
  </si>
  <si>
    <t>Viešosios bibliotekos veikla (TP)</t>
  </si>
  <si>
    <t>Specialiojo ugdymo  centras</t>
  </si>
  <si>
    <t>Investicijų ir kitų projektų vykdymas (naujo finansavimo  periodo) (PP) (savivaldybės biudžeto lėšos)</t>
  </si>
  <si>
    <t>Sporto ir rekreacijos centras</t>
  </si>
  <si>
    <t>Tęstinių investicijų ir kitų projektų vykdymas (pereinamojo laikotarpio) (TI) (savivaldybės biudžeto lėšos)</t>
  </si>
  <si>
    <t>Sporto ir rekreacijos centras (Baseinas)</t>
  </si>
  <si>
    <t>Sporto ir rekreacijos centro veikla (TP)</t>
  </si>
  <si>
    <t>Lopšelis-darželis „Nykštukas“</t>
  </si>
  <si>
    <t>Lopšelio-darželio „Nykštukas“ veikla (TP)</t>
  </si>
  <si>
    <t>Lopšelis-darželis „Raudonkepuraitė“</t>
  </si>
  <si>
    <t>Lopšelio-darželio „Raudonkepuraitė“ veikla (TP)</t>
  </si>
  <si>
    <t>„Babrungo“ progimnazija</t>
  </si>
  <si>
    <t>„Babrungo“ progimnazijos veikla (TP)</t>
  </si>
  <si>
    <t>Liepijų mokykla</t>
  </si>
  <si>
    <t>Liepijų mokyklos veikla (TP)</t>
  </si>
  <si>
    <t>„Ryto“ pagrindinė mokykla</t>
  </si>
  <si>
    <t>„Ryto“ pagrindinės mokyklos veikla (TP)</t>
  </si>
  <si>
    <t xml:space="preserve">Žemaičių dailės muziejus </t>
  </si>
  <si>
    <t>7.31.</t>
  </si>
  <si>
    <t>akredituotai socialinei reabilitacijai neįgaliesiems bendruomenėje organizuoti, teikti ir administruoti</t>
  </si>
  <si>
    <t>4 priedas</t>
  </si>
  <si>
    <t>2024 METŲ VALSTYBĖS BIUDŽETO SPECIALIOSIOS TIKSLINĖS DOTACIJOS,  SKIRIAMOS VALSTYBINĖMS (VALSTYBĖS PERDUOTOMS SAVIVALDYBĖMS) FUNKCIJOMS ATLIKTI, PASKIRSTYMO PAKEITIMAI (PADIDINTA+, SUMAŽINTA -)</t>
  </si>
  <si>
    <t>Civilinei saugai (TP)</t>
  </si>
  <si>
    <t>Socialinės paramos organizavimas užsieniečių integracijai (TP)</t>
  </si>
  <si>
    <t>Socialinės reabilitacijos paslaugų neįgaliesiems bendruomenėje teikimas (TP)</t>
  </si>
  <si>
    <t>Socialinėms išmokoms ir kompensacijoms skaičiuoti ir mokėti (TP)</t>
  </si>
  <si>
    <t>Vaikų dienos centrų programų rėmimas (TP)</t>
  </si>
  <si>
    <t>7.27</t>
  </si>
  <si>
    <t xml:space="preserve">akredituotai vaikų dienos socialinei priežiūrai organizuoti, teikti ir administruoti </t>
  </si>
  <si>
    <t>7.51</t>
  </si>
  <si>
    <t>7.40</t>
  </si>
  <si>
    <t>savivaldybių administracijoms, atliekančioms asmenų su negalia reikalų koordinavimo funkciją</t>
  </si>
  <si>
    <t>„Saulės“  gimnazijos veikla</t>
  </si>
  <si>
    <t>46.3</t>
  </si>
  <si>
    <t>Vaikų vasaros poilsio organizavimo programos įgyvendinimas(TP)</t>
  </si>
  <si>
    <t>Mokslo rėmimo programos įgyvendinimas (TP)</t>
  </si>
  <si>
    <t>46.10</t>
  </si>
  <si>
    <t>Projektinės veiklos organizavimas (TP)</t>
  </si>
  <si>
    <t>46.13</t>
  </si>
  <si>
    <t>Tęstinių investicijų ir kitų projektų vykdymas (pereinamojo laikotarpio) (TI) (skolintos lėšos)</t>
  </si>
  <si>
    <t>46.24</t>
  </si>
  <si>
    <t>Savivaldybės teikiamos paramos organizavimas  (TP)</t>
  </si>
  <si>
    <t>46.26</t>
  </si>
  <si>
    <t>Socialinėms paslaugoms (TP)</t>
  </si>
  <si>
    <t>46.37</t>
  </si>
  <si>
    <t>Policijos komisariato programos įgyvendinimas (TP)</t>
  </si>
  <si>
    <t>Keleivių  ir moksleivių pavėžėjimo užtikrinimas (TP)</t>
  </si>
  <si>
    <t xml:space="preserve">Fizinių asmenų žemės mokestis </t>
  </si>
  <si>
    <t>Pajamos iš baudų, konfiskuoto turto ir kitų netesybų</t>
  </si>
  <si>
    <t xml:space="preserve"> Žemaitijos kadetų gimnazijos veikla</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</si>
  <si>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</si>
  <si>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r>
      <t xml:space="preserve">savivaldybių administracijoms 2024 m., siekiant padengti jų išlaidas, patirtas teikiant specialiąsias socialines paslaugas </t>
    </r>
    <r>
      <rPr>
        <sz val="11"/>
        <color rgb="FF000000"/>
        <rFont val="Times New Roman"/>
        <family val="1"/>
        <charset val="186"/>
      </rPr>
      <t>u</t>
    </r>
    <r>
      <rPr>
        <sz val="11"/>
        <rFont val="Times New Roman"/>
        <family val="1"/>
        <charset val="186"/>
      </rPr>
      <t>žsieniečiams, pasitraukusiems iš Ukrainos dėl Rusijos Federacijos karinių veiksmų Ukrainoje</t>
    </r>
    <r>
      <rPr>
        <sz val="11"/>
        <color rgb="FFFF0000"/>
        <rFont val="Times New Roman"/>
        <family val="1"/>
        <charset val="186"/>
      </rPr>
      <t/>
    </r>
  </si>
  <si>
    <t xml:space="preserve">savivaldybių administracijoms 2024 m., siekiant padengti jų išlaidas, patirtas teikant paramą būstui išsinuomoti pagal Lietuvos Respublikos paramos būstui įsigyti ar išsinuomoti įsatymą užsieniečiams, pasitraukusiems iš Ukrainos dėl Rusijos federacijos karinių veiksmų Ukrainoje, padengti </t>
  </si>
  <si>
    <r>
      <t>Asmens su negalia teisių užtikrinimas</t>
    </r>
    <r>
      <rPr>
        <sz val="11"/>
        <color theme="1"/>
        <rFont val="Times New Roman"/>
        <family val="1"/>
        <charset val="186"/>
      </rPr>
      <t xml:space="preserve"> (TP)</t>
    </r>
  </si>
  <si>
    <t>Laikino atokvėpio paslaugai teikti ir administruoti (TP)</t>
  </si>
  <si>
    <t>Investicijų  projektų, numatytų 2022-2030 m. Telšių regiono plėtros plane, vykdymas (RP) (savivaldybės biudžeto lėšos)</t>
  </si>
  <si>
    <t xml:space="preserve">savivaldybių administracijoms išlaidoms, patirtoms 2024 m.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  </t>
  </si>
  <si>
    <t>Investicijų ir kitų projektų vykdymas (naujo finansavimo  periodo) (PP) (skolintos lėšos)</t>
  </si>
  <si>
    <t xml:space="preserve">Savivaldybės administracija </t>
  </si>
  <si>
    <t>Savivaldybės administracijos veikla (TP)</t>
  </si>
  <si>
    <t>7.56</t>
  </si>
  <si>
    <t>46.2</t>
  </si>
  <si>
    <t>46.59</t>
  </si>
  <si>
    <t>46.30</t>
  </si>
  <si>
    <t>46.16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</si>
</sst>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8"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1"/>
      <color rgb="FF000000"/>
      <name val="Times New Roman"/>
      <family val="1"/>
      <charset val="186"/>
    </font>
    <font>
      <sz val="11"/>
      <color rgb="FFFF0000"/>
      <name val="Times New Roman"/>
      <family val="1"/>
      <charset val="186"/>
    </font>
    <font>
      <sz val="11"/>
      <color theme="1"/>
      <name val="Times New Roman"/>
      <family val="1"/>
      <charset val="186"/>
    </font>
  </fonts>
  <fills count="3">
    <fill>
      <patternFill patternType="none"/>
    </fill>
    <fill>
      <patternFill patternType="gray125"/>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19">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cellStyleXfs>
  <cellXfs count="164">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2" xfId="0" applyFont="1" applyFill="1" applyBorder="1" applyAlignment="1">
      <alignment horizont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8" fillId="0" borderId="0" xfId="0" applyFont="1"/>
    <xf numFmtId="0" fontId="5" fillId="0" borderId="4" xfId="0" applyFont="1" applyFill="1" applyBorder="1" applyAlignment="1">
      <alignment horizontal="center" vertical="center" wrapText="1"/>
    </xf>
    <xf numFmtId="168" fontId="5" fillId="2" borderId="1" xfId="9" applyNumberFormat="1" applyFont="1" applyFill="1" applyBorder="1" applyAlignment="1">
      <alignment wrapText="1"/>
    </xf>
    <xf numFmtId="167" fontId="5" fillId="0" borderId="3" xfId="0" applyNumberFormat="1" applyFont="1" applyFill="1" applyBorder="1" applyAlignment="1">
      <alignment vertical="center" wrapText="1"/>
    </xf>
    <xf numFmtId="167" fontId="5" fillId="0" borderId="1" xfId="0" applyNumberFormat="1" applyFont="1" applyFill="1" applyBorder="1" applyAlignment="1">
      <alignment vertical="center" wrapText="1"/>
    </xf>
    <xf numFmtId="168" fontId="5" fillId="0" borderId="1" xfId="9" applyNumberFormat="1" applyFont="1" applyFill="1" applyBorder="1" applyAlignment="1">
      <alignment horizontal="right" wrapText="1"/>
    </xf>
    <xf numFmtId="0" fontId="6" fillId="0" borderId="0" xfId="0" applyFont="1" applyFill="1" applyBorder="1" applyAlignment="1">
      <alignment vertical="center" wrapText="1"/>
    </xf>
    <xf numFmtId="167" fontId="6" fillId="0" borderId="0" xfId="0" applyNumberFormat="1" applyFont="1" applyFill="1" applyBorder="1" applyAlignment="1">
      <alignment vertical="center" wrapText="1"/>
    </xf>
    <xf numFmtId="0" fontId="11" fillId="0" borderId="0" xfId="0" applyFont="1" applyFill="1" applyBorder="1" applyAlignment="1">
      <alignment vertical="center" wrapText="1"/>
    </xf>
    <xf numFmtId="167" fontId="11"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11" fillId="0" borderId="0" xfId="0" quotePrefix="1" applyFont="1" applyFill="1" applyBorder="1" applyAlignment="1">
      <alignment vertical="center" wrapText="1"/>
    </xf>
    <xf numFmtId="0" fontId="13" fillId="0" borderId="0" xfId="0" applyFont="1" applyFill="1" applyBorder="1" applyAlignment="1">
      <alignment vertical="center" wrapText="1"/>
    </xf>
    <xf numFmtId="167" fontId="14" fillId="0" borderId="0" xfId="0" applyNumberFormat="1" applyFont="1" applyFill="1" applyBorder="1" applyAlignment="1">
      <alignment vertical="center" wrapText="1"/>
    </xf>
    <xf numFmtId="0" fontId="12" fillId="0" borderId="0" xfId="0" quotePrefix="1" applyFont="1" applyFill="1" applyBorder="1" applyAlignment="1">
      <alignment vertical="center" wrapText="1"/>
    </xf>
    <xf numFmtId="167" fontId="13" fillId="0" borderId="0" xfId="0" applyNumberFormat="1" applyFont="1" applyFill="1" applyBorder="1" applyAlignment="1">
      <alignment vertical="center" wrapText="1"/>
    </xf>
    <xf numFmtId="167" fontId="12" fillId="0" borderId="0" xfId="0" applyNumberFormat="1" applyFont="1" applyFill="1" applyBorder="1" applyAlignment="1">
      <alignment vertical="center" wrapText="1"/>
    </xf>
    <xf numFmtId="0" fontId="5" fillId="0" borderId="1" xfId="0" applyFont="1" applyFill="1" applyBorder="1" applyAlignment="1">
      <alignment horizontal="center" wrapText="1"/>
    </xf>
    <xf numFmtId="0" fontId="5" fillId="0"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center" vertical="center" wrapText="1"/>
    </xf>
    <xf numFmtId="0" fontId="5" fillId="0" borderId="1" xfId="0" quotePrefix="1"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1" xfId="0" applyNumberFormat="1" applyFont="1" applyFill="1" applyBorder="1" applyAlignment="1">
      <alignment horizontal="left" vertical="center" wrapText="1"/>
    </xf>
    <xf numFmtId="167" fontId="5" fillId="0" borderId="1" xfId="0" applyNumberFormat="1" applyFont="1" applyFill="1" applyBorder="1" applyAlignment="1">
      <alignment horizontal="left"/>
    </xf>
    <xf numFmtId="168" fontId="5" fillId="0" borderId="0" xfId="0" applyNumberFormat="1"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1" xfId="0"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0" applyFont="1" applyFill="1" applyBorder="1" applyAlignment="1">
      <alignment horizontal="center" vertical="center" wrapText="1"/>
    </xf>
    <xf numFmtId="168" fontId="6" fillId="0" borderId="1" xfId="0" applyNumberFormat="1" applyFont="1" applyFill="1" applyBorder="1" applyAlignment="1">
      <alignment horizontal="right"/>
    </xf>
    <xf numFmtId="168" fontId="6" fillId="0" borderId="1" xfId="0" applyNumberFormat="1" applyFont="1" applyFill="1" applyBorder="1" applyAlignment="1">
      <alignment wrapText="1"/>
    </xf>
    <xf numFmtId="167" fontId="5" fillId="0" borderId="1" xfId="0" applyNumberFormat="1" applyFont="1" applyFill="1" applyBorder="1" applyAlignment="1">
      <alignment horizontal="left" wrapText="1"/>
    </xf>
    <xf numFmtId="0" fontId="5" fillId="0" borderId="0" xfId="0" applyFont="1" applyFill="1" applyBorder="1" applyAlignment="1">
      <alignment vertical="center" wrapText="1"/>
    </xf>
    <xf numFmtId="49" fontId="5" fillId="0" borderId="2" xfId="0" quotePrefix="1"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NumberFormat="1" applyFont="1" applyFill="1" applyBorder="1" applyAlignment="1">
      <alignment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wrapText="1"/>
    </xf>
    <xf numFmtId="0" fontId="5" fillId="0" borderId="1" xfId="0" applyFont="1" applyFill="1" applyBorder="1" applyAlignment="1">
      <alignment horizontal="center" vertical="center" wrapText="1"/>
    </xf>
    <xf numFmtId="168" fontId="5" fillId="0" borderId="1" xfId="0" applyNumberFormat="1" applyFont="1" applyFill="1" applyBorder="1" applyAlignment="1">
      <alignment vertical="center" wrapText="1"/>
    </xf>
    <xf numFmtId="167" fontId="5" fillId="0" borderId="0" xfId="0" applyNumberFormat="1" applyFont="1" applyFill="1" applyBorder="1" applyAlignment="1">
      <alignment vertical="center" wrapText="1"/>
    </xf>
    <xf numFmtId="0" fontId="5" fillId="0" borderId="9" xfId="0" applyFont="1" applyFill="1" applyBorder="1" applyAlignment="1">
      <alignment horizontal="center"/>
    </xf>
    <xf numFmtId="0" fontId="5" fillId="0" borderId="0" xfId="0" applyFont="1" applyFill="1" applyAlignment="1">
      <alignment vertical="center" wrapText="1"/>
    </xf>
    <xf numFmtId="0" fontId="5" fillId="0" borderId="0" xfId="0" applyFont="1" applyFill="1" applyAlignment="1">
      <alignment horizontal="right" vertical="center" wrapText="1"/>
    </xf>
    <xf numFmtId="168" fontId="5" fillId="0" borderId="0" xfId="0" applyNumberFormat="1" applyFont="1" applyFill="1" applyAlignment="1">
      <alignment vertical="center" wrapText="1"/>
    </xf>
    <xf numFmtId="0" fontId="5" fillId="0" borderId="1" xfId="0"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49" fontId="5" fillId="0" borderId="2" xfId="0" quotePrefix="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6"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4" xfId="0" quotePrefix="1" applyNumberFormat="1" applyFont="1" applyFill="1" applyBorder="1" applyAlignment="1">
      <alignment horizontal="center" vertical="center" wrapText="1"/>
    </xf>
    <xf numFmtId="0" fontId="5" fillId="0" borderId="5" xfId="0" quotePrefix="1" applyNumberFormat="1" applyFont="1" applyFill="1" applyBorder="1" applyAlignment="1">
      <alignment horizontal="center" vertical="center" wrapText="1"/>
    </xf>
    <xf numFmtId="49" fontId="5" fillId="0" borderId="4" xfId="0" quotePrefix="1"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49" fontId="5" fillId="0" borderId="5"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1"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5"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5" xfId="0" applyFont="1" applyFill="1" applyBorder="1" applyAlignment="1">
      <alignment horizontal="left" vertical="center" wrapText="1"/>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cellXfs>
  <cellStyles count="19">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31"/>
  <sheetViews>
    <sheetView topLeftCell="A10" zoomScaleNormal="100" workbookViewId="0">
      <selection activeCell="C23" sqref="C23:C25"/>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3" ht="16.5" customHeight="1" x14ac:dyDescent="0.25">
      <c r="B1" s="52"/>
      <c r="C1" s="52" t="s">
        <v>20</v>
      </c>
    </row>
    <row r="2" spans="1:3" ht="16.5" customHeight="1" x14ac:dyDescent="0.25">
      <c r="B2" s="52"/>
      <c r="C2" s="52" t="s">
        <v>90</v>
      </c>
    </row>
    <row r="3" spans="1:3" ht="15" customHeight="1" x14ac:dyDescent="0.25">
      <c r="B3" s="52"/>
      <c r="C3" s="52" t="s">
        <v>28</v>
      </c>
    </row>
    <row r="4" spans="1:3" ht="15" customHeight="1" x14ac:dyDescent="0.25">
      <c r="B4" s="29"/>
      <c r="C4" s="53" t="s">
        <v>26</v>
      </c>
    </row>
    <row r="5" spans="1:3" ht="16.5" customHeight="1" x14ac:dyDescent="0.25">
      <c r="A5" s="121" t="s">
        <v>27</v>
      </c>
      <c r="B5" s="121"/>
      <c r="C5" s="121"/>
    </row>
    <row r="6" spans="1:3" ht="12.75" customHeight="1" x14ac:dyDescent="0.25">
      <c r="B6" s="51"/>
      <c r="C6" s="26" t="s">
        <v>13</v>
      </c>
    </row>
    <row r="7" spans="1:3" ht="24.75" customHeight="1" x14ac:dyDescent="0.25">
      <c r="A7" s="6" t="s">
        <v>5</v>
      </c>
      <c r="B7" s="1" t="s">
        <v>6</v>
      </c>
      <c r="C7" s="1" t="s">
        <v>0</v>
      </c>
    </row>
    <row r="8" spans="1:3" ht="18" customHeight="1" x14ac:dyDescent="0.25">
      <c r="A8" s="8">
        <v>1</v>
      </c>
      <c r="B8" s="9" t="s">
        <v>78</v>
      </c>
      <c r="C8" s="12">
        <v>200</v>
      </c>
    </row>
    <row r="9" spans="1:3" ht="28.5" customHeight="1" x14ac:dyDescent="0.25">
      <c r="A9" s="8" t="s">
        <v>79</v>
      </c>
      <c r="B9" s="9" t="s">
        <v>80</v>
      </c>
      <c r="C9" s="12">
        <v>200</v>
      </c>
    </row>
    <row r="10" spans="1:3" ht="19.5" customHeight="1" x14ac:dyDescent="0.25">
      <c r="A10" s="8">
        <v>2</v>
      </c>
      <c r="B10" s="9" t="s">
        <v>148</v>
      </c>
      <c r="C10" s="12">
        <v>100</v>
      </c>
    </row>
    <row r="11" spans="1:3" ht="18.75" customHeight="1" x14ac:dyDescent="0.25">
      <c r="A11" s="8">
        <v>7</v>
      </c>
      <c r="B11" s="10" t="s">
        <v>15</v>
      </c>
      <c r="C11" s="92">
        <f>SUM(C12:C21)</f>
        <v>130.62700000000001</v>
      </c>
    </row>
    <row r="12" spans="1:3" ht="18.75" customHeight="1" x14ac:dyDescent="0.25">
      <c r="A12" s="8" t="s">
        <v>93</v>
      </c>
      <c r="B12" s="9" t="s">
        <v>94</v>
      </c>
      <c r="C12" s="12">
        <v>-28.9</v>
      </c>
    </row>
    <row r="13" spans="1:3" ht="18.75" customHeight="1" x14ac:dyDescent="0.25">
      <c r="A13" s="8" t="s">
        <v>91</v>
      </c>
      <c r="B13" s="94" t="s">
        <v>92</v>
      </c>
      <c r="C13" s="12">
        <v>0.2</v>
      </c>
    </row>
    <row r="14" spans="1:3" ht="18.75" customHeight="1" x14ac:dyDescent="0.25">
      <c r="A14" s="8" t="s">
        <v>128</v>
      </c>
      <c r="B14" s="9" t="s">
        <v>129</v>
      </c>
      <c r="C14" s="12">
        <v>8.8000000000000007</v>
      </c>
    </row>
    <row r="15" spans="1:3" ht="18.75" customHeight="1" x14ac:dyDescent="0.25">
      <c r="A15" s="8" t="s">
        <v>119</v>
      </c>
      <c r="B15" s="9" t="s">
        <v>120</v>
      </c>
      <c r="C15" s="12">
        <v>-5.2119999999999997</v>
      </c>
    </row>
    <row r="16" spans="1:3" ht="18.75" customHeight="1" x14ac:dyDescent="0.25">
      <c r="A16" s="8" t="s">
        <v>131</v>
      </c>
      <c r="B16" s="4" t="s">
        <v>132</v>
      </c>
      <c r="C16" s="12">
        <v>-5.88</v>
      </c>
    </row>
    <row r="17" spans="1:3" ht="60" customHeight="1" x14ac:dyDescent="0.25">
      <c r="A17" s="8" t="s">
        <v>96</v>
      </c>
      <c r="B17" s="4" t="s">
        <v>157</v>
      </c>
      <c r="C17" s="19">
        <v>3.4590000000000001</v>
      </c>
    </row>
    <row r="18" spans="1:3" ht="57.75" customHeight="1" x14ac:dyDescent="0.25">
      <c r="A18" s="8" t="s">
        <v>97</v>
      </c>
      <c r="B18" s="4" t="s">
        <v>151</v>
      </c>
      <c r="C18" s="19">
        <v>13.77</v>
      </c>
    </row>
    <row r="19" spans="1:3" ht="34.5" customHeight="1" x14ac:dyDescent="0.25">
      <c r="A19" s="8" t="s">
        <v>130</v>
      </c>
      <c r="B19" s="4" t="s">
        <v>152</v>
      </c>
      <c r="C19" s="19">
        <v>0.34699999999999998</v>
      </c>
    </row>
    <row r="20" spans="1:3" ht="46.5" customHeight="1" x14ac:dyDescent="0.25">
      <c r="A20" s="8" t="s">
        <v>95</v>
      </c>
      <c r="B20" s="4" t="s">
        <v>153</v>
      </c>
      <c r="C20" s="19">
        <v>0.24299999999999999</v>
      </c>
    </row>
    <row r="21" spans="1:3" ht="16.5" customHeight="1" x14ac:dyDescent="0.25">
      <c r="A21" s="8" t="s">
        <v>161</v>
      </c>
      <c r="B21" s="4" t="s">
        <v>98</v>
      </c>
      <c r="C21" s="19">
        <v>143.80000000000001</v>
      </c>
    </row>
    <row r="22" spans="1:3" ht="18.75" customHeight="1" x14ac:dyDescent="0.25">
      <c r="A22" s="8">
        <v>8</v>
      </c>
      <c r="B22" s="4" t="s">
        <v>81</v>
      </c>
      <c r="C22" s="19">
        <v>40</v>
      </c>
    </row>
    <row r="23" spans="1:3" ht="18.75" customHeight="1" x14ac:dyDescent="0.25">
      <c r="A23" s="8">
        <v>12</v>
      </c>
      <c r="B23" s="9" t="s">
        <v>56</v>
      </c>
      <c r="C23" s="19">
        <v>126.9</v>
      </c>
    </row>
    <row r="24" spans="1:3" ht="18.75" customHeight="1" x14ac:dyDescent="0.25">
      <c r="A24" s="8">
        <v>13</v>
      </c>
      <c r="B24" s="9" t="s">
        <v>41</v>
      </c>
      <c r="C24" s="19">
        <v>1.7</v>
      </c>
    </row>
    <row r="25" spans="1:3" ht="18.75" customHeight="1" x14ac:dyDescent="0.25">
      <c r="A25" s="8">
        <v>14</v>
      </c>
      <c r="B25" s="9" t="s">
        <v>42</v>
      </c>
      <c r="C25" s="19">
        <v>26.7</v>
      </c>
    </row>
    <row r="26" spans="1:3" ht="18.75" customHeight="1" x14ac:dyDescent="0.25">
      <c r="A26" s="8">
        <v>17</v>
      </c>
      <c r="B26" s="41" t="s">
        <v>149</v>
      </c>
      <c r="C26" s="19">
        <v>10</v>
      </c>
    </row>
    <row r="27" spans="1:3" ht="18.75" customHeight="1" x14ac:dyDescent="0.25">
      <c r="A27" s="8">
        <v>18</v>
      </c>
      <c r="B27" s="41" t="s">
        <v>82</v>
      </c>
      <c r="C27" s="19">
        <v>10</v>
      </c>
    </row>
    <row r="28" spans="1:3" ht="15.95" customHeight="1" x14ac:dyDescent="0.25">
      <c r="A28" s="119" t="s">
        <v>7</v>
      </c>
      <c r="B28" s="120"/>
      <c r="C28" s="92">
        <f>SUM(C8,C10,C12:C27)</f>
        <v>645.92700000000013</v>
      </c>
    </row>
    <row r="31" spans="1:3" x14ac:dyDescent="0.25">
      <c r="C31" s="15"/>
    </row>
  </sheetData>
  <mergeCells count="2">
    <mergeCell ref="A28:B28"/>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Normal="100" workbookViewId="0">
      <selection activeCell="C28" sqref="C28"/>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36" t="s">
        <v>33</v>
      </c>
      <c r="E1" s="124" t="s">
        <v>20</v>
      </c>
      <c r="F1" s="124"/>
      <c r="G1" s="36"/>
      <c r="H1" s="36"/>
      <c r="I1" s="36"/>
      <c r="J1" s="38"/>
    </row>
    <row r="2" spans="1:10" ht="15" customHeight="1" x14ac:dyDescent="0.25">
      <c r="D2" s="36" t="s">
        <v>34</v>
      </c>
      <c r="E2" s="125" t="s">
        <v>90</v>
      </c>
      <c r="F2" s="125"/>
      <c r="G2" s="36"/>
      <c r="H2" s="36"/>
      <c r="I2" s="36"/>
      <c r="J2" s="38"/>
    </row>
    <row r="3" spans="1:10" ht="15" customHeight="1" x14ac:dyDescent="0.25">
      <c r="A3" s="11" t="s">
        <v>35</v>
      </c>
      <c r="D3" s="36"/>
      <c r="E3" s="125" t="s">
        <v>28</v>
      </c>
      <c r="F3" s="125"/>
      <c r="G3" s="36"/>
      <c r="H3" s="36"/>
      <c r="I3" s="36"/>
      <c r="J3" s="38"/>
    </row>
    <row r="4" spans="1:10" ht="15" customHeight="1" x14ac:dyDescent="0.25">
      <c r="D4" s="36"/>
      <c r="E4" s="125" t="s">
        <v>36</v>
      </c>
      <c r="F4" s="125"/>
      <c r="G4" s="36"/>
      <c r="H4" s="36"/>
      <c r="I4" s="36"/>
      <c r="J4" s="38"/>
    </row>
    <row r="5" spans="1:10" ht="14.25" customHeight="1" x14ac:dyDescent="0.25">
      <c r="D5" s="36"/>
      <c r="E5" s="125"/>
      <c r="F5" s="125"/>
      <c r="G5" s="36"/>
      <c r="H5" s="36"/>
      <c r="I5" s="36"/>
      <c r="J5" s="38"/>
    </row>
    <row r="6" spans="1:10" ht="31.5" customHeight="1" x14ac:dyDescent="0.25">
      <c r="A6" s="126" t="s">
        <v>37</v>
      </c>
      <c r="B6" s="126"/>
      <c r="C6" s="126"/>
      <c r="D6" s="126"/>
      <c r="E6" s="126"/>
      <c r="F6" s="126"/>
    </row>
    <row r="7" spans="1:10" ht="15" customHeight="1" x14ac:dyDescent="0.25">
      <c r="F7" s="39" t="s">
        <v>13</v>
      </c>
    </row>
    <row r="8" spans="1:10" ht="96" customHeight="1" x14ac:dyDescent="0.25">
      <c r="A8" s="37" t="s">
        <v>38</v>
      </c>
      <c r="B8" s="37" t="s">
        <v>39</v>
      </c>
      <c r="C8" s="37" t="s">
        <v>0</v>
      </c>
      <c r="D8" s="37" t="s">
        <v>40</v>
      </c>
      <c r="E8" s="37" t="s">
        <v>41</v>
      </c>
      <c r="F8" s="37" t="s">
        <v>42</v>
      </c>
    </row>
    <row r="9" spans="1:10" ht="15.75" customHeight="1" x14ac:dyDescent="0.25">
      <c r="A9" s="100">
        <v>1</v>
      </c>
      <c r="B9" s="35" t="s">
        <v>99</v>
      </c>
      <c r="C9" s="19">
        <f t="shared" ref="C9:C17" si="0">SUM(D9+E9+F9)</f>
        <v>17.7</v>
      </c>
      <c r="D9" s="40">
        <v>4.0999999999999996</v>
      </c>
      <c r="E9" s="40">
        <v>0.5</v>
      </c>
      <c r="F9" s="40">
        <v>13.1</v>
      </c>
    </row>
    <row r="10" spans="1:10" ht="15.75" customHeight="1" x14ac:dyDescent="0.25">
      <c r="A10" s="100">
        <v>4</v>
      </c>
      <c r="B10" s="16" t="s">
        <v>61</v>
      </c>
      <c r="C10" s="19">
        <f t="shared" si="0"/>
        <v>-2.4</v>
      </c>
      <c r="D10" s="40"/>
      <c r="E10" s="40"/>
      <c r="F10" s="40">
        <v>-2.4</v>
      </c>
    </row>
    <row r="11" spans="1:10" ht="15.75" customHeight="1" x14ac:dyDescent="0.25">
      <c r="A11" s="47">
        <v>5</v>
      </c>
      <c r="B11" s="41" t="s">
        <v>114</v>
      </c>
      <c r="C11" s="19">
        <f t="shared" si="0"/>
        <v>1.5</v>
      </c>
      <c r="D11" s="40"/>
      <c r="E11" s="40">
        <v>1.5</v>
      </c>
      <c r="F11" s="40"/>
    </row>
    <row r="12" spans="1:10" ht="15.75" customHeight="1" x14ac:dyDescent="0.25">
      <c r="A12" s="47">
        <v>8</v>
      </c>
      <c r="B12" s="41" t="s">
        <v>65</v>
      </c>
      <c r="C12" s="19">
        <f t="shared" si="0"/>
        <v>40.700000000000003</v>
      </c>
      <c r="D12" s="40">
        <v>40.700000000000003</v>
      </c>
      <c r="E12" s="40"/>
      <c r="F12" s="40"/>
    </row>
    <row r="13" spans="1:10" ht="15.75" customHeight="1" x14ac:dyDescent="0.25">
      <c r="A13" s="100">
        <v>10</v>
      </c>
      <c r="B13" s="16" t="s">
        <v>67</v>
      </c>
      <c r="C13" s="19">
        <f t="shared" si="0"/>
        <v>-11.299999999999999</v>
      </c>
      <c r="D13" s="40">
        <v>-0.1</v>
      </c>
      <c r="E13" s="40">
        <v>-0.5</v>
      </c>
      <c r="F13" s="40">
        <v>-10.7</v>
      </c>
    </row>
    <row r="14" spans="1:10" ht="15.75" customHeight="1" x14ac:dyDescent="0.25">
      <c r="A14" s="47">
        <v>11</v>
      </c>
      <c r="B14" s="41" t="s">
        <v>108</v>
      </c>
      <c r="C14" s="19">
        <f t="shared" si="0"/>
        <v>4.3</v>
      </c>
      <c r="D14" s="40"/>
      <c r="E14" s="40">
        <v>0.2</v>
      </c>
      <c r="F14" s="40">
        <v>4.0999999999999996</v>
      </c>
    </row>
    <row r="15" spans="1:10" ht="15.75" customHeight="1" x14ac:dyDescent="0.25">
      <c r="A15" s="47">
        <v>13</v>
      </c>
      <c r="B15" s="41" t="s">
        <v>110</v>
      </c>
      <c r="C15" s="19">
        <f t="shared" si="0"/>
        <v>10.199999999999999</v>
      </c>
      <c r="D15" s="40">
        <v>2</v>
      </c>
      <c r="E15" s="40"/>
      <c r="F15" s="40">
        <v>8.1999999999999993</v>
      </c>
    </row>
    <row r="16" spans="1:10" ht="15.75" customHeight="1" x14ac:dyDescent="0.25">
      <c r="A16" s="47">
        <v>14</v>
      </c>
      <c r="B16" s="41" t="s">
        <v>76</v>
      </c>
      <c r="C16" s="19">
        <f t="shared" si="0"/>
        <v>6.2</v>
      </c>
      <c r="D16" s="40"/>
      <c r="E16" s="40"/>
      <c r="F16" s="40">
        <v>6.2</v>
      </c>
    </row>
    <row r="17" spans="1:6" ht="17.25" customHeight="1" x14ac:dyDescent="0.25">
      <c r="A17" s="47">
        <v>16</v>
      </c>
      <c r="B17" s="41" t="s">
        <v>74</v>
      </c>
      <c r="C17" s="19">
        <f t="shared" si="0"/>
        <v>8.1999999999999993</v>
      </c>
      <c r="D17" s="40"/>
      <c r="E17" s="40"/>
      <c r="F17" s="40">
        <v>8.1999999999999993</v>
      </c>
    </row>
    <row r="18" spans="1:6" ht="15.95" customHeight="1" x14ac:dyDescent="0.25">
      <c r="A18" s="47">
        <v>20</v>
      </c>
      <c r="B18" s="44" t="s">
        <v>106</v>
      </c>
      <c r="C18" s="19">
        <f t="shared" ref="C18:C21" si="1">SUM(D18+E18+F18)</f>
        <v>65</v>
      </c>
      <c r="D18" s="40">
        <v>65</v>
      </c>
      <c r="E18" s="40"/>
      <c r="F18" s="40"/>
    </row>
    <row r="19" spans="1:6" ht="15.95" customHeight="1" x14ac:dyDescent="0.25">
      <c r="A19" s="106">
        <v>26</v>
      </c>
      <c r="B19" s="41" t="s">
        <v>71</v>
      </c>
      <c r="C19" s="19">
        <f t="shared" si="1"/>
        <v>15</v>
      </c>
      <c r="D19" s="40">
        <v>15</v>
      </c>
      <c r="E19" s="40"/>
      <c r="F19" s="40"/>
    </row>
    <row r="20" spans="1:6" ht="15.95" customHeight="1" x14ac:dyDescent="0.25">
      <c r="A20" s="106">
        <v>33</v>
      </c>
      <c r="B20" s="41" t="s">
        <v>159</v>
      </c>
      <c r="C20" s="19">
        <f t="shared" si="1"/>
        <v>0.2</v>
      </c>
      <c r="D20" s="40">
        <v>0.2</v>
      </c>
      <c r="E20" s="40"/>
      <c r="F20" s="40"/>
    </row>
    <row r="21" spans="1:6" ht="15.95" customHeight="1" x14ac:dyDescent="0.25">
      <c r="A21" s="122" t="s">
        <v>2</v>
      </c>
      <c r="B21" s="123"/>
      <c r="C21" s="20">
        <f t="shared" si="1"/>
        <v>155.29999999999998</v>
      </c>
      <c r="D21" s="20">
        <f>SUM(D9:D20)</f>
        <v>126.9</v>
      </c>
      <c r="E21" s="20">
        <f t="shared" ref="E21:F21" si="2">SUM(E9:E20)</f>
        <v>1.7</v>
      </c>
      <c r="F21" s="20">
        <f t="shared" si="2"/>
        <v>26.7</v>
      </c>
    </row>
    <row r="22" spans="1:6" x14ac:dyDescent="0.25">
      <c r="D22" s="42"/>
      <c r="E22" s="42"/>
      <c r="F22" s="42"/>
    </row>
    <row r="23" spans="1:6" x14ac:dyDescent="0.25">
      <c r="C23" s="42"/>
      <c r="D23" s="42"/>
      <c r="E23" s="42"/>
      <c r="F23" s="42"/>
    </row>
    <row r="24" spans="1:6" x14ac:dyDescent="0.25">
      <c r="F24" s="42"/>
    </row>
  </sheetData>
  <mergeCells count="7">
    <mergeCell ref="A21:B21"/>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workbookViewId="0">
      <selection activeCell="I10" sqref="I10"/>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5" ht="13.5" customHeight="1" x14ac:dyDescent="0.2">
      <c r="D1" s="124" t="s">
        <v>20</v>
      </c>
      <c r="E1" s="124"/>
    </row>
    <row r="2" spans="1:5" ht="13.5" customHeight="1" x14ac:dyDescent="0.2">
      <c r="D2" s="30" t="s">
        <v>90</v>
      </c>
      <c r="E2" s="28"/>
    </row>
    <row r="3" spans="1:5" ht="13.5" customHeight="1" x14ac:dyDescent="0.2">
      <c r="D3" s="124" t="s">
        <v>28</v>
      </c>
      <c r="E3" s="124"/>
    </row>
    <row r="4" spans="1:5" ht="13.5" customHeight="1" x14ac:dyDescent="0.2">
      <c r="D4" s="125" t="s">
        <v>24</v>
      </c>
      <c r="E4" s="125"/>
    </row>
    <row r="5" spans="1:5" ht="17.25" customHeight="1" x14ac:dyDescent="0.2">
      <c r="D5" s="29"/>
      <c r="E5" s="29"/>
    </row>
    <row r="6" spans="1:5" ht="33" customHeight="1" x14ac:dyDescent="0.2">
      <c r="A6" s="127" t="s">
        <v>29</v>
      </c>
      <c r="B6" s="127"/>
      <c r="C6" s="127"/>
      <c r="D6" s="127"/>
      <c r="E6" s="127"/>
    </row>
    <row r="7" spans="1:5" ht="15" customHeight="1" x14ac:dyDescent="0.2">
      <c r="B7" s="32"/>
      <c r="C7" s="32"/>
      <c r="D7" s="32"/>
      <c r="E7" s="25" t="s">
        <v>13</v>
      </c>
    </row>
    <row r="8" spans="1:5" ht="43.5" customHeight="1" x14ac:dyDescent="0.2">
      <c r="A8" s="31" t="s">
        <v>11</v>
      </c>
      <c r="B8" s="31" t="s">
        <v>4</v>
      </c>
      <c r="C8" s="31" t="s">
        <v>8</v>
      </c>
      <c r="D8" s="31" t="s">
        <v>9</v>
      </c>
      <c r="E8" s="31" t="s">
        <v>19</v>
      </c>
    </row>
    <row r="9" spans="1:5" ht="18" customHeight="1" x14ac:dyDescent="0.25">
      <c r="A9" s="77">
        <v>1</v>
      </c>
      <c r="B9" s="129" t="s">
        <v>32</v>
      </c>
      <c r="C9" s="35" t="s">
        <v>99</v>
      </c>
      <c r="D9" s="35" t="s">
        <v>150</v>
      </c>
      <c r="E9" s="19">
        <v>325.10000000000002</v>
      </c>
    </row>
    <row r="10" spans="1:5" ht="18" customHeight="1" x14ac:dyDescent="0.25">
      <c r="A10" s="77">
        <v>3</v>
      </c>
      <c r="B10" s="130"/>
      <c r="C10" s="82" t="s">
        <v>59</v>
      </c>
      <c r="D10" s="35" t="s">
        <v>60</v>
      </c>
      <c r="E10" s="19">
        <v>1.4</v>
      </c>
    </row>
    <row r="11" spans="1:5" ht="18" customHeight="1" x14ac:dyDescent="0.25">
      <c r="A11" s="88">
        <v>4</v>
      </c>
      <c r="B11" s="130"/>
      <c r="C11" s="35" t="s">
        <v>61</v>
      </c>
      <c r="D11" s="35" t="s">
        <v>62</v>
      </c>
      <c r="E11" s="19">
        <v>-179.8</v>
      </c>
    </row>
    <row r="12" spans="1:5" ht="18" customHeight="1" x14ac:dyDescent="0.25">
      <c r="A12" s="110">
        <v>7</v>
      </c>
      <c r="B12" s="130"/>
      <c r="C12" s="35" t="s">
        <v>63</v>
      </c>
      <c r="D12" s="35" t="s">
        <v>133</v>
      </c>
      <c r="E12" s="19">
        <v>21.3</v>
      </c>
    </row>
    <row r="13" spans="1:5" ht="18" customHeight="1" x14ac:dyDescent="0.25">
      <c r="A13" s="88">
        <v>10</v>
      </c>
      <c r="B13" s="130"/>
      <c r="C13" s="82" t="s">
        <v>67</v>
      </c>
      <c r="D13" s="35" t="s">
        <v>68</v>
      </c>
      <c r="E13" s="19">
        <v>-145.30000000000001</v>
      </c>
    </row>
    <row r="14" spans="1:5" ht="18" customHeight="1" x14ac:dyDescent="0.25">
      <c r="A14" s="77">
        <v>13</v>
      </c>
      <c r="B14" s="130"/>
      <c r="C14" s="35" t="s">
        <v>110</v>
      </c>
      <c r="D14" s="104" t="s">
        <v>111</v>
      </c>
      <c r="E14" s="19">
        <v>-1.4</v>
      </c>
    </row>
    <row r="15" spans="1:5" ht="18" customHeight="1" x14ac:dyDescent="0.25">
      <c r="A15" s="88">
        <v>20</v>
      </c>
      <c r="B15" s="89" t="s">
        <v>32</v>
      </c>
      <c r="C15" s="44" t="s">
        <v>106</v>
      </c>
      <c r="D15" s="44" t="s">
        <v>107</v>
      </c>
      <c r="E15" s="19">
        <v>-65</v>
      </c>
    </row>
    <row r="16" spans="1:5" ht="29.25" customHeight="1" x14ac:dyDescent="0.25">
      <c r="A16" s="112">
        <v>24</v>
      </c>
      <c r="B16" s="129" t="s">
        <v>47</v>
      </c>
      <c r="C16" s="99" t="s">
        <v>102</v>
      </c>
      <c r="D16" s="44" t="s">
        <v>158</v>
      </c>
      <c r="E16" s="19">
        <v>200</v>
      </c>
    </row>
    <row r="17" spans="1:5" ht="30" customHeight="1" x14ac:dyDescent="0.25">
      <c r="A17" s="88">
        <v>26</v>
      </c>
      <c r="B17" s="130"/>
      <c r="C17" s="99" t="s">
        <v>104</v>
      </c>
      <c r="D17" s="35" t="s">
        <v>105</v>
      </c>
      <c r="E17" s="19">
        <v>65</v>
      </c>
    </row>
    <row r="18" spans="1:5" ht="31.5" customHeight="1" x14ac:dyDescent="0.25">
      <c r="A18" s="88">
        <v>27</v>
      </c>
      <c r="B18" s="137"/>
      <c r="C18" s="99" t="s">
        <v>102</v>
      </c>
      <c r="D18" s="35" t="s">
        <v>103</v>
      </c>
      <c r="E18" s="19">
        <v>105.3</v>
      </c>
    </row>
    <row r="19" spans="1:5" ht="18" customHeight="1" x14ac:dyDescent="0.25">
      <c r="A19" s="88">
        <v>34</v>
      </c>
      <c r="B19" s="79" t="s">
        <v>53</v>
      </c>
      <c r="C19" s="35" t="s">
        <v>100</v>
      </c>
      <c r="D19" s="35" t="s">
        <v>101</v>
      </c>
      <c r="E19" s="19">
        <v>4</v>
      </c>
    </row>
    <row r="20" spans="1:5" ht="18" customHeight="1" x14ac:dyDescent="0.2">
      <c r="A20" s="116">
        <v>46</v>
      </c>
      <c r="B20" s="45"/>
      <c r="C20" s="34" t="s">
        <v>1</v>
      </c>
      <c r="D20" s="34"/>
      <c r="E20" s="20">
        <f>SUM(E21:E33)</f>
        <v>29.399999999999977</v>
      </c>
    </row>
    <row r="21" spans="1:5" ht="18" customHeight="1" x14ac:dyDescent="0.25">
      <c r="A21" s="85" t="s">
        <v>162</v>
      </c>
      <c r="B21" s="131" t="s">
        <v>32</v>
      </c>
      <c r="C21" s="133" t="s">
        <v>1</v>
      </c>
      <c r="D21" s="35" t="s">
        <v>136</v>
      </c>
      <c r="E21" s="19">
        <v>8.5</v>
      </c>
    </row>
    <row r="22" spans="1:5" ht="18" customHeight="1" x14ac:dyDescent="0.25">
      <c r="A22" s="85" t="s">
        <v>134</v>
      </c>
      <c r="B22" s="132"/>
      <c r="C22" s="134"/>
      <c r="D22" s="35" t="s">
        <v>135</v>
      </c>
      <c r="E22" s="19">
        <v>-8.5</v>
      </c>
    </row>
    <row r="23" spans="1:5" ht="18" customHeight="1" x14ac:dyDescent="0.25">
      <c r="A23" s="85" t="s">
        <v>137</v>
      </c>
      <c r="B23" s="131" t="s">
        <v>47</v>
      </c>
      <c r="C23" s="134"/>
      <c r="D23" s="35" t="s">
        <v>138</v>
      </c>
      <c r="E23" s="19">
        <v>-8</v>
      </c>
    </row>
    <row r="24" spans="1:5" ht="29.25" customHeight="1" x14ac:dyDescent="0.25">
      <c r="A24" s="21" t="s">
        <v>139</v>
      </c>
      <c r="B24" s="136"/>
      <c r="C24" s="134"/>
      <c r="D24" s="35" t="s">
        <v>140</v>
      </c>
      <c r="E24" s="19">
        <v>-200</v>
      </c>
    </row>
    <row r="25" spans="1:5" ht="29.25" customHeight="1" x14ac:dyDescent="0.25">
      <c r="A25" s="21" t="s">
        <v>165</v>
      </c>
      <c r="B25" s="136"/>
      <c r="C25" s="134"/>
      <c r="D25" s="35" t="s">
        <v>105</v>
      </c>
      <c r="E25" s="19">
        <v>19.2</v>
      </c>
    </row>
    <row r="26" spans="1:5" ht="30.75" customHeight="1" x14ac:dyDescent="0.25">
      <c r="A26" s="21" t="s">
        <v>84</v>
      </c>
      <c r="B26" s="132"/>
      <c r="C26" s="134"/>
      <c r="D26" s="35" t="s">
        <v>83</v>
      </c>
      <c r="E26" s="19">
        <v>39.700000000000003</v>
      </c>
    </row>
    <row r="27" spans="1:5" ht="18.75" customHeight="1" x14ac:dyDescent="0.25">
      <c r="A27" s="21" t="s">
        <v>141</v>
      </c>
      <c r="B27" s="131" t="s">
        <v>22</v>
      </c>
      <c r="C27" s="134"/>
      <c r="D27" s="35" t="s">
        <v>142</v>
      </c>
      <c r="E27" s="19">
        <v>-35</v>
      </c>
    </row>
    <row r="28" spans="1:5" ht="18.75" customHeight="1" x14ac:dyDescent="0.25">
      <c r="A28" s="21" t="s">
        <v>143</v>
      </c>
      <c r="B28" s="136"/>
      <c r="C28" s="134"/>
      <c r="D28" s="35" t="s">
        <v>144</v>
      </c>
      <c r="E28" s="19">
        <v>35</v>
      </c>
    </row>
    <row r="29" spans="1:5" ht="18.75" customHeight="1" x14ac:dyDescent="0.25">
      <c r="A29" s="21" t="s">
        <v>164</v>
      </c>
      <c r="B29" s="136"/>
      <c r="C29" s="134"/>
      <c r="D29" s="35" t="s">
        <v>147</v>
      </c>
      <c r="E29" s="19">
        <v>91.5</v>
      </c>
    </row>
    <row r="30" spans="1:5" ht="18.75" customHeight="1" x14ac:dyDescent="0.25">
      <c r="A30" s="21" t="s">
        <v>145</v>
      </c>
      <c r="B30" s="132"/>
      <c r="C30" s="134"/>
      <c r="D30" s="35" t="s">
        <v>146</v>
      </c>
      <c r="E30" s="19">
        <v>3</v>
      </c>
    </row>
    <row r="31" spans="1:5" ht="18.75" customHeight="1" x14ac:dyDescent="0.25">
      <c r="A31" s="21" t="s">
        <v>85</v>
      </c>
      <c r="B31" s="80" t="s">
        <v>50</v>
      </c>
      <c r="C31" s="134"/>
      <c r="D31" s="35" t="s">
        <v>86</v>
      </c>
      <c r="E31" s="19">
        <v>105.3</v>
      </c>
    </row>
    <row r="32" spans="1:5" ht="18.75" customHeight="1" x14ac:dyDescent="0.25">
      <c r="A32" s="21" t="s">
        <v>89</v>
      </c>
      <c r="B32" s="78" t="s">
        <v>72</v>
      </c>
      <c r="C32" s="134"/>
      <c r="D32" s="35" t="s">
        <v>88</v>
      </c>
      <c r="E32" s="19">
        <v>-27.4</v>
      </c>
    </row>
    <row r="33" spans="1:5" ht="30.75" customHeight="1" x14ac:dyDescent="0.25">
      <c r="A33" s="21" t="s">
        <v>163</v>
      </c>
      <c r="B33" s="111" t="s">
        <v>47</v>
      </c>
      <c r="C33" s="135"/>
      <c r="D33" s="35" t="s">
        <v>156</v>
      </c>
      <c r="E33" s="19">
        <v>6.1</v>
      </c>
    </row>
    <row r="34" spans="1:5" ht="20.100000000000001" customHeight="1" x14ac:dyDescent="0.25">
      <c r="A34" s="128" t="s">
        <v>45</v>
      </c>
      <c r="B34" s="128"/>
      <c r="C34" s="128"/>
      <c r="D34" s="128"/>
      <c r="E34" s="19">
        <f>SUM(E9:E15,E21:E22)</f>
        <v>-43.70000000000001</v>
      </c>
    </row>
    <row r="35" spans="1:5" ht="20.100000000000001" customHeight="1" x14ac:dyDescent="0.25">
      <c r="A35" s="128" t="s">
        <v>48</v>
      </c>
      <c r="B35" s="128"/>
      <c r="C35" s="128"/>
      <c r="D35" s="128"/>
      <c r="E35" s="19">
        <f>SUM(E16:E18,E23:E26,E33)</f>
        <v>227.29999999999998</v>
      </c>
    </row>
    <row r="36" spans="1:5" ht="20.100000000000001" customHeight="1" x14ac:dyDescent="0.25">
      <c r="A36" s="128" t="s">
        <v>23</v>
      </c>
      <c r="B36" s="128"/>
      <c r="C36" s="128"/>
      <c r="D36" s="128"/>
      <c r="E36" s="19">
        <f>SUM(E27:E30)</f>
        <v>94.5</v>
      </c>
    </row>
    <row r="37" spans="1:5" ht="20.100000000000001" customHeight="1" x14ac:dyDescent="0.25">
      <c r="A37" s="128" t="s">
        <v>55</v>
      </c>
      <c r="B37" s="128"/>
      <c r="C37" s="128"/>
      <c r="D37" s="128"/>
      <c r="E37" s="19">
        <f>SUM(E19)</f>
        <v>4</v>
      </c>
    </row>
    <row r="38" spans="1:5" ht="20.100000000000001" customHeight="1" x14ac:dyDescent="0.25">
      <c r="A38" s="128" t="s">
        <v>51</v>
      </c>
      <c r="B38" s="128"/>
      <c r="C38" s="128"/>
      <c r="D38" s="128"/>
      <c r="E38" s="19">
        <f>SUM(E31)</f>
        <v>105.3</v>
      </c>
    </row>
    <row r="39" spans="1:5" ht="20.100000000000001" customHeight="1" x14ac:dyDescent="0.25">
      <c r="A39" s="128" t="s">
        <v>73</v>
      </c>
      <c r="B39" s="128"/>
      <c r="C39" s="128"/>
      <c r="D39" s="128"/>
      <c r="E39" s="19">
        <f>SUM(E32)</f>
        <v>-27.4</v>
      </c>
    </row>
    <row r="40" spans="1:5" ht="16.5" customHeight="1" x14ac:dyDescent="0.2">
      <c r="A40" s="138" t="s">
        <v>2</v>
      </c>
      <c r="B40" s="138"/>
      <c r="C40" s="138"/>
      <c r="D40" s="138"/>
      <c r="E40" s="20">
        <f>SUM(E34:E39)</f>
        <v>360</v>
      </c>
    </row>
    <row r="41" spans="1:5" ht="16.5" customHeight="1" x14ac:dyDescent="0.2">
      <c r="A41" s="128" t="s">
        <v>16</v>
      </c>
      <c r="B41" s="128"/>
      <c r="C41" s="128"/>
      <c r="D41" s="128"/>
      <c r="E41" s="20"/>
    </row>
    <row r="42" spans="1:5" ht="16.5" customHeight="1" x14ac:dyDescent="0.2">
      <c r="A42" s="138" t="s">
        <v>14</v>
      </c>
      <c r="B42" s="138"/>
      <c r="C42" s="138"/>
      <c r="D42" s="138"/>
      <c r="E42" s="20">
        <f>E40-E41</f>
        <v>360</v>
      </c>
    </row>
    <row r="44" spans="1:5" x14ac:dyDescent="0.2">
      <c r="E44" s="84"/>
    </row>
  </sheetData>
  <mergeCells count="19">
    <mergeCell ref="A42:D42"/>
    <mergeCell ref="A41:D41"/>
    <mergeCell ref="A40:D40"/>
    <mergeCell ref="A36:D36"/>
    <mergeCell ref="A37:D37"/>
    <mergeCell ref="A38:D38"/>
    <mergeCell ref="A39:D39"/>
    <mergeCell ref="D1:E1"/>
    <mergeCell ref="D3:E3"/>
    <mergeCell ref="D4:E4"/>
    <mergeCell ref="A6:E6"/>
    <mergeCell ref="A35:D35"/>
    <mergeCell ref="A34:D34"/>
    <mergeCell ref="B9:B14"/>
    <mergeCell ref="B21:B22"/>
    <mergeCell ref="C21:C33"/>
    <mergeCell ref="B23:B26"/>
    <mergeCell ref="B27:B30"/>
    <mergeCell ref="B16:B18"/>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B25" sqref="B25"/>
    </sheetView>
  </sheetViews>
  <sheetFormatPr defaultColWidth="9.140625" defaultRowHeight="15" x14ac:dyDescent="0.2"/>
  <cols>
    <col min="1" max="1" width="4.140625" style="107" customWidth="1"/>
    <col min="2" max="2" width="7" style="107" customWidth="1"/>
    <col min="3" max="3" width="32.7109375" style="107" customWidth="1"/>
    <col min="4" max="4" width="77.140625" style="107" customWidth="1"/>
    <col min="5" max="5" width="11.7109375" style="107" customWidth="1"/>
    <col min="6" max="16384" width="9.140625" style="107"/>
  </cols>
  <sheetData>
    <row r="1" spans="1:5" ht="13.5" customHeight="1" x14ac:dyDescent="0.2">
      <c r="D1" s="143" t="s">
        <v>20</v>
      </c>
      <c r="E1" s="143"/>
    </row>
    <row r="2" spans="1:5" ht="13.5" customHeight="1" x14ac:dyDescent="0.2">
      <c r="D2" s="143" t="s">
        <v>90</v>
      </c>
      <c r="E2" s="143"/>
    </row>
    <row r="3" spans="1:5" ht="13.5" customHeight="1" x14ac:dyDescent="0.2">
      <c r="D3" s="143" t="s">
        <v>28</v>
      </c>
      <c r="E3" s="143"/>
    </row>
    <row r="4" spans="1:5" ht="13.5" customHeight="1" x14ac:dyDescent="0.2">
      <c r="D4" s="143" t="s">
        <v>121</v>
      </c>
      <c r="E4" s="143"/>
    </row>
    <row r="5" spans="1:5" ht="17.25" customHeight="1" x14ac:dyDescent="0.2">
      <c r="D5" s="145"/>
      <c r="E5" s="145"/>
    </row>
    <row r="6" spans="1:5" ht="33" customHeight="1" x14ac:dyDescent="0.2">
      <c r="A6" s="144" t="s">
        <v>122</v>
      </c>
      <c r="B6" s="144"/>
      <c r="C6" s="144"/>
      <c r="D6" s="144"/>
      <c r="E6" s="144"/>
    </row>
    <row r="7" spans="1:5" ht="15" customHeight="1" x14ac:dyDescent="0.2">
      <c r="E7" s="108" t="s">
        <v>13</v>
      </c>
    </row>
    <row r="8" spans="1:5" ht="43.5" customHeight="1" x14ac:dyDescent="0.2">
      <c r="A8" s="98" t="s">
        <v>5</v>
      </c>
      <c r="B8" s="98" t="s">
        <v>4</v>
      </c>
      <c r="C8" s="98" t="s">
        <v>8</v>
      </c>
      <c r="D8" s="98" t="s">
        <v>9</v>
      </c>
      <c r="E8" s="98" t="s">
        <v>19</v>
      </c>
    </row>
    <row r="9" spans="1:5" ht="17.25" customHeight="1" x14ac:dyDescent="0.25">
      <c r="A9" s="98">
        <v>2</v>
      </c>
      <c r="B9" s="50" t="s">
        <v>22</v>
      </c>
      <c r="C9" s="141" t="s">
        <v>1</v>
      </c>
      <c r="D9" s="16" t="s">
        <v>126</v>
      </c>
      <c r="E9" s="19">
        <v>-28.9</v>
      </c>
    </row>
    <row r="10" spans="1:5" ht="18" customHeight="1" x14ac:dyDescent="0.25">
      <c r="A10" s="98">
        <v>11</v>
      </c>
      <c r="B10" s="78" t="s">
        <v>50</v>
      </c>
      <c r="C10" s="142"/>
      <c r="D10" s="83" t="s">
        <v>123</v>
      </c>
      <c r="E10" s="19">
        <v>0.2</v>
      </c>
    </row>
    <row r="11" spans="1:5" ht="18" customHeight="1" x14ac:dyDescent="0.25">
      <c r="A11" s="139" t="s">
        <v>23</v>
      </c>
      <c r="B11" s="139"/>
      <c r="C11" s="139"/>
      <c r="D11" s="139"/>
      <c r="E11" s="19">
        <f>SUM(E9)</f>
        <v>-28.9</v>
      </c>
    </row>
    <row r="12" spans="1:5" ht="17.25" customHeight="1" x14ac:dyDescent="0.25">
      <c r="A12" s="139" t="s">
        <v>51</v>
      </c>
      <c r="B12" s="139"/>
      <c r="C12" s="139"/>
      <c r="D12" s="139"/>
      <c r="E12" s="19">
        <f>SUM(E10:E10)</f>
        <v>0.2</v>
      </c>
    </row>
    <row r="13" spans="1:5" ht="16.5" customHeight="1" x14ac:dyDescent="0.2">
      <c r="A13" s="140" t="s">
        <v>14</v>
      </c>
      <c r="B13" s="140"/>
      <c r="C13" s="140"/>
      <c r="D13" s="140"/>
      <c r="E13" s="20">
        <f>SUM(E11:E12)</f>
        <v>-28.7</v>
      </c>
    </row>
    <row r="15" spans="1:5" x14ac:dyDescent="0.2">
      <c r="D15" s="108"/>
      <c r="E15" s="109"/>
    </row>
    <row r="17" spans="5:5" x14ac:dyDescent="0.2">
      <c r="E17" s="109"/>
    </row>
  </sheetData>
  <mergeCells count="10">
    <mergeCell ref="A12:D12"/>
    <mergeCell ref="A13:D13"/>
    <mergeCell ref="C9:C10"/>
    <mergeCell ref="A11:D11"/>
    <mergeCell ref="D1:E1"/>
    <mergeCell ref="D3:E3"/>
    <mergeCell ref="D4:E4"/>
    <mergeCell ref="A6:E6"/>
    <mergeCell ref="D2:E2"/>
    <mergeCell ref="D5:E5"/>
  </mergeCells>
  <pageMargins left="0.7" right="0.7"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K22" sqref="K22"/>
    </sheetView>
  </sheetViews>
  <sheetFormatPr defaultColWidth="9.140625" defaultRowHeight="15" x14ac:dyDescent="0.2"/>
  <cols>
    <col min="1" max="1" width="4" style="56" customWidth="1"/>
    <col min="2" max="2" width="7.5703125" style="56" customWidth="1"/>
    <col min="3" max="3" width="40.85546875" style="56" customWidth="1"/>
    <col min="4" max="4" width="50.42578125" style="56" customWidth="1"/>
    <col min="5" max="5" width="12.28515625" style="56" customWidth="1"/>
    <col min="6" max="6" width="9.140625" style="56" hidden="1" customWidth="1"/>
    <col min="7" max="16384" width="9.140625" style="56"/>
  </cols>
  <sheetData>
    <row r="1" spans="1:8" ht="12.75" customHeight="1" x14ac:dyDescent="0.2">
      <c r="A1" s="56" t="s">
        <v>35</v>
      </c>
      <c r="D1" s="125" t="s">
        <v>20</v>
      </c>
      <c r="E1" s="125"/>
    </row>
    <row r="2" spans="1:8" ht="14.25" customHeight="1" x14ac:dyDescent="0.2">
      <c r="D2" s="125" t="s">
        <v>90</v>
      </c>
      <c r="E2" s="125"/>
    </row>
    <row r="3" spans="1:8" ht="12" customHeight="1" x14ac:dyDescent="0.2">
      <c r="D3" s="125" t="s">
        <v>28</v>
      </c>
      <c r="E3" s="125"/>
    </row>
    <row r="4" spans="1:8" ht="15" customHeight="1" x14ac:dyDescent="0.2">
      <c r="D4" s="125" t="s">
        <v>57</v>
      </c>
      <c r="E4" s="125"/>
    </row>
    <row r="5" spans="1:8" ht="12" customHeight="1" x14ac:dyDescent="0.2"/>
    <row r="6" spans="1:8" ht="30.75" customHeight="1" x14ac:dyDescent="0.2">
      <c r="A6" s="146" t="s">
        <v>58</v>
      </c>
      <c r="B6" s="146"/>
      <c r="C6" s="146"/>
      <c r="D6" s="146"/>
      <c r="E6" s="146"/>
      <c r="F6" s="146"/>
      <c r="H6" s="59"/>
    </row>
    <row r="7" spans="1:8" ht="14.25" customHeight="1" x14ac:dyDescent="0.2">
      <c r="E7" s="43" t="s">
        <v>13</v>
      </c>
    </row>
    <row r="8" spans="1:8" ht="48.75" customHeight="1" x14ac:dyDescent="0.2">
      <c r="A8" s="16" t="s">
        <v>5</v>
      </c>
      <c r="B8" s="57" t="s">
        <v>4</v>
      </c>
      <c r="C8" s="57" t="s">
        <v>8</v>
      </c>
      <c r="D8" s="57" t="s">
        <v>9</v>
      </c>
      <c r="E8" s="60" t="s">
        <v>19</v>
      </c>
    </row>
    <row r="9" spans="1:8" ht="15" customHeight="1" x14ac:dyDescent="0.25">
      <c r="A9" s="57">
        <v>1</v>
      </c>
      <c r="B9" s="147" t="s">
        <v>32</v>
      </c>
      <c r="C9" s="35" t="s">
        <v>99</v>
      </c>
      <c r="D9" s="35" t="s">
        <v>150</v>
      </c>
      <c r="E9" s="61">
        <v>522.4</v>
      </c>
      <c r="F9" s="62"/>
    </row>
    <row r="10" spans="1:8" s="95" customFormat="1" ht="15" customHeight="1" x14ac:dyDescent="0.25">
      <c r="A10" s="98">
        <v>2</v>
      </c>
      <c r="B10" s="148"/>
      <c r="C10" s="16" t="s">
        <v>112</v>
      </c>
      <c r="D10" s="16" t="s">
        <v>113</v>
      </c>
      <c r="E10" s="61">
        <v>0.5</v>
      </c>
      <c r="F10" s="62"/>
    </row>
    <row r="11" spans="1:8" ht="15" customHeight="1" x14ac:dyDescent="0.25">
      <c r="A11" s="57">
        <v>3</v>
      </c>
      <c r="B11" s="148"/>
      <c r="C11" s="16" t="s">
        <v>59</v>
      </c>
      <c r="D11" s="16" t="s">
        <v>60</v>
      </c>
      <c r="E11" s="64">
        <v>0.7</v>
      </c>
      <c r="F11" s="63"/>
    </row>
    <row r="12" spans="1:8" ht="15" customHeight="1" x14ac:dyDescent="0.25">
      <c r="A12" s="57">
        <v>4</v>
      </c>
      <c r="B12" s="148"/>
      <c r="C12" s="16" t="s">
        <v>61</v>
      </c>
      <c r="D12" s="16" t="s">
        <v>62</v>
      </c>
      <c r="E12" s="64">
        <v>-234.8</v>
      </c>
      <c r="F12" s="63"/>
    </row>
    <row r="13" spans="1:8" s="95" customFormat="1" ht="15" customHeight="1" x14ac:dyDescent="0.25">
      <c r="A13" s="98">
        <v>5</v>
      </c>
      <c r="B13" s="148"/>
      <c r="C13" s="16" t="s">
        <v>114</v>
      </c>
      <c r="D13" s="16" t="s">
        <v>115</v>
      </c>
      <c r="E13" s="64">
        <v>0.7</v>
      </c>
      <c r="F13" s="63"/>
    </row>
    <row r="14" spans="1:8" s="95" customFormat="1" ht="15" customHeight="1" x14ac:dyDescent="0.25">
      <c r="A14" s="98">
        <v>6</v>
      </c>
      <c r="B14" s="148"/>
      <c r="C14" s="16" t="s">
        <v>116</v>
      </c>
      <c r="D14" s="16" t="s">
        <v>117</v>
      </c>
      <c r="E14" s="64">
        <v>2.7</v>
      </c>
      <c r="F14" s="63"/>
    </row>
    <row r="15" spans="1:8" ht="15" customHeight="1" x14ac:dyDescent="0.25">
      <c r="A15" s="57">
        <v>7</v>
      </c>
      <c r="B15" s="148"/>
      <c r="C15" s="16" t="s">
        <v>63</v>
      </c>
      <c r="D15" s="16" t="s">
        <v>64</v>
      </c>
      <c r="E15" s="64">
        <v>2.7</v>
      </c>
      <c r="F15" s="63"/>
    </row>
    <row r="16" spans="1:8" s="95" customFormat="1" ht="15" customHeight="1" x14ac:dyDescent="0.25">
      <c r="A16" s="98">
        <v>8</v>
      </c>
      <c r="B16" s="148"/>
      <c r="C16" s="41" t="s">
        <v>65</v>
      </c>
      <c r="D16" s="35" t="s">
        <v>66</v>
      </c>
      <c r="E16" s="64">
        <v>2.7</v>
      </c>
      <c r="F16" s="105"/>
    </row>
    <row r="17" spans="1:6" ht="15" customHeight="1" x14ac:dyDescent="0.25">
      <c r="A17" s="57">
        <v>11</v>
      </c>
      <c r="B17" s="148"/>
      <c r="C17" s="16" t="s">
        <v>67</v>
      </c>
      <c r="D17" s="16" t="s">
        <v>68</v>
      </c>
      <c r="E17" s="64">
        <v>-285.7</v>
      </c>
    </row>
    <row r="18" spans="1:6" ht="15" customHeight="1" x14ac:dyDescent="0.25">
      <c r="A18" s="57">
        <v>21</v>
      </c>
      <c r="B18" s="149"/>
      <c r="C18" s="16" t="s">
        <v>1</v>
      </c>
      <c r="D18" s="16" t="s">
        <v>69</v>
      </c>
      <c r="E18" s="64">
        <v>-11.9</v>
      </c>
    </row>
    <row r="19" spans="1:6" ht="15" customHeight="1" x14ac:dyDescent="0.2">
      <c r="A19" s="140" t="s">
        <v>14</v>
      </c>
      <c r="B19" s="140"/>
      <c r="C19" s="140"/>
      <c r="D19" s="140"/>
      <c r="E19" s="20">
        <f>SUM(E9:E18)</f>
        <v>-2.3092638912203256E-14</v>
      </c>
    </row>
    <row r="20" spans="1:6" ht="15" customHeight="1" x14ac:dyDescent="0.2">
      <c r="A20" s="65"/>
      <c r="B20" s="65"/>
      <c r="C20" s="65"/>
      <c r="D20" s="65"/>
      <c r="E20" s="66"/>
    </row>
    <row r="21" spans="1:6" ht="15" customHeight="1" x14ac:dyDescent="0.2">
      <c r="A21" s="65"/>
      <c r="B21" s="65"/>
      <c r="C21" s="65"/>
      <c r="D21" s="67"/>
      <c r="E21" s="68"/>
    </row>
    <row r="22" spans="1:6" ht="15" customHeight="1" x14ac:dyDescent="0.2">
      <c r="A22" s="69"/>
      <c r="B22" s="69"/>
      <c r="C22" s="69"/>
      <c r="D22" s="70"/>
      <c r="E22" s="68"/>
      <c r="F22" s="71"/>
    </row>
    <row r="23" spans="1:6" ht="13.5" customHeight="1" x14ac:dyDescent="0.2">
      <c r="A23" s="69"/>
      <c r="B23" s="69"/>
      <c r="C23" s="69"/>
      <c r="D23" s="70"/>
      <c r="E23" s="68"/>
      <c r="F23" s="71"/>
    </row>
    <row r="24" spans="1:6" ht="12.75" customHeight="1" x14ac:dyDescent="0.2">
      <c r="A24" s="71"/>
      <c r="B24" s="71"/>
      <c r="C24" s="71"/>
      <c r="D24" s="70"/>
      <c r="E24" s="72"/>
      <c r="F24" s="71"/>
    </row>
    <row r="25" spans="1:6" x14ac:dyDescent="0.2">
      <c r="A25" s="71"/>
      <c r="B25" s="71"/>
      <c r="C25" s="71"/>
      <c r="D25" s="70"/>
      <c r="E25" s="72"/>
      <c r="F25" s="71"/>
    </row>
    <row r="26" spans="1:6" x14ac:dyDescent="0.2">
      <c r="A26" s="71"/>
      <c r="B26" s="71"/>
      <c r="C26" s="71"/>
      <c r="D26" s="73"/>
      <c r="E26" s="74"/>
      <c r="F26" s="71"/>
    </row>
    <row r="27" spans="1:6" x14ac:dyDescent="0.2">
      <c r="A27" s="71"/>
      <c r="B27" s="71"/>
      <c r="C27" s="71"/>
      <c r="D27" s="73"/>
      <c r="E27" s="74"/>
      <c r="F27" s="71"/>
    </row>
    <row r="28" spans="1:6" x14ac:dyDescent="0.2">
      <c r="A28" s="71"/>
      <c r="B28" s="71"/>
      <c r="C28" s="71"/>
      <c r="D28" s="73"/>
      <c r="E28" s="74"/>
      <c r="F28" s="71"/>
    </row>
    <row r="29" spans="1:6" x14ac:dyDescent="0.2">
      <c r="A29" s="71"/>
      <c r="B29" s="71"/>
      <c r="C29" s="71"/>
      <c r="D29" s="73"/>
      <c r="E29" s="74"/>
      <c r="F29" s="71"/>
    </row>
    <row r="30" spans="1:6" x14ac:dyDescent="0.2">
      <c r="A30" s="71"/>
      <c r="B30" s="71"/>
      <c r="C30" s="71"/>
      <c r="D30" s="73"/>
      <c r="E30" s="74"/>
      <c r="F30" s="71"/>
    </row>
    <row r="31" spans="1:6" x14ac:dyDescent="0.2">
      <c r="A31" s="71"/>
      <c r="B31" s="71"/>
      <c r="C31" s="71"/>
      <c r="D31" s="73"/>
      <c r="E31" s="74"/>
      <c r="F31" s="71"/>
    </row>
    <row r="32" spans="1:6" x14ac:dyDescent="0.2">
      <c r="A32" s="71"/>
      <c r="B32" s="71"/>
      <c r="C32" s="71"/>
      <c r="D32" s="73"/>
      <c r="E32" s="74"/>
      <c r="F32" s="71"/>
    </row>
    <row r="33" spans="1:6" x14ac:dyDescent="0.2">
      <c r="A33" s="71"/>
      <c r="B33" s="71"/>
      <c r="C33" s="71"/>
      <c r="D33" s="73"/>
      <c r="E33" s="74"/>
      <c r="F33" s="71"/>
    </row>
    <row r="34" spans="1:6" x14ac:dyDescent="0.2">
      <c r="A34" s="71"/>
      <c r="B34" s="71"/>
      <c r="C34" s="71"/>
      <c r="D34" s="71"/>
      <c r="E34" s="75"/>
      <c r="F34" s="71"/>
    </row>
    <row r="35" spans="1:6" x14ac:dyDescent="0.2">
      <c r="A35" s="71"/>
      <c r="B35" s="71"/>
      <c r="C35" s="71"/>
      <c r="D35" s="71"/>
      <c r="E35" s="71"/>
      <c r="F35" s="71"/>
    </row>
    <row r="36" spans="1:6" x14ac:dyDescent="0.2">
      <c r="A36" s="71"/>
      <c r="B36" s="71"/>
      <c r="C36" s="71"/>
      <c r="D36" s="71"/>
      <c r="E36" s="71"/>
      <c r="F36" s="71"/>
    </row>
    <row r="37" spans="1:6" x14ac:dyDescent="0.2">
      <c r="A37" s="71"/>
      <c r="B37" s="71"/>
      <c r="C37" s="71"/>
      <c r="D37" s="71"/>
      <c r="E37" s="71"/>
      <c r="F37" s="71"/>
    </row>
    <row r="38" spans="1:6" x14ac:dyDescent="0.2">
      <c r="A38" s="71"/>
      <c r="B38" s="71"/>
      <c r="C38" s="71"/>
      <c r="D38" s="71"/>
      <c r="E38" s="71"/>
      <c r="F38" s="71"/>
    </row>
    <row r="39" spans="1:6" x14ac:dyDescent="0.2">
      <c r="A39" s="71"/>
      <c r="B39" s="71"/>
      <c r="C39" s="71"/>
      <c r="D39" s="71"/>
      <c r="E39" s="71"/>
      <c r="F39" s="71"/>
    </row>
    <row r="40" spans="1:6" x14ac:dyDescent="0.2">
      <c r="A40" s="71"/>
      <c r="B40" s="71"/>
      <c r="C40" s="71"/>
      <c r="D40" s="71"/>
      <c r="E40" s="71"/>
      <c r="F40" s="71"/>
    </row>
    <row r="41" spans="1:6" x14ac:dyDescent="0.2">
      <c r="A41" s="71"/>
      <c r="B41" s="71"/>
      <c r="C41" s="71"/>
      <c r="D41" s="71"/>
      <c r="E41" s="71"/>
      <c r="F41" s="71"/>
    </row>
    <row r="42" spans="1:6" x14ac:dyDescent="0.2">
      <c r="A42" s="71"/>
      <c r="B42" s="71"/>
      <c r="C42" s="71"/>
      <c r="D42" s="71"/>
      <c r="E42" s="71"/>
      <c r="F42" s="71"/>
    </row>
    <row r="43" spans="1:6" x14ac:dyDescent="0.2">
      <c r="A43" s="71"/>
      <c r="B43" s="71"/>
      <c r="C43" s="71"/>
      <c r="D43" s="71"/>
      <c r="E43" s="71"/>
      <c r="F43" s="71"/>
    </row>
    <row r="44" spans="1:6" x14ac:dyDescent="0.2">
      <c r="A44" s="71"/>
      <c r="B44" s="71"/>
      <c r="C44" s="71"/>
      <c r="D44" s="71"/>
      <c r="E44" s="71"/>
      <c r="F44" s="71"/>
    </row>
  </sheetData>
  <mergeCells count="7">
    <mergeCell ref="A6:F6"/>
    <mergeCell ref="B9:B18"/>
    <mergeCell ref="A19:D19"/>
    <mergeCell ref="D1:E1"/>
    <mergeCell ref="D2:E2"/>
    <mergeCell ref="D3:E3"/>
    <mergeCell ref="D4:E4"/>
  </mergeCells>
  <pageMargins left="0.7" right="0.7"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4" workbookViewId="0">
      <selection activeCell="D31" sqref="D31"/>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6" ht="15" customHeight="1" x14ac:dyDescent="0.25">
      <c r="D1" s="125" t="s">
        <v>20</v>
      </c>
      <c r="E1" s="125"/>
    </row>
    <row r="2" spans="1:6" ht="16.149999999999999" customHeight="1" x14ac:dyDescent="0.25">
      <c r="D2" s="125" t="s">
        <v>90</v>
      </c>
      <c r="E2" s="125"/>
    </row>
    <row r="3" spans="1:6" ht="15" customHeight="1" x14ac:dyDescent="0.25">
      <c r="D3" s="125" t="s">
        <v>28</v>
      </c>
      <c r="E3" s="125"/>
    </row>
    <row r="4" spans="1:6" ht="15" customHeight="1" x14ac:dyDescent="0.25">
      <c r="D4" s="124" t="s">
        <v>25</v>
      </c>
      <c r="E4" s="124"/>
    </row>
    <row r="5" spans="1:6" ht="15" customHeight="1" x14ac:dyDescent="0.25">
      <c r="E5" s="14"/>
    </row>
    <row r="6" spans="1:6" ht="18.75" customHeight="1" x14ac:dyDescent="0.25">
      <c r="A6" s="151" t="s">
        <v>30</v>
      </c>
      <c r="B6" s="151"/>
      <c r="C6" s="151"/>
      <c r="D6" s="151"/>
      <c r="E6" s="151"/>
      <c r="F6" s="151"/>
    </row>
    <row r="7" spans="1:6" ht="16.5" customHeight="1" x14ac:dyDescent="0.25">
      <c r="E7" s="24" t="s">
        <v>13</v>
      </c>
    </row>
    <row r="8" spans="1:6" ht="46.5" customHeight="1" x14ac:dyDescent="0.25">
      <c r="A8" s="33" t="s">
        <v>11</v>
      </c>
      <c r="B8" s="33" t="s">
        <v>4</v>
      </c>
      <c r="C8" s="33" t="s">
        <v>8</v>
      </c>
      <c r="D8" s="33" t="s">
        <v>9</v>
      </c>
      <c r="E8" s="33" t="s">
        <v>19</v>
      </c>
    </row>
    <row r="9" spans="1:6" ht="18" customHeight="1" x14ac:dyDescent="0.25">
      <c r="A9" s="90">
        <v>1</v>
      </c>
      <c r="B9" s="153" t="s">
        <v>32</v>
      </c>
      <c r="C9" s="35" t="s">
        <v>99</v>
      </c>
      <c r="D9" s="35" t="s">
        <v>150</v>
      </c>
      <c r="E9" s="22">
        <v>3.7509999999999999</v>
      </c>
    </row>
    <row r="10" spans="1:6" ht="17.25" customHeight="1" x14ac:dyDescent="0.25">
      <c r="A10" s="76">
        <v>4</v>
      </c>
      <c r="B10" s="154"/>
      <c r="C10" s="4" t="s">
        <v>61</v>
      </c>
      <c r="D10" s="4" t="s">
        <v>62</v>
      </c>
      <c r="E10" s="22">
        <v>-1.4219999999999999</v>
      </c>
    </row>
    <row r="11" spans="1:6" ht="17.25" customHeight="1" x14ac:dyDescent="0.25">
      <c r="A11" s="58">
        <v>9</v>
      </c>
      <c r="B11" s="155"/>
      <c r="C11" s="4" t="s">
        <v>67</v>
      </c>
      <c r="D11" s="4" t="s">
        <v>68</v>
      </c>
      <c r="E11" s="22">
        <v>-2.3290000000000002</v>
      </c>
    </row>
    <row r="12" spans="1:6" ht="17.25" customHeight="1" x14ac:dyDescent="0.25">
      <c r="A12" s="102">
        <v>21</v>
      </c>
      <c r="B12" s="153" t="s">
        <v>22</v>
      </c>
      <c r="C12" s="141" t="s">
        <v>1</v>
      </c>
      <c r="D12" s="44" t="s">
        <v>127</v>
      </c>
      <c r="E12" s="22">
        <v>8.8000000000000007</v>
      </c>
    </row>
    <row r="13" spans="1:6" ht="18" customHeight="1" x14ac:dyDescent="0.25">
      <c r="A13" s="97">
        <v>23</v>
      </c>
      <c r="B13" s="154"/>
      <c r="C13" s="156"/>
      <c r="D13" s="44" t="s">
        <v>125</v>
      </c>
      <c r="E13" s="22">
        <v>-5.2119999999999997</v>
      </c>
    </row>
    <row r="14" spans="1:6" ht="18.75" customHeight="1" x14ac:dyDescent="0.25">
      <c r="A14" s="97">
        <v>24</v>
      </c>
      <c r="B14" s="154"/>
      <c r="C14" s="156"/>
      <c r="D14" s="44" t="s">
        <v>124</v>
      </c>
      <c r="E14" s="22">
        <v>17.818999999999999</v>
      </c>
    </row>
    <row r="15" spans="1:6" ht="18.75" customHeight="1" x14ac:dyDescent="0.25">
      <c r="A15" s="102">
        <v>32</v>
      </c>
      <c r="B15" s="154"/>
      <c r="C15" s="156"/>
      <c r="D15" s="44" t="s">
        <v>154</v>
      </c>
      <c r="E15" s="22">
        <v>-5.88</v>
      </c>
    </row>
    <row r="16" spans="1:6" ht="18" customHeight="1" x14ac:dyDescent="0.25">
      <c r="A16" s="102">
        <v>44</v>
      </c>
      <c r="B16" s="155"/>
      <c r="C16" s="142"/>
      <c r="D16" s="4" t="s">
        <v>155</v>
      </c>
      <c r="E16" s="22">
        <v>143.80000000000001</v>
      </c>
    </row>
    <row r="17" spans="1:5" ht="18" customHeight="1" x14ac:dyDescent="0.25">
      <c r="A17" s="152" t="s">
        <v>45</v>
      </c>
      <c r="B17" s="152"/>
      <c r="C17" s="152"/>
      <c r="D17" s="152"/>
      <c r="E17" s="22">
        <f>SUM(E9:E11)</f>
        <v>0</v>
      </c>
    </row>
    <row r="18" spans="1:5" ht="15.95" customHeight="1" x14ac:dyDescent="0.25">
      <c r="A18" s="152" t="s">
        <v>23</v>
      </c>
      <c r="B18" s="152"/>
      <c r="C18" s="152"/>
      <c r="D18" s="152"/>
      <c r="E18" s="22">
        <f>SUM(E12:E16)</f>
        <v>159.327</v>
      </c>
    </row>
    <row r="19" spans="1:5" ht="15.95" customHeight="1" x14ac:dyDescent="0.25">
      <c r="A19" s="150" t="s">
        <v>14</v>
      </c>
      <c r="B19" s="150"/>
      <c r="C19" s="150"/>
      <c r="D19" s="150"/>
      <c r="E19" s="93">
        <f>SUM(E17:E18)</f>
        <v>159.327</v>
      </c>
    </row>
    <row r="21" spans="1:5" x14ac:dyDescent="0.25">
      <c r="D21" s="24"/>
      <c r="E21" s="27"/>
    </row>
    <row r="23" spans="1:5" x14ac:dyDescent="0.25">
      <c r="E23" s="27"/>
    </row>
  </sheetData>
  <mergeCells count="11">
    <mergeCell ref="A19:D19"/>
    <mergeCell ref="D1:E1"/>
    <mergeCell ref="D2:E2"/>
    <mergeCell ref="D3:E3"/>
    <mergeCell ref="D4:E4"/>
    <mergeCell ref="A6:F6"/>
    <mergeCell ref="A18:D18"/>
    <mergeCell ref="A17:D17"/>
    <mergeCell ref="B9:B11"/>
    <mergeCell ref="B12:B16"/>
    <mergeCell ref="C12: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J16" sqref="J16"/>
    </sheetView>
  </sheetViews>
  <sheetFormatPr defaultColWidth="9.140625" defaultRowHeight="15" x14ac:dyDescent="0.2"/>
  <cols>
    <col min="1" max="1" width="4" style="36" customWidth="1"/>
    <col min="2" max="2" width="10.28515625" style="36" customWidth="1"/>
    <col min="3" max="3" width="41.28515625" style="36" customWidth="1"/>
    <col min="4" max="4" width="49.7109375" style="36" customWidth="1"/>
    <col min="5" max="5" width="12.7109375" style="36" customWidth="1"/>
    <col min="6" max="16384" width="9.140625" style="36"/>
  </cols>
  <sheetData>
    <row r="1" spans="1:5" ht="12.75" customHeight="1" x14ac:dyDescent="0.2">
      <c r="D1" s="125" t="s">
        <v>20</v>
      </c>
      <c r="E1" s="125"/>
    </row>
    <row r="2" spans="1:5" ht="12.75" customHeight="1" x14ac:dyDescent="0.2">
      <c r="D2" s="125" t="s">
        <v>90</v>
      </c>
      <c r="E2" s="125"/>
    </row>
    <row r="3" spans="1:5" ht="12.75" customHeight="1" x14ac:dyDescent="0.2">
      <c r="D3" s="125" t="s">
        <v>28</v>
      </c>
      <c r="E3" s="125"/>
    </row>
    <row r="4" spans="1:5" ht="15" customHeight="1" x14ac:dyDescent="0.2">
      <c r="D4" s="125" t="s">
        <v>43</v>
      </c>
      <c r="E4" s="125"/>
    </row>
    <row r="5" spans="1:5" ht="15" customHeight="1" x14ac:dyDescent="0.2"/>
    <row r="6" spans="1:5" ht="29.25" customHeight="1" x14ac:dyDescent="0.2">
      <c r="A6" s="146" t="s">
        <v>44</v>
      </c>
      <c r="B6" s="146"/>
      <c r="C6" s="146"/>
      <c r="D6" s="146"/>
      <c r="E6" s="146"/>
    </row>
    <row r="7" spans="1:5" ht="15" customHeight="1" x14ac:dyDescent="0.2">
      <c r="E7" s="43" t="s">
        <v>13</v>
      </c>
    </row>
    <row r="8" spans="1:5" ht="45.75" customHeight="1" x14ac:dyDescent="0.2">
      <c r="A8" s="37" t="s">
        <v>5</v>
      </c>
      <c r="B8" s="37" t="s">
        <v>4</v>
      </c>
      <c r="C8" s="37" t="s">
        <v>8</v>
      </c>
      <c r="D8" s="37" t="s">
        <v>9</v>
      </c>
      <c r="E8" s="37" t="s">
        <v>19</v>
      </c>
    </row>
    <row r="9" spans="1:5" s="87" customFormat="1" ht="15.75" customHeight="1" x14ac:dyDescent="0.25">
      <c r="A9" s="91">
        <v>1</v>
      </c>
      <c r="B9" s="131" t="s">
        <v>32</v>
      </c>
      <c r="C9" s="35" t="s">
        <v>99</v>
      </c>
      <c r="D9" s="35" t="s">
        <v>150</v>
      </c>
      <c r="E9" s="40">
        <v>17.7</v>
      </c>
    </row>
    <row r="10" spans="1:5" s="87" customFormat="1" ht="16.5" customHeight="1" x14ac:dyDescent="0.25">
      <c r="A10" s="91">
        <v>4</v>
      </c>
      <c r="B10" s="136"/>
      <c r="C10" s="16" t="s">
        <v>61</v>
      </c>
      <c r="D10" s="16" t="s">
        <v>62</v>
      </c>
      <c r="E10" s="40">
        <v>-2.4</v>
      </c>
    </row>
    <row r="11" spans="1:5" s="101" customFormat="1" ht="16.5" customHeight="1" x14ac:dyDescent="0.25">
      <c r="A11" s="103">
        <v>5</v>
      </c>
      <c r="B11" s="136"/>
      <c r="C11" s="16" t="s">
        <v>114</v>
      </c>
      <c r="D11" s="16" t="s">
        <v>115</v>
      </c>
      <c r="E11" s="40">
        <v>1.5</v>
      </c>
    </row>
    <row r="12" spans="1:5" s="117" customFormat="1" ht="16.5" customHeight="1" x14ac:dyDescent="0.25">
      <c r="A12" s="118">
        <v>8</v>
      </c>
      <c r="B12" s="136"/>
      <c r="C12" s="41" t="s">
        <v>65</v>
      </c>
      <c r="D12" s="35" t="s">
        <v>66</v>
      </c>
      <c r="E12" s="40">
        <v>40.700000000000003</v>
      </c>
    </row>
    <row r="13" spans="1:5" s="87" customFormat="1" ht="18" customHeight="1" x14ac:dyDescent="0.25">
      <c r="A13" s="91">
        <v>10</v>
      </c>
      <c r="B13" s="136"/>
      <c r="C13" s="16" t="s">
        <v>67</v>
      </c>
      <c r="D13" s="16" t="s">
        <v>68</v>
      </c>
      <c r="E13" s="40">
        <v>-11.3</v>
      </c>
    </row>
    <row r="14" spans="1:5" s="95" customFormat="1" ht="18" customHeight="1" x14ac:dyDescent="0.25">
      <c r="A14" s="98">
        <v>11</v>
      </c>
      <c r="B14" s="136"/>
      <c r="C14" s="16" t="s">
        <v>108</v>
      </c>
      <c r="D14" s="16" t="s">
        <v>109</v>
      </c>
      <c r="E14" s="40">
        <v>4.3</v>
      </c>
    </row>
    <row r="15" spans="1:5" s="117" customFormat="1" ht="18" customHeight="1" x14ac:dyDescent="0.25">
      <c r="A15" s="118">
        <v>13</v>
      </c>
      <c r="B15" s="136"/>
      <c r="C15" s="16" t="s">
        <v>110</v>
      </c>
      <c r="D15" s="16" t="s">
        <v>111</v>
      </c>
      <c r="E15" s="40">
        <v>10.199999999999999</v>
      </c>
    </row>
    <row r="16" spans="1:5" s="95" customFormat="1" ht="17.25" customHeight="1" x14ac:dyDescent="0.25">
      <c r="A16" s="98">
        <v>14</v>
      </c>
      <c r="B16" s="136"/>
      <c r="C16" s="16" t="s">
        <v>76</v>
      </c>
      <c r="D16" s="16" t="s">
        <v>77</v>
      </c>
      <c r="E16" s="40">
        <v>6.2</v>
      </c>
    </row>
    <row r="17" spans="1:5" s="87" customFormat="1" ht="16.5" customHeight="1" x14ac:dyDescent="0.25">
      <c r="A17" s="91">
        <v>16</v>
      </c>
      <c r="B17" s="136"/>
      <c r="C17" s="16" t="s">
        <v>74</v>
      </c>
      <c r="D17" s="16" t="s">
        <v>75</v>
      </c>
      <c r="E17" s="40">
        <v>8.1999999999999993</v>
      </c>
    </row>
    <row r="18" spans="1:5" s="48" customFormat="1" ht="18" customHeight="1" x14ac:dyDescent="0.25">
      <c r="A18" s="49">
        <v>20</v>
      </c>
      <c r="B18" s="132"/>
      <c r="C18" s="44" t="s">
        <v>106</v>
      </c>
      <c r="D18" s="44" t="s">
        <v>107</v>
      </c>
      <c r="E18" s="40">
        <v>65</v>
      </c>
    </row>
    <row r="19" spans="1:5" s="95" customFormat="1" ht="18" customHeight="1" x14ac:dyDescent="0.25">
      <c r="A19" s="98">
        <v>26</v>
      </c>
      <c r="B19" s="96" t="s">
        <v>53</v>
      </c>
      <c r="C19" s="16" t="s">
        <v>118</v>
      </c>
      <c r="D19" s="16" t="s">
        <v>70</v>
      </c>
      <c r="E19" s="40">
        <v>15</v>
      </c>
    </row>
    <row r="20" spans="1:5" s="113" customFormat="1" ht="18" customHeight="1" x14ac:dyDescent="0.25">
      <c r="A20" s="115">
        <v>33</v>
      </c>
      <c r="B20" s="114" t="s">
        <v>50</v>
      </c>
      <c r="C20" s="16" t="s">
        <v>1</v>
      </c>
      <c r="D20" s="16" t="s">
        <v>160</v>
      </c>
      <c r="E20" s="40">
        <v>0.2</v>
      </c>
    </row>
    <row r="21" spans="1:5" s="46" customFormat="1" ht="16.5" customHeight="1" x14ac:dyDescent="0.25">
      <c r="A21" s="139" t="s">
        <v>45</v>
      </c>
      <c r="B21" s="139"/>
      <c r="C21" s="139"/>
      <c r="D21" s="139"/>
      <c r="E21" s="19">
        <f>SUM(E9:E18)</f>
        <v>140.10000000000002</v>
      </c>
    </row>
    <row r="22" spans="1:5" s="95" customFormat="1" ht="16.5" customHeight="1" x14ac:dyDescent="0.25">
      <c r="A22" s="139" t="s">
        <v>55</v>
      </c>
      <c r="B22" s="139"/>
      <c r="C22" s="139"/>
      <c r="D22" s="139"/>
      <c r="E22" s="19">
        <f>SUM(E19)</f>
        <v>15</v>
      </c>
    </row>
    <row r="23" spans="1:5" s="113" customFormat="1" ht="16.5" customHeight="1" x14ac:dyDescent="0.25">
      <c r="A23" s="139" t="s">
        <v>51</v>
      </c>
      <c r="B23" s="139"/>
      <c r="C23" s="139"/>
      <c r="D23" s="139"/>
      <c r="E23" s="19">
        <f>SUM(E20)</f>
        <v>0.2</v>
      </c>
    </row>
    <row r="24" spans="1:5" ht="16.5" customHeight="1" x14ac:dyDescent="0.2">
      <c r="A24" s="140" t="s">
        <v>14</v>
      </c>
      <c r="B24" s="140"/>
      <c r="C24" s="140"/>
      <c r="D24" s="140"/>
      <c r="E24" s="20">
        <f>SUM(E21:E23)</f>
        <v>155.30000000000001</v>
      </c>
    </row>
  </sheetData>
  <mergeCells count="10">
    <mergeCell ref="A24:D24"/>
    <mergeCell ref="D1:E1"/>
    <mergeCell ref="D2:E2"/>
    <mergeCell ref="D3:E3"/>
    <mergeCell ref="D4:E4"/>
    <mergeCell ref="A6:E6"/>
    <mergeCell ref="A21:D21"/>
    <mergeCell ref="B9:B18"/>
    <mergeCell ref="A22:D22"/>
    <mergeCell ref="A23:D23"/>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5"/>
  <sheetViews>
    <sheetView workbookViewId="0">
      <selection activeCell="D28" sqref="D28"/>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52"/>
      <c r="D1" s="53" t="s">
        <v>20</v>
      </c>
    </row>
    <row r="2" spans="1:4" ht="13.5" customHeight="1" x14ac:dyDescent="0.2">
      <c r="C2" s="52"/>
      <c r="D2" s="53" t="s">
        <v>90</v>
      </c>
    </row>
    <row r="3" spans="1:4" ht="13.5" customHeight="1" x14ac:dyDescent="0.2">
      <c r="C3" s="52"/>
      <c r="D3" s="53" t="s">
        <v>28</v>
      </c>
    </row>
    <row r="4" spans="1:4" ht="13.5" customHeight="1" x14ac:dyDescent="0.2">
      <c r="C4" s="52"/>
      <c r="D4" s="53" t="s">
        <v>21</v>
      </c>
    </row>
    <row r="5" spans="1:4" x14ac:dyDescent="0.25">
      <c r="D5" s="11"/>
    </row>
    <row r="6" spans="1:4" ht="45" customHeight="1" x14ac:dyDescent="0.2">
      <c r="A6" s="157" t="s">
        <v>31</v>
      </c>
      <c r="B6" s="157"/>
      <c r="C6" s="157"/>
      <c r="D6" s="157"/>
    </row>
    <row r="7" spans="1:4" ht="15" customHeight="1" x14ac:dyDescent="0.2">
      <c r="D7" s="7" t="s">
        <v>13</v>
      </c>
    </row>
    <row r="8" spans="1:4" ht="35.25" customHeight="1" x14ac:dyDescent="0.2">
      <c r="A8" s="55" t="s">
        <v>11</v>
      </c>
      <c r="B8" s="54" t="s">
        <v>4</v>
      </c>
      <c r="C8" s="54" t="s">
        <v>3</v>
      </c>
      <c r="D8" s="86" t="s">
        <v>0</v>
      </c>
    </row>
    <row r="9" spans="1:4" ht="25.5" customHeight="1" x14ac:dyDescent="0.25">
      <c r="A9" s="55">
        <v>1</v>
      </c>
      <c r="B9" s="13" t="s">
        <v>32</v>
      </c>
      <c r="C9" s="16" t="s">
        <v>46</v>
      </c>
      <c r="D9" s="12">
        <f>SUM('savivaldybės funkcijos(3)'!E34,'ugdymo reikmėms(5)'!E19,'kt_ dotacijos (6)'!E17,'biud_ist_pajamos(7)'!E21)</f>
        <v>96.399999999999991</v>
      </c>
    </row>
    <row r="10" spans="1:4" ht="25.5" customHeight="1" x14ac:dyDescent="0.25">
      <c r="A10" s="55">
        <v>2</v>
      </c>
      <c r="B10" s="13" t="s">
        <v>47</v>
      </c>
      <c r="C10" s="16" t="s">
        <v>49</v>
      </c>
      <c r="D10" s="12">
        <f>SUM('savivaldybės funkcijos(3)'!E35)</f>
        <v>227.29999999999998</v>
      </c>
    </row>
    <row r="11" spans="1:4" ht="24.95" customHeight="1" x14ac:dyDescent="0.25">
      <c r="A11" s="55">
        <v>4</v>
      </c>
      <c r="B11" s="13" t="s">
        <v>22</v>
      </c>
      <c r="C11" s="16" t="s">
        <v>10</v>
      </c>
      <c r="D11" s="12">
        <f>SUM('savivaldybės funkcijos(3)'!E36,'v-f(4)'!E11,'kt_ dotacijos (6)'!E18)</f>
        <v>224.92699999999999</v>
      </c>
    </row>
    <row r="12" spans="1:4" ht="24.95" customHeight="1" x14ac:dyDescent="0.25">
      <c r="A12" s="55">
        <v>6</v>
      </c>
      <c r="B12" s="13" t="s">
        <v>53</v>
      </c>
      <c r="C12" s="16" t="s">
        <v>54</v>
      </c>
      <c r="D12" s="12">
        <f>SUM('savivaldybės funkcijos(3)'!E37,'biud_ist_pajamos(7)'!E22)</f>
        <v>19</v>
      </c>
    </row>
    <row r="13" spans="1:4" ht="24.95" customHeight="1" x14ac:dyDescent="0.25">
      <c r="A13" s="55">
        <v>7</v>
      </c>
      <c r="B13" s="13" t="s">
        <v>50</v>
      </c>
      <c r="C13" s="16" t="s">
        <v>52</v>
      </c>
      <c r="D13" s="12">
        <f>SUM('savivaldybės funkcijos(3)'!E38,'v-f(4)'!E12,'biud_ist_pajamos(7)'!E23)</f>
        <v>105.7</v>
      </c>
    </row>
    <row r="14" spans="1:4" ht="24.95" customHeight="1" x14ac:dyDescent="0.25">
      <c r="A14" s="81">
        <v>8</v>
      </c>
      <c r="B14" s="13" t="s">
        <v>72</v>
      </c>
      <c r="C14" s="16" t="s">
        <v>87</v>
      </c>
      <c r="D14" s="12">
        <f>SUM('savivaldybės funkcijos(3)'!E39)</f>
        <v>-27.4</v>
      </c>
    </row>
    <row r="15" spans="1:4" ht="16.5" customHeight="1" x14ac:dyDescent="0.2">
      <c r="A15" s="55">
        <v>9</v>
      </c>
      <c r="B15" s="162" t="s">
        <v>12</v>
      </c>
      <c r="C15" s="163"/>
      <c r="D15" s="92">
        <f>SUM(D9:D14)</f>
        <v>645.92700000000002</v>
      </c>
    </row>
    <row r="16" spans="1:4" ht="16.5" customHeight="1" x14ac:dyDescent="0.25">
      <c r="A16" s="55">
        <v>10</v>
      </c>
      <c r="B16" s="158" t="s">
        <v>18</v>
      </c>
      <c r="C16" s="159"/>
      <c r="D16" s="12">
        <f>'savivaldybės funkcijos(3)'!E41</f>
        <v>0</v>
      </c>
    </row>
    <row r="17" spans="1:4" ht="16.5" customHeight="1" x14ac:dyDescent="0.2">
      <c r="A17" s="55">
        <v>11</v>
      </c>
      <c r="B17" s="160" t="s">
        <v>17</v>
      </c>
      <c r="C17" s="161"/>
      <c r="D17" s="92">
        <f>D15-D16</f>
        <v>645.92700000000002</v>
      </c>
    </row>
    <row r="18" spans="1:4" x14ac:dyDescent="0.2">
      <c r="C18" s="7"/>
    </row>
    <row r="19" spans="1:4" x14ac:dyDescent="0.2">
      <c r="D19" s="23"/>
    </row>
    <row r="21" spans="1:4" x14ac:dyDescent="0.2">
      <c r="D21" s="23"/>
    </row>
    <row r="25" spans="1:4" x14ac:dyDescent="0.25">
      <c r="D25" s="27"/>
    </row>
  </sheetData>
  <mergeCells count="4">
    <mergeCell ref="A6:D6"/>
    <mergeCell ref="B16:C16"/>
    <mergeCell ref="B17:C17"/>
    <mergeCell ref="B15:C15"/>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7</vt:i4>
      </vt:variant>
    </vt:vector>
  </HeadingPairs>
  <TitlesOfParts>
    <vt:vector size="15" baseType="lpstr">
      <vt:lpstr>pajamos (1)</vt:lpstr>
      <vt:lpstr>įmokos(2)</vt:lpstr>
      <vt:lpstr>savivaldybės funkcijos(3)</vt:lpstr>
      <vt:lpstr>v-f(4)</vt:lpstr>
      <vt:lpstr>ugdymo reikmėms(5)</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lpstr>'ugdymo reikmėms(5)'!Print_Titles</vt:lpstr>
      <vt:lpstr>'v-f(4)'!Print_Titles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2024-09-10T07:23:42Z</cp:lastPrinted>
  <dcterms:created xsi:type="dcterms:W3CDTF">2002-11-07T10:01:21Z</dcterms:created>
  <dcterms:modified xsi:type="dcterms:W3CDTF">2024-09-10T09:44:23Z</dcterms:modified>
</cp:coreProperties>
</file>