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3C4813F9-8FF1-489A-849D-B7BE701CE4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4 bendra suvestinė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24" l="1"/>
  <c r="L26" i="24" l="1"/>
  <c r="O23" i="24"/>
  <c r="O22" i="24"/>
  <c r="O21" i="24"/>
  <c r="O16" i="24"/>
  <c r="O35" i="24"/>
  <c r="O36" i="24"/>
  <c r="O10" i="24"/>
  <c r="F37" i="24"/>
  <c r="O42" i="24" l="1"/>
  <c r="O41" i="24"/>
  <c r="D43" i="24"/>
  <c r="E43" i="24"/>
  <c r="F43" i="24"/>
  <c r="G43" i="24"/>
  <c r="H43" i="24"/>
  <c r="I43" i="24"/>
  <c r="J43" i="24"/>
  <c r="K43" i="24"/>
  <c r="L43" i="24"/>
  <c r="M43" i="24"/>
  <c r="N43" i="24"/>
  <c r="C43" i="24"/>
  <c r="O43" i="24" l="1"/>
  <c r="O47" i="24"/>
  <c r="N9" i="24"/>
  <c r="N12" i="24" s="1"/>
  <c r="M9" i="24" l="1"/>
  <c r="M12" i="24" s="1"/>
  <c r="O33" i="24" l="1"/>
  <c r="O25" i="24"/>
  <c r="O24" i="24"/>
  <c r="O20" i="24"/>
  <c r="I26" i="24"/>
  <c r="J26" i="24"/>
  <c r="K26" i="24"/>
  <c r="N26" i="24"/>
  <c r="O26" i="24" l="1"/>
  <c r="O8" i="24"/>
  <c r="O7" i="24"/>
  <c r="M37" i="24"/>
  <c r="N37" i="24"/>
  <c r="O34" i="24"/>
  <c r="O32" i="24"/>
  <c r="O31" i="24"/>
  <c r="K37" i="24"/>
  <c r="G37" i="24"/>
  <c r="I37" i="24"/>
  <c r="J37" i="24"/>
  <c r="L37" i="24"/>
  <c r="O9" i="24" l="1"/>
  <c r="O12" i="24" s="1"/>
  <c r="I9" i="24"/>
  <c r="I12" i="24" s="1"/>
  <c r="J9" i="24"/>
  <c r="J12" i="24" s="1"/>
  <c r="K9" i="24"/>
  <c r="K12" i="24" s="1"/>
  <c r="L9" i="24"/>
  <c r="L12" i="24" s="1"/>
  <c r="H26" i="24" l="1"/>
  <c r="H37" i="24"/>
  <c r="H9" i="24"/>
  <c r="H12" i="24" s="1"/>
  <c r="G26" i="24"/>
  <c r="D37" i="24"/>
  <c r="E37" i="24"/>
  <c r="C37" i="24"/>
  <c r="E26" i="24"/>
  <c r="C26" i="24"/>
  <c r="D26" i="24"/>
  <c r="F26" i="24"/>
  <c r="O37" i="24" l="1"/>
  <c r="G9" i="24"/>
  <c r="G12" i="24" s="1"/>
  <c r="F9" i="24"/>
  <c r="F12" i="24" s="1"/>
  <c r="O45" i="24" l="1"/>
  <c r="O48" i="24" s="1"/>
  <c r="E9" i="24"/>
  <c r="E12" i="24" s="1"/>
  <c r="D9" i="24"/>
  <c r="D12" i="24" s="1"/>
  <c r="C9" i="24"/>
  <c r="C12" i="24" s="1"/>
</calcChain>
</file>

<file path=xl/sharedStrings.xml><?xml version="1.0" encoding="utf-8"?>
<sst xmlns="http://schemas.openxmlformats.org/spreadsheetml/2006/main" count="105" uniqueCount="41">
  <si>
    <t>Pavadinimas</t>
  </si>
  <si>
    <t>Dušo lankytojai</t>
  </si>
  <si>
    <t>Bendros pirties lankytojai</t>
  </si>
  <si>
    <t>Iš viso:</t>
  </si>
  <si>
    <t xml:space="preserve"> </t>
  </si>
  <si>
    <t>sausis</t>
  </si>
  <si>
    <t>vasaris</t>
  </si>
  <si>
    <t>kovas</t>
  </si>
  <si>
    <t>balandis</t>
  </si>
  <si>
    <t>gegužė</t>
  </si>
  <si>
    <t>Viso lankytojų</t>
  </si>
  <si>
    <t>SĮ "Plungės būstas''</t>
  </si>
  <si>
    <t>MĖNUO</t>
  </si>
  <si>
    <t>VISO LANKYTOJŲ SKAIČIUS:</t>
  </si>
  <si>
    <t>Darbo užmokestis</t>
  </si>
  <si>
    <t>Vanduo</t>
  </si>
  <si>
    <t>Elektra</t>
  </si>
  <si>
    <t>Dujos</t>
  </si>
  <si>
    <t>Kitos išlaidos</t>
  </si>
  <si>
    <t>Remontas</t>
  </si>
  <si>
    <t xml:space="preserve">Viso, Eur </t>
  </si>
  <si>
    <t>Apsaugos paslaugos</t>
  </si>
  <si>
    <t>PIRTIES IŠLAIKYMO IŠLAIDOS</t>
  </si>
  <si>
    <t>VIEŠOJO TUALETO IŠLAIDOS</t>
  </si>
  <si>
    <t>Įkainis, Eur/val.</t>
  </si>
  <si>
    <t>birželis</t>
  </si>
  <si>
    <t>skirtumas (pajamos-išlaidos)</t>
  </si>
  <si>
    <t>liepa</t>
  </si>
  <si>
    <t>rugpjūtis</t>
  </si>
  <si>
    <t>rugsėjis</t>
  </si>
  <si>
    <t>spalis</t>
  </si>
  <si>
    <t>Skirta iš savivaldybės biudžeto:</t>
  </si>
  <si>
    <t>lapkritis</t>
  </si>
  <si>
    <t>gruodis</t>
  </si>
  <si>
    <t>PIRTIES PAJAMOS</t>
  </si>
  <si>
    <t>Viso išlaidų</t>
  </si>
  <si>
    <t>Sodra 1.77% nuo DU</t>
  </si>
  <si>
    <t>Papild. Išlaidos 5% (nuo direktoriaus ir vyr. buhalterės pareiginio atlyginimo)</t>
  </si>
  <si>
    <t>Surinkta viso pajamų</t>
  </si>
  <si>
    <t>Pirties lankytojų skaičius, pajamos ir išlaidos 2024 m.</t>
  </si>
  <si>
    <t>2024 m. pirties lankytojų skaičius, kuriems taikomas 100% nuolaida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</si>
</sst>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/>
    <xf numFmtId="0" fontId="0" fillId="0" borderId="23" xfId="0" applyBorder="1"/>
    <xf numFmtId="0" fontId="0" fillId="0" borderId="4" xfId="0" applyBorder="1"/>
    <xf numFmtId="0" fontId="0" fillId="0" borderId="20" xfId="0" applyBorder="1"/>
    <xf numFmtId="0" fontId="0" fillId="0" borderId="7" xfId="0" applyBorder="1"/>
    <xf numFmtId="0" fontId="0" fillId="0" borderId="38" xfId="0" applyBorder="1"/>
    <xf numFmtId="0" fontId="1" fillId="0" borderId="31" xfId="0" applyFont="1" applyBorder="1" applyAlignment="1">
      <alignment horizontal="right"/>
    </xf>
    <xf numFmtId="0" fontId="0" fillId="0" borderId="41" xfId="0" applyBorder="1"/>
    <xf numFmtId="0" fontId="1" fillId="0" borderId="20" xfId="0" applyFont="1" applyBorder="1"/>
    <xf numFmtId="0" fontId="1" fillId="0" borderId="42" xfId="0" applyFont="1" applyBorder="1"/>
    <xf numFmtId="0" fontId="1" fillId="0" borderId="25" xfId="0" applyFont="1" applyBorder="1"/>
    <xf numFmtId="0" fontId="1" fillId="0" borderId="33" xfId="0" applyFont="1" applyBorder="1"/>
    <xf numFmtId="0" fontId="0" fillId="0" borderId="17" xfId="0" applyBorder="1" applyAlignment="1">
      <alignment horizontal="center"/>
    </xf>
    <xf numFmtId="0" fontId="0" fillId="0" borderId="1" xfId="0" applyBorder="1"/>
    <xf numFmtId="0" fontId="0" fillId="0" borderId="47" xfId="0" applyBorder="1"/>
    <xf numFmtId="2" fontId="0" fillId="0" borderId="1" xfId="0" applyNumberFormat="1" applyBorder="1"/>
    <xf numFmtId="0" fontId="0" fillId="0" borderId="46" xfId="0" applyBorder="1"/>
    <xf numFmtId="0" fontId="0" fillId="0" borderId="30" xfId="0" applyBorder="1"/>
    <xf numFmtId="0" fontId="0" fillId="0" borderId="52" xfId="0" applyBorder="1"/>
    <xf numFmtId="0" fontId="0" fillId="0" borderId="2" xfId="0" applyBorder="1"/>
    <xf numFmtId="0" fontId="1" fillId="0" borderId="27" xfId="0" applyFont="1" applyBorder="1"/>
    <xf numFmtId="0" fontId="0" fillId="0" borderId="19" xfId="0" applyBorder="1" applyAlignment="1">
      <alignment horizontal="center"/>
    </xf>
    <xf numFmtId="0" fontId="0" fillId="0" borderId="53" xfId="0" applyBorder="1"/>
    <xf numFmtId="0" fontId="0" fillId="0" borderId="24" xfId="0" applyBorder="1"/>
    <xf numFmtId="0" fontId="1" fillId="2" borderId="20" xfId="0" applyFont="1" applyFill="1" applyBorder="1"/>
    <xf numFmtId="4" fontId="0" fillId="0" borderId="46" xfId="0" applyNumberFormat="1" applyBorder="1"/>
    <xf numFmtId="4" fontId="0" fillId="0" borderId="47" xfId="0" applyNumberFormat="1" applyBorder="1"/>
    <xf numFmtId="4" fontId="0" fillId="0" borderId="53" xfId="0" applyNumberFormat="1" applyBorder="1"/>
    <xf numFmtId="4" fontId="0" fillId="0" borderId="54" xfId="0" applyNumberFormat="1" applyBorder="1"/>
    <xf numFmtId="4" fontId="0" fillId="0" borderId="30" xfId="0" applyNumberFormat="1" applyBorder="1"/>
    <xf numFmtId="4" fontId="0" fillId="0" borderId="1" xfId="0" applyNumberFormat="1" applyBorder="1"/>
    <xf numFmtId="4" fontId="0" fillId="0" borderId="23" xfId="0" applyNumberFormat="1" applyBorder="1"/>
    <xf numFmtId="4" fontId="0" fillId="0" borderId="39" xfId="0" applyNumberFormat="1" applyBorder="1"/>
    <xf numFmtId="4" fontId="0" fillId="0" borderId="52" xfId="0" applyNumberFormat="1" applyBorder="1"/>
    <xf numFmtId="4" fontId="0" fillId="0" borderId="2" xfId="0" applyNumberFormat="1" applyBorder="1"/>
    <xf numFmtId="4" fontId="0" fillId="0" borderId="24" xfId="0" applyNumberFormat="1" applyBorder="1"/>
    <xf numFmtId="4" fontId="0" fillId="0" borderId="49" xfId="0" applyNumberFormat="1" applyBorder="1"/>
    <xf numFmtId="4" fontId="1" fillId="2" borderId="20" xfId="0" applyNumberFormat="1" applyFont="1" applyFill="1" applyBorder="1"/>
    <xf numFmtId="0" fontId="0" fillId="0" borderId="14" xfId="0" applyBorder="1" applyAlignment="1">
      <alignment horizontal="center"/>
    </xf>
    <xf numFmtId="0" fontId="0" fillId="0" borderId="39" xfId="0" applyBorder="1" applyAlignment="1">
      <alignment horizontal="center"/>
    </xf>
    <xf numFmtId="4" fontId="4" fillId="2" borderId="20" xfId="0" applyNumberFormat="1" applyFont="1" applyFill="1" applyBorder="1"/>
    <xf numFmtId="0" fontId="0" fillId="0" borderId="16" xfId="0" applyBorder="1" applyAlignment="1">
      <alignment horizontal="center"/>
    </xf>
    <xf numFmtId="0" fontId="1" fillId="0" borderId="19" xfId="0" applyFont="1" applyBorder="1"/>
    <xf numFmtId="4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right"/>
    </xf>
    <xf numFmtId="0" fontId="0" fillId="0" borderId="28" xfId="0" applyBorder="1" applyAlignment="1">
      <alignment horizontal="center"/>
    </xf>
    <xf numFmtId="0" fontId="0" fillId="0" borderId="57" xfId="0" applyBorder="1"/>
    <xf numFmtId="0" fontId="0" fillId="0" borderId="59" xfId="0" applyBorder="1" applyAlignment="1">
      <alignment horizontal="center"/>
    </xf>
    <xf numFmtId="0" fontId="1" fillId="0" borderId="16" xfId="0" applyFont="1" applyBorder="1"/>
    <xf numFmtId="0" fontId="0" fillId="0" borderId="25" xfId="0" applyBorder="1" applyAlignment="1">
      <alignment horizontal="center"/>
    </xf>
    <xf numFmtId="0" fontId="0" fillId="0" borderId="37" xfId="0" applyBorder="1"/>
    <xf numFmtId="0" fontId="1" fillId="0" borderId="17" xfId="0" applyFont="1" applyBorder="1"/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64" xfId="0" applyBorder="1" applyAlignment="1">
      <alignment horizontal="center"/>
    </xf>
    <xf numFmtId="4" fontId="0" fillId="0" borderId="22" xfId="0" applyNumberFormat="1" applyBorder="1"/>
    <xf numFmtId="4" fontId="0" fillId="0" borderId="21" xfId="0" applyNumberFormat="1" applyBorder="1"/>
    <xf numFmtId="4" fontId="1" fillId="0" borderId="19" xfId="0" applyNumberFormat="1" applyFont="1" applyBorder="1" applyAlignment="1">
      <alignment horizontal="right"/>
    </xf>
    <xf numFmtId="2" fontId="0" fillId="0" borderId="22" xfId="0" applyNumberFormat="1" applyBorder="1"/>
    <xf numFmtId="2" fontId="0" fillId="0" borderId="47" xfId="0" applyNumberFormat="1" applyBorder="1"/>
    <xf numFmtId="2" fontId="1" fillId="0" borderId="17" xfId="0" applyNumberFormat="1" applyFont="1" applyBorder="1"/>
    <xf numFmtId="2" fontId="0" fillId="0" borderId="57" xfId="0" applyNumberFormat="1" applyBorder="1"/>
    <xf numFmtId="0" fontId="0" fillId="0" borderId="65" xfId="0" applyBorder="1"/>
    <xf numFmtId="0" fontId="0" fillId="0" borderId="66" xfId="0" applyBorder="1"/>
    <xf numFmtId="2" fontId="1" fillId="0" borderId="19" xfId="0" applyNumberFormat="1" applyFont="1" applyBorder="1"/>
    <xf numFmtId="2" fontId="0" fillId="0" borderId="24" xfId="0" applyNumberFormat="1" applyBorder="1"/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4" fontId="0" fillId="0" borderId="57" xfId="0" applyNumberFormat="1" applyBorder="1"/>
    <xf numFmtId="4" fontId="0" fillId="0" borderId="66" xfId="0" applyNumberFormat="1" applyBorder="1"/>
    <xf numFmtId="4" fontId="5" fillId="0" borderId="65" xfId="0" applyNumberFormat="1" applyFont="1" applyBorder="1"/>
    <xf numFmtId="0" fontId="5" fillId="0" borderId="65" xfId="0" applyFont="1" applyBorder="1"/>
    <xf numFmtId="4" fontId="1" fillId="0" borderId="27" xfId="0" applyNumberFormat="1" applyFont="1" applyBorder="1"/>
    <xf numFmtId="4" fontId="1" fillId="0" borderId="17" xfId="0" applyNumberFormat="1" applyFont="1" applyBorder="1" applyAlignment="1">
      <alignment horizontal="right"/>
    </xf>
    <xf numFmtId="0" fontId="0" fillId="0" borderId="3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67" xfId="0" applyBorder="1" applyAlignment="1">
      <alignment horizontal="center"/>
    </xf>
    <xf numFmtId="0" fontId="3" fillId="0" borderId="0" xfId="0" applyFont="1" applyAlignment="1">
      <alignment vertical="center"/>
    </xf>
    <xf numFmtId="2" fontId="0" fillId="0" borderId="4" xfId="0" applyNumberFormat="1" applyBorder="1"/>
    <xf numFmtId="2" fontId="1" fillId="0" borderId="31" xfId="0" applyNumberFormat="1" applyFont="1" applyBorder="1"/>
    <xf numFmtId="0" fontId="0" fillId="0" borderId="0" xfId="0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0" fillId="0" borderId="43" xfId="0" applyBorder="1"/>
    <xf numFmtId="0" fontId="4" fillId="0" borderId="0" xfId="0" applyFont="1" applyAlignment="1">
      <alignment horizontal="right"/>
    </xf>
    <xf numFmtId="2" fontId="0" fillId="0" borderId="68" xfId="0" applyNumberFormat="1" applyBorder="1"/>
    <xf numFmtId="2" fontId="0" fillId="0" borderId="37" xfId="0" applyNumberFormat="1" applyBorder="1"/>
    <xf numFmtId="2" fontId="0" fillId="0" borderId="15" xfId="0" applyNumberFormat="1" applyBorder="1"/>
    <xf numFmtId="2" fontId="0" fillId="0" borderId="2" xfId="0" applyNumberFormat="1" applyBorder="1"/>
    <xf numFmtId="2" fontId="1" fillId="0" borderId="27" xfId="0" applyNumberFormat="1" applyFont="1" applyBorder="1"/>
    <xf numFmtId="2" fontId="0" fillId="0" borderId="29" xfId="0" applyNumberFormat="1" applyBorder="1"/>
    <xf numFmtId="2" fontId="0" fillId="0" borderId="49" xfId="0" applyNumberFormat="1" applyBorder="1"/>
    <xf numFmtId="2" fontId="1" fillId="2" borderId="20" xfId="0" applyNumberFormat="1" applyFont="1" applyFill="1" applyBorder="1"/>
    <xf numFmtId="0" fontId="0" fillId="0" borderId="10" xfId="0" applyBorder="1"/>
    <xf numFmtId="0" fontId="0" fillId="0" borderId="48" xfId="0" applyBorder="1"/>
    <xf numFmtId="2" fontId="0" fillId="0" borderId="54" xfId="0" applyNumberFormat="1" applyBorder="1"/>
    <xf numFmtId="2" fontId="0" fillId="0" borderId="21" xfId="0" applyNumberFormat="1" applyBorder="1"/>
    <xf numFmtId="2" fontId="0" fillId="0" borderId="0" xfId="0" applyNumberFormat="1"/>
    <xf numFmtId="2" fontId="1" fillId="0" borderId="0" xfId="0" applyNumberFormat="1" applyFont="1"/>
    <xf numFmtId="0" fontId="5" fillId="0" borderId="47" xfId="0" applyFont="1" applyBorder="1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47" xfId="0" applyNumberFormat="1" applyFont="1" applyBorder="1"/>
    <xf numFmtId="2" fontId="5" fillId="0" borderId="65" xfId="0" applyNumberFormat="1" applyFont="1" applyBorder="1"/>
    <xf numFmtId="2" fontId="5" fillId="0" borderId="47" xfId="0" applyNumberFormat="1" applyFont="1" applyBorder="1"/>
    <xf numFmtId="2" fontId="5" fillId="0" borderId="2" xfId="0" applyNumberFormat="1" applyFont="1" applyBorder="1"/>
    <xf numFmtId="0" fontId="5" fillId="0" borderId="37" xfId="0" applyFont="1" applyBorder="1"/>
    <xf numFmtId="2" fontId="5" fillId="0" borderId="60" xfId="0" applyNumberFormat="1" applyFont="1" applyBorder="1"/>
    <xf numFmtId="4" fontId="5" fillId="0" borderId="60" xfId="0" applyNumberFormat="1" applyFont="1" applyBorder="1"/>
    <xf numFmtId="0" fontId="5" fillId="0" borderId="60" xfId="0" applyFont="1" applyBorder="1"/>
    <xf numFmtId="0" fontId="5" fillId="0" borderId="56" xfId="0" applyFont="1" applyBorder="1"/>
    <xf numFmtId="0" fontId="5" fillId="0" borderId="61" xfId="0" applyFont="1" applyBorder="1"/>
    <xf numFmtId="4" fontId="5" fillId="0" borderId="61" xfId="0" applyNumberFormat="1" applyFont="1" applyBorder="1"/>
    <xf numFmtId="4" fontId="5" fillId="0" borderId="55" xfId="0" applyNumberFormat="1" applyFont="1" applyBorder="1"/>
    <xf numFmtId="0" fontId="5" fillId="0" borderId="21" xfId="0" applyFont="1" applyBorder="1"/>
    <xf numFmtId="2" fontId="0" fillId="0" borderId="52" xfId="0" applyNumberFormat="1" applyBorder="1"/>
    <xf numFmtId="0" fontId="5" fillId="0" borderId="23" xfId="0" applyFont="1" applyBorder="1"/>
    <xf numFmtId="4" fontId="5" fillId="0" borderId="23" xfId="0" applyNumberFormat="1" applyFont="1" applyBorder="1"/>
    <xf numFmtId="0" fontId="0" fillId="0" borderId="0" xfId="0" applyAlignment="1">
      <alignment horizontal="right"/>
    </xf>
    <xf numFmtId="0" fontId="1" fillId="0" borderId="3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35" xfId="0" applyBorder="1" applyAlignment="1">
      <alignment horizontal="left"/>
    </xf>
    <xf numFmtId="0" fontId="1" fillId="0" borderId="31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56" xfId="0" applyFont="1" applyBorder="1" applyAlignment="1">
      <alignment horizontal="right"/>
    </xf>
    <xf numFmtId="0" fontId="1" fillId="2" borderId="8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0" fillId="0" borderId="38" xfId="0" applyBorder="1" applyAlignment="1">
      <alignment horizontal="left"/>
    </xf>
    <xf numFmtId="0" fontId="0" fillId="0" borderId="55" xfId="0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50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44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1" fillId="0" borderId="16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5" fillId="0" borderId="45" xfId="0" applyFont="1" applyBorder="1" applyAlignment="1">
      <alignment horizontal="right" vertical="center" wrapText="1"/>
    </xf>
    <xf numFmtId="0" fontId="5" fillId="0" borderId="25" xfId="0" applyFont="1" applyBorder="1" applyAlignment="1">
      <alignment horizontal="right" vertical="center" wrapText="1"/>
    </xf>
    <xf numFmtId="0" fontId="5" fillId="0" borderId="62" xfId="0" applyFont="1" applyBorder="1" applyAlignment="1">
      <alignment horizontal="right" vertical="center" wrapText="1"/>
    </xf>
    <xf numFmtId="0" fontId="5" fillId="0" borderId="63" xfId="0" applyFont="1" applyBorder="1" applyAlignment="1">
      <alignment horizontal="right" vertical="center" wrapText="1"/>
    </xf>
    <xf numFmtId="0" fontId="0" fillId="0" borderId="45" xfId="0" applyBorder="1" applyAlignment="1">
      <alignment horizontal="right" vertical="center" wrapText="1"/>
    </xf>
    <xf numFmtId="0" fontId="0" fillId="0" borderId="25" xfId="0" applyBorder="1" applyAlignment="1">
      <alignment horizontal="right" vertical="center" wrapText="1"/>
    </xf>
    <xf numFmtId="0" fontId="0" fillId="0" borderId="44" xfId="0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0" fontId="0" fillId="0" borderId="43" xfId="0" applyBorder="1" applyAlignment="1">
      <alignment horizontal="right" vertical="center" wrapText="1"/>
    </xf>
    <xf numFmtId="0" fontId="0" fillId="0" borderId="34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24" xfId="0" applyBorder="1" applyAlignment="1">
      <alignment horizontal="left"/>
    </xf>
    <xf numFmtId="0" fontId="1" fillId="0" borderId="32" xfId="0" applyFont="1" applyBorder="1" applyAlignment="1">
      <alignment horizontal="right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Q48"/>
  <sheetViews>
    <sheetView tabSelected="1" workbookViewId="0">
      <selection activeCell="U34" sqref="U34"/>
    </sheetView>
  </sheetViews>
  <sheetFormatPr defaultRowHeight="15" x14ac:dyDescent="0.25"/>
  <cols>
    <col min="1" max="1" width="26.42578125" customWidth="1"/>
    <col min="2" max="2" width="8" customWidth="1"/>
    <col min="3" max="3" width="9.5703125" customWidth="1"/>
    <col min="5" max="5" width="9.85546875" customWidth="1"/>
    <col min="6" max="14" width="9.5703125" customWidth="1"/>
    <col min="15" max="15" width="10" customWidth="1"/>
  </cols>
  <sheetData>
    <row r="1" spans="1:15" ht="18.75" x14ac:dyDescent="0.3">
      <c r="A1" s="80" t="s">
        <v>11</v>
      </c>
      <c r="B1" s="1"/>
      <c r="C1" s="1"/>
      <c r="D1" s="1"/>
    </row>
    <row r="2" spans="1:15" ht="15.75" x14ac:dyDescent="0.25">
      <c r="A2" s="147" t="s">
        <v>39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</row>
    <row r="3" spans="1:15" ht="15.75" thickBot="1" x14ac:dyDescent="0.3">
      <c r="C3" t="s">
        <v>4</v>
      </c>
    </row>
    <row r="4" spans="1:15" ht="19.5" customHeight="1" x14ac:dyDescent="0.25">
      <c r="A4" s="151" t="s">
        <v>0</v>
      </c>
      <c r="B4" s="148" t="s">
        <v>24</v>
      </c>
      <c r="C4" s="151" t="s">
        <v>12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75"/>
      <c r="O4" s="148" t="s">
        <v>10</v>
      </c>
    </row>
    <row r="5" spans="1:15" ht="3" customHeight="1" thickBot="1" x14ac:dyDescent="0.3">
      <c r="A5" s="152"/>
      <c r="B5" s="149"/>
      <c r="C5" s="152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7"/>
      <c r="O5" s="149"/>
    </row>
    <row r="6" spans="1:15" ht="15.75" thickBot="1" x14ac:dyDescent="0.3">
      <c r="A6" s="153"/>
      <c r="B6" s="150"/>
      <c r="C6" s="42" t="s">
        <v>5</v>
      </c>
      <c r="D6" s="13" t="s">
        <v>6</v>
      </c>
      <c r="E6" s="13" t="s">
        <v>7</v>
      </c>
      <c r="F6" s="13" t="s">
        <v>8</v>
      </c>
      <c r="G6" s="22" t="s">
        <v>9</v>
      </c>
      <c r="H6" s="22" t="s">
        <v>25</v>
      </c>
      <c r="I6" s="13" t="s">
        <v>27</v>
      </c>
      <c r="J6" s="54" t="s">
        <v>28</v>
      </c>
      <c r="K6" s="13" t="s">
        <v>29</v>
      </c>
      <c r="L6" s="54" t="s">
        <v>30</v>
      </c>
      <c r="M6" s="13" t="s">
        <v>32</v>
      </c>
      <c r="N6" s="55" t="s">
        <v>33</v>
      </c>
      <c r="O6" s="150"/>
    </row>
    <row r="7" spans="1:15" x14ac:dyDescent="0.25">
      <c r="A7" s="5" t="s">
        <v>2</v>
      </c>
      <c r="B7" s="39">
        <v>7</v>
      </c>
      <c r="C7" s="17">
        <v>37</v>
      </c>
      <c r="D7" s="15">
        <v>34</v>
      </c>
      <c r="E7" s="15">
        <v>45</v>
      </c>
      <c r="F7" s="15">
        <v>32</v>
      </c>
      <c r="G7" s="23">
        <v>22</v>
      </c>
      <c r="H7" s="23">
        <v>15</v>
      </c>
      <c r="I7" s="15"/>
      <c r="J7" s="48"/>
      <c r="K7" s="15"/>
      <c r="L7" s="48"/>
      <c r="M7" s="15"/>
      <c r="N7" s="48"/>
      <c r="O7" s="96">
        <f>SUM(C7:N7)</f>
        <v>185</v>
      </c>
    </row>
    <row r="8" spans="1:15" ht="15.75" thickBot="1" x14ac:dyDescent="0.3">
      <c r="A8" s="6" t="s">
        <v>1</v>
      </c>
      <c r="B8" s="40">
        <v>4</v>
      </c>
      <c r="C8" s="8">
        <v>0</v>
      </c>
      <c r="D8" s="3">
        <v>0</v>
      </c>
      <c r="E8" s="3">
        <v>0</v>
      </c>
      <c r="F8" s="3">
        <v>0</v>
      </c>
      <c r="G8" s="24">
        <v>0</v>
      </c>
      <c r="H8" s="24">
        <v>0</v>
      </c>
      <c r="I8" s="52"/>
      <c r="J8" s="52"/>
      <c r="K8" s="52"/>
      <c r="L8" s="52"/>
      <c r="M8" s="52"/>
      <c r="N8" s="52"/>
      <c r="O8" s="97">
        <f>SUM(C8:N8)</f>
        <v>0</v>
      </c>
    </row>
    <row r="9" spans="1:15" ht="16.5" customHeight="1" thickBot="1" x14ac:dyDescent="0.3">
      <c r="A9" s="7" t="s">
        <v>3</v>
      </c>
      <c r="B9" s="4"/>
      <c r="C9" s="10">
        <f t="shared" ref="C9:L9" si="0">SUM(C7:C8)</f>
        <v>37</v>
      </c>
      <c r="D9" s="11">
        <f t="shared" si="0"/>
        <v>34</v>
      </c>
      <c r="E9" s="11">
        <f t="shared" si="0"/>
        <v>45</v>
      </c>
      <c r="F9" s="53">
        <f t="shared" si="0"/>
        <v>32</v>
      </c>
      <c r="G9" s="12">
        <f t="shared" si="0"/>
        <v>22</v>
      </c>
      <c r="H9" s="43">
        <f t="shared" si="0"/>
        <v>15</v>
      </c>
      <c r="I9" s="43">
        <f t="shared" si="0"/>
        <v>0</v>
      </c>
      <c r="J9" s="43">
        <f t="shared" si="0"/>
        <v>0</v>
      </c>
      <c r="K9" s="43">
        <f t="shared" si="0"/>
        <v>0</v>
      </c>
      <c r="L9" s="43">
        <f t="shared" si="0"/>
        <v>0</v>
      </c>
      <c r="M9" s="53">
        <f>SUM(M7:M8)</f>
        <v>0</v>
      </c>
      <c r="N9" s="12">
        <f>SUM(N7:N8)</f>
        <v>0</v>
      </c>
      <c r="O9" s="9">
        <f>SUM(O7:O8)</f>
        <v>185</v>
      </c>
    </row>
    <row r="10" spans="1:15" ht="15" customHeight="1" x14ac:dyDescent="0.25">
      <c r="A10" s="167" t="s">
        <v>40</v>
      </c>
      <c r="B10" s="169">
        <v>0</v>
      </c>
      <c r="C10" s="187">
        <v>270</v>
      </c>
      <c r="D10" s="156">
        <v>247</v>
      </c>
      <c r="E10" s="158">
        <v>314</v>
      </c>
      <c r="F10" s="156">
        <v>265</v>
      </c>
      <c r="G10" s="160">
        <v>248</v>
      </c>
      <c r="H10" s="184">
        <v>189</v>
      </c>
      <c r="I10" s="182"/>
      <c r="J10" s="182"/>
      <c r="K10" s="182"/>
      <c r="L10" s="184"/>
      <c r="M10" s="178"/>
      <c r="N10" s="180"/>
      <c r="O10" s="161">
        <f>SUM(C10:N11)</f>
        <v>1533</v>
      </c>
    </row>
    <row r="11" spans="1:15" ht="30" customHeight="1" thickBot="1" x14ac:dyDescent="0.3">
      <c r="A11" s="168"/>
      <c r="B11" s="170"/>
      <c r="C11" s="188"/>
      <c r="D11" s="157"/>
      <c r="E11" s="159"/>
      <c r="F11" s="157"/>
      <c r="G11" s="157"/>
      <c r="H11" s="186"/>
      <c r="I11" s="183"/>
      <c r="J11" s="183"/>
      <c r="K11" s="183"/>
      <c r="L11" s="185"/>
      <c r="M11" s="179"/>
      <c r="N11" s="181"/>
      <c r="O11" s="162"/>
    </row>
    <row r="12" spans="1:15" ht="17.25" customHeight="1" thickBot="1" x14ac:dyDescent="0.3">
      <c r="A12" s="7" t="s">
        <v>13</v>
      </c>
      <c r="B12" s="9"/>
      <c r="C12" s="50">
        <f>SUM(C9+C10)</f>
        <v>307</v>
      </c>
      <c r="D12" s="21">
        <f t="shared" ref="D12:G12" si="1">SUM(D9+D10)</f>
        <v>281</v>
      </c>
      <c r="E12" s="53">
        <f t="shared" si="1"/>
        <v>359</v>
      </c>
      <c r="F12" s="21">
        <f t="shared" si="1"/>
        <v>297</v>
      </c>
      <c r="G12" s="21">
        <f t="shared" si="1"/>
        <v>270</v>
      </c>
      <c r="H12" s="53">
        <f>SUM(H9+H10)</f>
        <v>204</v>
      </c>
      <c r="I12" s="21">
        <f t="shared" ref="I12:L12" si="2">SUM(I9+I10)</f>
        <v>0</v>
      </c>
      <c r="J12" s="53">
        <f t="shared" si="2"/>
        <v>0</v>
      </c>
      <c r="K12" s="21">
        <f t="shared" si="2"/>
        <v>0</v>
      </c>
      <c r="L12" s="12">
        <f t="shared" si="2"/>
        <v>0</v>
      </c>
      <c r="M12" s="53">
        <f>SUM(M9+M10)</f>
        <v>0</v>
      </c>
      <c r="N12" s="12">
        <f>SUM(N9+N10)</f>
        <v>0</v>
      </c>
      <c r="O12" s="25">
        <f>SUM(O9+O10)</f>
        <v>1718</v>
      </c>
    </row>
    <row r="13" spans="1:15" ht="15.75" thickBot="1" x14ac:dyDescent="0.3"/>
    <row r="14" spans="1:15" ht="15.75" thickBot="1" x14ac:dyDescent="0.3">
      <c r="A14" s="125" t="s">
        <v>34</v>
      </c>
      <c r="B14" s="126"/>
      <c r="C14" s="122" t="s">
        <v>12</v>
      </c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3" t="s">
        <v>20</v>
      </c>
    </row>
    <row r="15" spans="1:15" ht="15.75" thickBot="1" x14ac:dyDescent="0.3">
      <c r="A15" s="127"/>
      <c r="B15" s="128"/>
      <c r="C15" s="79" t="s">
        <v>5</v>
      </c>
      <c r="D15" s="77" t="s">
        <v>6</v>
      </c>
      <c r="E15" s="77" t="s">
        <v>7</v>
      </c>
      <c r="F15" s="77" t="s">
        <v>8</v>
      </c>
      <c r="G15" s="78" t="s">
        <v>9</v>
      </c>
      <c r="H15" s="78" t="s">
        <v>25</v>
      </c>
      <c r="I15" s="77" t="s">
        <v>27</v>
      </c>
      <c r="J15" s="76" t="s">
        <v>28</v>
      </c>
      <c r="K15" s="77" t="s">
        <v>29</v>
      </c>
      <c r="L15" s="76" t="s">
        <v>30</v>
      </c>
      <c r="M15" s="77" t="s">
        <v>32</v>
      </c>
      <c r="N15" s="76" t="s">
        <v>33</v>
      </c>
      <c r="O15" s="124"/>
    </row>
    <row r="16" spans="1:15" ht="15.75" thickBot="1" x14ac:dyDescent="0.3">
      <c r="A16" s="129"/>
      <c r="B16" s="130"/>
      <c r="C16" s="8">
        <v>214.23</v>
      </c>
      <c r="D16" s="81">
        <v>196.86</v>
      </c>
      <c r="E16" s="3">
        <v>260.55</v>
      </c>
      <c r="F16" s="3">
        <v>185.28</v>
      </c>
      <c r="G16" s="3">
        <v>127.38</v>
      </c>
      <c r="H16" s="3">
        <v>86.85</v>
      </c>
      <c r="I16" s="3"/>
      <c r="J16" s="3"/>
      <c r="K16" s="3"/>
      <c r="L16" s="3"/>
      <c r="M16" s="3"/>
      <c r="N16" s="117"/>
      <c r="O16" s="95">
        <f>SUM(C16:N16)</f>
        <v>1071.1500000000001</v>
      </c>
    </row>
    <row r="17" spans="1:15" ht="15.75" thickBot="1" x14ac:dyDescent="0.3"/>
    <row r="18" spans="1:15" ht="15.75" thickBot="1" x14ac:dyDescent="0.3">
      <c r="A18" s="163" t="s">
        <v>22</v>
      </c>
      <c r="B18" s="164"/>
      <c r="C18" s="151" t="s">
        <v>12</v>
      </c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75"/>
      <c r="O18" s="123" t="s">
        <v>20</v>
      </c>
    </row>
    <row r="19" spans="1:15" ht="15.75" thickBot="1" x14ac:dyDescent="0.3">
      <c r="A19" s="165"/>
      <c r="B19" s="166"/>
      <c r="C19" s="42" t="s">
        <v>5</v>
      </c>
      <c r="D19" s="13" t="s">
        <v>6</v>
      </c>
      <c r="E19" s="13" t="s">
        <v>7</v>
      </c>
      <c r="F19" s="13" t="s">
        <v>8</v>
      </c>
      <c r="G19" s="22" t="s">
        <v>9</v>
      </c>
      <c r="H19" s="22" t="s">
        <v>25</v>
      </c>
      <c r="I19" s="13" t="s">
        <v>27</v>
      </c>
      <c r="J19" s="54" t="s">
        <v>28</v>
      </c>
      <c r="K19" s="13" t="s">
        <v>29</v>
      </c>
      <c r="L19" s="54" t="s">
        <v>30</v>
      </c>
      <c r="M19" s="13" t="s">
        <v>32</v>
      </c>
      <c r="N19" s="55" t="s">
        <v>33</v>
      </c>
      <c r="O19" s="144"/>
    </row>
    <row r="20" spans="1:15" x14ac:dyDescent="0.25">
      <c r="A20" s="154" t="s">
        <v>14</v>
      </c>
      <c r="B20" s="155"/>
      <c r="C20" s="26">
        <v>997.35</v>
      </c>
      <c r="D20" s="27">
        <v>1072.57</v>
      </c>
      <c r="E20" s="27">
        <v>997.35</v>
      </c>
      <c r="F20" s="27">
        <v>997.35</v>
      </c>
      <c r="G20" s="28">
        <v>997.35</v>
      </c>
      <c r="H20" s="57">
        <v>997.35</v>
      </c>
      <c r="I20" s="27"/>
      <c r="J20" s="26"/>
      <c r="K20" s="27"/>
      <c r="L20" s="70"/>
      <c r="M20" s="105"/>
      <c r="N20" s="111"/>
      <c r="O20" s="29">
        <f t="shared" ref="O20:O25" si="3">SUM(C20:N20)</f>
        <v>6059.3200000000006</v>
      </c>
    </row>
    <row r="21" spans="1:15" x14ac:dyDescent="0.25">
      <c r="A21" s="131" t="s">
        <v>15</v>
      </c>
      <c r="B21" s="132"/>
      <c r="C21" s="30">
        <v>221.63</v>
      </c>
      <c r="D21" s="31">
        <v>173.82</v>
      </c>
      <c r="E21" s="31">
        <v>203.72</v>
      </c>
      <c r="F21" s="31">
        <v>160.63</v>
      </c>
      <c r="G21" s="32">
        <v>112.73</v>
      </c>
      <c r="H21" s="32">
        <v>128.68</v>
      </c>
      <c r="I21" s="31"/>
      <c r="J21" s="30"/>
      <c r="K21" s="31"/>
      <c r="L21" s="72"/>
      <c r="M21" s="103"/>
      <c r="N21" s="116"/>
      <c r="O21" s="33">
        <f>SUM(C21:N21)</f>
        <v>1001.21</v>
      </c>
    </row>
    <row r="22" spans="1:15" x14ac:dyDescent="0.25">
      <c r="A22" s="131" t="s">
        <v>16</v>
      </c>
      <c r="B22" s="132"/>
      <c r="C22" s="30">
        <v>556.44000000000005</v>
      </c>
      <c r="D22" s="31">
        <v>462.97</v>
      </c>
      <c r="E22" s="31">
        <v>496.89</v>
      </c>
      <c r="F22" s="31">
        <v>435.96</v>
      </c>
      <c r="G22" s="32">
        <v>442.76</v>
      </c>
      <c r="H22" s="120">
        <v>481.34</v>
      </c>
      <c r="I22" s="31"/>
      <c r="J22" s="30"/>
      <c r="K22" s="31"/>
      <c r="L22" s="72"/>
      <c r="M22" s="103"/>
      <c r="N22" s="116"/>
      <c r="O22" s="33">
        <f>SUM(C22:N22)</f>
        <v>2876.3600000000006</v>
      </c>
    </row>
    <row r="23" spans="1:15" x14ac:dyDescent="0.25">
      <c r="A23" s="131" t="s">
        <v>17</v>
      </c>
      <c r="B23" s="132"/>
      <c r="C23" s="30">
        <v>822.91</v>
      </c>
      <c r="D23" s="31">
        <v>560.14</v>
      </c>
      <c r="E23" s="31">
        <v>535.46</v>
      </c>
      <c r="F23" s="31">
        <v>469.32</v>
      </c>
      <c r="G23" s="32">
        <v>338.88</v>
      </c>
      <c r="H23" s="32">
        <v>303.07</v>
      </c>
      <c r="I23" s="31"/>
      <c r="J23" s="30"/>
      <c r="K23" s="31"/>
      <c r="L23" s="72"/>
      <c r="M23" s="103"/>
      <c r="N23" s="116"/>
      <c r="O23" s="33">
        <f>SUM(C23:N23)</f>
        <v>3029.78</v>
      </c>
    </row>
    <row r="24" spans="1:15" x14ac:dyDescent="0.25">
      <c r="A24" s="145" t="s">
        <v>19</v>
      </c>
      <c r="B24" s="146"/>
      <c r="C24" s="34">
        <v>0</v>
      </c>
      <c r="D24" s="35">
        <v>0</v>
      </c>
      <c r="E24" s="35">
        <v>0</v>
      </c>
      <c r="F24" s="35">
        <v>0</v>
      </c>
      <c r="G24" s="36">
        <v>0</v>
      </c>
      <c r="H24" s="36">
        <v>0</v>
      </c>
      <c r="I24" s="35"/>
      <c r="J24" s="34"/>
      <c r="K24" s="35"/>
      <c r="L24" s="71"/>
      <c r="M24" s="104"/>
      <c r="N24" s="115"/>
      <c r="O24" s="33">
        <f t="shared" si="3"/>
        <v>0</v>
      </c>
    </row>
    <row r="25" spans="1:15" ht="15.75" thickBot="1" x14ac:dyDescent="0.3">
      <c r="A25" s="133" t="s">
        <v>18</v>
      </c>
      <c r="B25" s="134"/>
      <c r="C25" s="34">
        <v>94.73</v>
      </c>
      <c r="D25" s="35">
        <v>14</v>
      </c>
      <c r="E25" s="35">
        <v>227.93</v>
      </c>
      <c r="F25" s="35">
        <v>57.6</v>
      </c>
      <c r="G25" s="36">
        <v>180.9</v>
      </c>
      <c r="H25" s="58">
        <v>0</v>
      </c>
      <c r="I25" s="35"/>
      <c r="J25" s="34"/>
      <c r="K25" s="35"/>
      <c r="L25" s="71"/>
      <c r="M25" s="104"/>
      <c r="N25" s="115"/>
      <c r="O25" s="37">
        <f t="shared" si="3"/>
        <v>575.16000000000008</v>
      </c>
    </row>
    <row r="26" spans="1:15" ht="15.75" thickBot="1" x14ac:dyDescent="0.3">
      <c r="A26" s="171" t="s">
        <v>3</v>
      </c>
      <c r="B26" s="172"/>
      <c r="C26" s="74">
        <f t="shared" ref="C26:O26" si="4">SUM(C20:C25)</f>
        <v>2693.06</v>
      </c>
      <c r="D26" s="75">
        <f t="shared" si="4"/>
        <v>2283.5</v>
      </c>
      <c r="E26" s="75">
        <f t="shared" si="4"/>
        <v>2461.35</v>
      </c>
      <c r="F26" s="75">
        <f t="shared" si="4"/>
        <v>2120.86</v>
      </c>
      <c r="G26" s="75">
        <f t="shared" si="4"/>
        <v>2072.62</v>
      </c>
      <c r="H26" s="59">
        <f t="shared" si="4"/>
        <v>1910.4399999999998</v>
      </c>
      <c r="I26" s="59">
        <f t="shared" si="4"/>
        <v>0</v>
      </c>
      <c r="J26" s="59">
        <f t="shared" si="4"/>
        <v>0</v>
      </c>
      <c r="K26" s="59">
        <f t="shared" si="4"/>
        <v>0</v>
      </c>
      <c r="L26" s="59">
        <f t="shared" si="4"/>
        <v>0</v>
      </c>
      <c r="M26" s="59">
        <f t="shared" si="4"/>
        <v>0</v>
      </c>
      <c r="N26" s="59">
        <f t="shared" si="4"/>
        <v>0</v>
      </c>
      <c r="O26" s="38">
        <f t="shared" si="4"/>
        <v>13541.830000000002</v>
      </c>
    </row>
    <row r="28" spans="1:15" ht="15.75" thickBot="1" x14ac:dyDescent="0.3"/>
    <row r="29" spans="1:15" ht="15.75" thickBot="1" x14ac:dyDescent="0.3">
      <c r="A29" s="163" t="s">
        <v>23</v>
      </c>
      <c r="B29" s="164"/>
      <c r="C29" s="173" t="s">
        <v>12</v>
      </c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74"/>
      <c r="O29" s="123" t="s">
        <v>20</v>
      </c>
    </row>
    <row r="30" spans="1:15" ht="15.75" thickBot="1" x14ac:dyDescent="0.3">
      <c r="A30" s="165"/>
      <c r="B30" s="166"/>
      <c r="C30" s="56" t="s">
        <v>5</v>
      </c>
      <c r="D30" s="51" t="s">
        <v>6</v>
      </c>
      <c r="E30" s="68" t="s">
        <v>7</v>
      </c>
      <c r="F30" s="68" t="s">
        <v>8</v>
      </c>
      <c r="G30" s="69" t="s">
        <v>9</v>
      </c>
      <c r="H30" s="69" t="s">
        <v>25</v>
      </c>
      <c r="I30" s="68" t="s">
        <v>27</v>
      </c>
      <c r="J30" s="47" t="s">
        <v>28</v>
      </c>
      <c r="K30" s="51" t="s">
        <v>29</v>
      </c>
      <c r="L30" s="47" t="s">
        <v>30</v>
      </c>
      <c r="M30" s="13" t="s">
        <v>32</v>
      </c>
      <c r="N30" s="49" t="s">
        <v>33</v>
      </c>
      <c r="O30" s="144"/>
    </row>
    <row r="31" spans="1:15" x14ac:dyDescent="0.25">
      <c r="A31" s="154" t="s">
        <v>14</v>
      </c>
      <c r="B31" s="155"/>
      <c r="C31" s="17">
        <v>969.11</v>
      </c>
      <c r="D31" s="15">
        <v>958.03</v>
      </c>
      <c r="E31" s="61">
        <v>974.86</v>
      </c>
      <c r="F31" s="15">
        <v>963.36</v>
      </c>
      <c r="G31" s="23">
        <v>980.61</v>
      </c>
      <c r="H31" s="60">
        <v>1072.6099999999999</v>
      </c>
      <c r="I31" s="61"/>
      <c r="J31" s="63"/>
      <c r="K31" s="61"/>
      <c r="L31" s="63"/>
      <c r="M31" s="107"/>
      <c r="N31" s="110"/>
      <c r="O31" s="98">
        <f>SUM(C31:N31)</f>
        <v>5918.58</v>
      </c>
    </row>
    <row r="32" spans="1:15" x14ac:dyDescent="0.25">
      <c r="A32" s="131" t="s">
        <v>15</v>
      </c>
      <c r="B32" s="132"/>
      <c r="C32" s="18">
        <v>22.16</v>
      </c>
      <c r="D32" s="14">
        <v>24.81</v>
      </c>
      <c r="E32" s="14">
        <v>27.46</v>
      </c>
      <c r="F32" s="14">
        <v>30.11</v>
      </c>
      <c r="G32" s="2">
        <v>20.010000000000002</v>
      </c>
      <c r="H32" s="2">
        <v>18.739999999999998</v>
      </c>
      <c r="I32" s="14"/>
      <c r="J32" s="64"/>
      <c r="K32" s="16"/>
      <c r="L32" s="73"/>
      <c r="M32" s="102"/>
      <c r="N32" s="112"/>
      <c r="O32" s="98">
        <f>SUM(C32:N32)</f>
        <v>143.29000000000002</v>
      </c>
    </row>
    <row r="33" spans="1:17" x14ac:dyDescent="0.25">
      <c r="A33" s="131" t="s">
        <v>16</v>
      </c>
      <c r="B33" s="132"/>
      <c r="C33" s="18">
        <v>277.91000000000003</v>
      </c>
      <c r="D33" s="14">
        <v>127.54</v>
      </c>
      <c r="E33" s="14">
        <v>102.21</v>
      </c>
      <c r="F33" s="14">
        <v>81.209999999999994</v>
      </c>
      <c r="G33" s="2">
        <v>62.45</v>
      </c>
      <c r="H33" s="119">
        <v>62.64</v>
      </c>
      <c r="I33" s="14"/>
      <c r="J33" s="64"/>
      <c r="K33" s="16"/>
      <c r="L33" s="106"/>
      <c r="M33" s="102"/>
      <c r="N33" s="112"/>
      <c r="O33" s="98">
        <f>SUM(C33:N33)</f>
        <v>713.96</v>
      </c>
    </row>
    <row r="34" spans="1:17" x14ac:dyDescent="0.25">
      <c r="A34" s="131" t="s">
        <v>21</v>
      </c>
      <c r="B34" s="132"/>
      <c r="C34" s="18">
        <v>32.14</v>
      </c>
      <c r="D34" s="14">
        <v>32.14</v>
      </c>
      <c r="E34" s="14">
        <v>32.14</v>
      </c>
      <c r="F34" s="14">
        <v>32.14</v>
      </c>
      <c r="G34" s="2">
        <v>32.14</v>
      </c>
      <c r="H34" s="2">
        <v>32.14</v>
      </c>
      <c r="I34" s="14"/>
      <c r="J34" s="64"/>
      <c r="K34" s="14"/>
      <c r="L34" s="73"/>
      <c r="M34" s="102"/>
      <c r="N34" s="112"/>
      <c r="O34" s="98">
        <f t="shared" ref="O34:O36" si="5">SUM(C34:N34)</f>
        <v>192.83999999999997</v>
      </c>
    </row>
    <row r="35" spans="1:17" x14ac:dyDescent="0.25">
      <c r="A35" s="145" t="s">
        <v>19</v>
      </c>
      <c r="B35" s="146"/>
      <c r="C35" s="19">
        <v>0</v>
      </c>
      <c r="D35" s="20">
        <v>0</v>
      </c>
      <c r="E35" s="91">
        <v>31</v>
      </c>
      <c r="F35" s="20">
        <v>0</v>
      </c>
      <c r="G35" s="91">
        <v>77</v>
      </c>
      <c r="H35" s="20">
        <v>0</v>
      </c>
      <c r="I35" s="20"/>
      <c r="J35" s="20"/>
      <c r="K35" s="20"/>
      <c r="L35" s="20"/>
      <c r="M35" s="109"/>
      <c r="N35" s="113"/>
      <c r="O35" s="98">
        <f t="shared" si="5"/>
        <v>108</v>
      </c>
    </row>
    <row r="36" spans="1:17" ht="15.75" thickBot="1" x14ac:dyDescent="0.3">
      <c r="A36" s="133" t="s">
        <v>18</v>
      </c>
      <c r="B36" s="134"/>
      <c r="C36" s="118">
        <v>7</v>
      </c>
      <c r="D36" s="91">
        <v>7</v>
      </c>
      <c r="E36" s="91">
        <v>7</v>
      </c>
      <c r="F36" s="91">
        <v>51.46</v>
      </c>
      <c r="G36" s="67">
        <v>13.93</v>
      </c>
      <c r="H36" s="99">
        <v>7</v>
      </c>
      <c r="I36" s="20"/>
      <c r="J36" s="65"/>
      <c r="K36" s="20"/>
      <c r="L36" s="65"/>
      <c r="M36" s="108"/>
      <c r="N36" s="114"/>
      <c r="O36" s="98">
        <f t="shared" si="5"/>
        <v>93.390000000000015</v>
      </c>
    </row>
    <row r="37" spans="1:17" ht="15.75" thickBot="1" x14ac:dyDescent="0.3">
      <c r="A37" s="135" t="s">
        <v>3</v>
      </c>
      <c r="B37" s="136"/>
      <c r="C37" s="82">
        <f t="shared" ref="C37:N37" si="6">SUM(C31:C36)</f>
        <v>1308.3200000000002</v>
      </c>
      <c r="D37" s="66">
        <f t="shared" si="6"/>
        <v>1149.52</v>
      </c>
      <c r="E37" s="53">
        <f t="shared" si="6"/>
        <v>1174.67</v>
      </c>
      <c r="F37" s="43">
        <f t="shared" si="6"/>
        <v>1158.2800000000002</v>
      </c>
      <c r="G37" s="62">
        <f t="shared" si="6"/>
        <v>1186.1400000000001</v>
      </c>
      <c r="H37" s="62">
        <f t="shared" si="6"/>
        <v>1193.1300000000001</v>
      </c>
      <c r="I37" s="62">
        <f t="shared" si="6"/>
        <v>0</v>
      </c>
      <c r="J37" s="62">
        <f t="shared" si="6"/>
        <v>0</v>
      </c>
      <c r="K37" s="62">
        <f t="shared" si="6"/>
        <v>0</v>
      </c>
      <c r="L37" s="66">
        <f t="shared" si="6"/>
        <v>0</v>
      </c>
      <c r="M37" s="66">
        <f t="shared" si="6"/>
        <v>0</v>
      </c>
      <c r="N37" s="66">
        <f t="shared" si="6"/>
        <v>0</v>
      </c>
      <c r="O37" s="95">
        <f>SUM(C37:N37)</f>
        <v>7170.0600000000013</v>
      </c>
    </row>
    <row r="38" spans="1:17" ht="15.75" thickBot="1" x14ac:dyDescent="0.3"/>
    <row r="39" spans="1:17" ht="15.75" customHeight="1" thickBot="1" x14ac:dyDescent="0.3">
      <c r="A39" s="139" t="s">
        <v>37</v>
      </c>
      <c r="B39" s="140"/>
      <c r="C39" s="143" t="s">
        <v>12</v>
      </c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23" t="s">
        <v>20</v>
      </c>
    </row>
    <row r="40" spans="1:17" ht="18" customHeight="1" thickBot="1" x14ac:dyDescent="0.3">
      <c r="A40" s="141"/>
      <c r="B40" s="142"/>
      <c r="C40" s="42" t="s">
        <v>5</v>
      </c>
      <c r="D40" s="13" t="s">
        <v>6</v>
      </c>
      <c r="E40" s="84" t="s">
        <v>7</v>
      </c>
      <c r="F40" s="84" t="s">
        <v>8</v>
      </c>
      <c r="G40" s="85" t="s">
        <v>9</v>
      </c>
      <c r="H40" s="85" t="s">
        <v>25</v>
      </c>
      <c r="I40" s="84" t="s">
        <v>27</v>
      </c>
      <c r="J40" s="54" t="s">
        <v>28</v>
      </c>
      <c r="K40" s="13" t="s">
        <v>29</v>
      </c>
      <c r="L40" s="54" t="s">
        <v>30</v>
      </c>
      <c r="M40" s="13" t="s">
        <v>32</v>
      </c>
      <c r="N40" s="54" t="s">
        <v>33</v>
      </c>
      <c r="O40" s="144"/>
    </row>
    <row r="41" spans="1:17" x14ac:dyDescent="0.25">
      <c r="A41" s="189" t="s">
        <v>14</v>
      </c>
      <c r="B41" s="190"/>
      <c r="C41" s="88">
        <v>347.46</v>
      </c>
      <c r="D41" s="89">
        <v>347.46</v>
      </c>
      <c r="E41" s="89">
        <v>347.46</v>
      </c>
      <c r="F41" s="89">
        <v>347.46</v>
      </c>
      <c r="G41" s="89">
        <v>347.46</v>
      </c>
      <c r="H41" s="89">
        <v>347.46</v>
      </c>
      <c r="I41" s="52"/>
      <c r="J41" s="52"/>
      <c r="K41" s="52"/>
      <c r="L41" s="52"/>
      <c r="M41" s="52"/>
      <c r="N41" s="86"/>
      <c r="O41" s="93">
        <f>SUM(C41:N41)</f>
        <v>2084.7599999999998</v>
      </c>
      <c r="Q41" s="100"/>
    </row>
    <row r="42" spans="1:17" ht="15.75" thickBot="1" x14ac:dyDescent="0.3">
      <c r="A42" s="133" t="s">
        <v>36</v>
      </c>
      <c r="B42" s="191"/>
      <c r="C42" s="90">
        <v>6.15</v>
      </c>
      <c r="D42" s="91">
        <v>6.15</v>
      </c>
      <c r="E42" s="91">
        <v>6.15</v>
      </c>
      <c r="F42" s="91">
        <v>6.15</v>
      </c>
      <c r="G42" s="91">
        <v>6.15</v>
      </c>
      <c r="H42" s="91">
        <v>6.15</v>
      </c>
      <c r="I42" s="20"/>
      <c r="J42" s="20"/>
      <c r="K42" s="20"/>
      <c r="L42" s="20"/>
      <c r="M42" s="20"/>
      <c r="N42" s="24"/>
      <c r="O42" s="94">
        <f>SUM(C42:N42)</f>
        <v>36.9</v>
      </c>
      <c r="Q42" s="100"/>
    </row>
    <row r="43" spans="1:17" ht="15.75" thickBot="1" x14ac:dyDescent="0.3">
      <c r="A43" s="135" t="s">
        <v>3</v>
      </c>
      <c r="B43" s="192"/>
      <c r="C43" s="92">
        <f>SUM(C41:C42)</f>
        <v>353.60999999999996</v>
      </c>
      <c r="D43" s="62">
        <f t="shared" ref="D43:N43" si="7">SUM(D41:D42)</f>
        <v>353.60999999999996</v>
      </c>
      <c r="E43" s="62">
        <f t="shared" si="7"/>
        <v>353.60999999999996</v>
      </c>
      <c r="F43" s="62">
        <f t="shared" si="7"/>
        <v>353.60999999999996</v>
      </c>
      <c r="G43" s="62">
        <f t="shared" si="7"/>
        <v>353.60999999999996</v>
      </c>
      <c r="H43" s="62">
        <f t="shared" si="7"/>
        <v>353.60999999999996</v>
      </c>
      <c r="I43" s="62">
        <f t="shared" si="7"/>
        <v>0</v>
      </c>
      <c r="J43" s="62">
        <f t="shared" si="7"/>
        <v>0</v>
      </c>
      <c r="K43" s="62">
        <f t="shared" si="7"/>
        <v>0</v>
      </c>
      <c r="L43" s="62">
        <f t="shared" si="7"/>
        <v>0</v>
      </c>
      <c r="M43" s="62">
        <f t="shared" si="7"/>
        <v>0</v>
      </c>
      <c r="N43" s="62">
        <f t="shared" si="7"/>
        <v>0</v>
      </c>
      <c r="O43" s="95">
        <f>SUM(O41:O42)</f>
        <v>2121.66</v>
      </c>
      <c r="Q43" s="101"/>
    </row>
    <row r="44" spans="1:17" ht="15.75" thickBot="1" x14ac:dyDescent="0.3">
      <c r="A44" s="83"/>
      <c r="B44" s="83"/>
    </row>
    <row r="45" spans="1:17" ht="16.5" thickBot="1" x14ac:dyDescent="0.3">
      <c r="E45" s="137"/>
      <c r="F45" s="137"/>
      <c r="G45" s="137"/>
      <c r="H45" s="137"/>
      <c r="I45" s="137" t="s">
        <v>35</v>
      </c>
      <c r="J45" s="137"/>
      <c r="K45" s="137"/>
      <c r="L45" s="137"/>
      <c r="M45" s="137"/>
      <c r="N45" s="138"/>
      <c r="O45" s="41">
        <f>SUM(O26+O37+O43)</f>
        <v>22833.550000000003</v>
      </c>
    </row>
    <row r="46" spans="1:17" ht="15.75" x14ac:dyDescent="0.25">
      <c r="E46" s="137"/>
      <c r="F46" s="137"/>
      <c r="G46" s="137"/>
      <c r="H46" s="137"/>
      <c r="I46" s="137" t="s">
        <v>31</v>
      </c>
      <c r="J46" s="137"/>
      <c r="K46" s="137"/>
      <c r="L46" s="137"/>
      <c r="M46" s="137"/>
      <c r="N46" s="137"/>
      <c r="O46" s="44">
        <v>27500</v>
      </c>
    </row>
    <row r="47" spans="1:17" ht="15.75" x14ac:dyDescent="0.25">
      <c r="E47" s="87"/>
      <c r="F47" s="87"/>
      <c r="G47" s="87"/>
      <c r="H47" s="87"/>
      <c r="I47" s="87"/>
      <c r="J47" s="87"/>
      <c r="K47" s="87"/>
      <c r="L47" s="137" t="s">
        <v>38</v>
      </c>
      <c r="M47" s="137"/>
      <c r="N47" s="137"/>
      <c r="O47" s="44">
        <f>SUM(O16)</f>
        <v>1071.1500000000001</v>
      </c>
    </row>
    <row r="48" spans="1:17" x14ac:dyDescent="0.25">
      <c r="H48" s="46"/>
      <c r="I48" s="46"/>
      <c r="J48" s="121" t="s">
        <v>26</v>
      </c>
      <c r="K48" s="121"/>
      <c r="L48" s="121"/>
      <c r="M48" s="121"/>
      <c r="N48" s="121"/>
      <c r="O48" s="45">
        <f>SUM(O46+O16-O45)</f>
        <v>5737.5999999999985</v>
      </c>
    </row>
  </sheetData>
  <mergeCells count="55">
    <mergeCell ref="L47:N47"/>
    <mergeCell ref="A41:B41"/>
    <mergeCell ref="A42:B42"/>
    <mergeCell ref="A43:B43"/>
    <mergeCell ref="I46:N46"/>
    <mergeCell ref="C4:N5"/>
    <mergeCell ref="C18:N18"/>
    <mergeCell ref="M10:M11"/>
    <mergeCell ref="N10:N11"/>
    <mergeCell ref="I10:I11"/>
    <mergeCell ref="J10:J11"/>
    <mergeCell ref="K10:K11"/>
    <mergeCell ref="L10:L11"/>
    <mergeCell ref="H10:H11"/>
    <mergeCell ref="C10:C11"/>
    <mergeCell ref="A10:A11"/>
    <mergeCell ref="B10:B11"/>
    <mergeCell ref="A25:B25"/>
    <mergeCell ref="O29:O30"/>
    <mergeCell ref="A31:B31"/>
    <mergeCell ref="A26:B26"/>
    <mergeCell ref="A29:B30"/>
    <mergeCell ref="C29:N29"/>
    <mergeCell ref="A2:O2"/>
    <mergeCell ref="O4:O6"/>
    <mergeCell ref="B4:B6"/>
    <mergeCell ref="A4:A6"/>
    <mergeCell ref="A24:B24"/>
    <mergeCell ref="A20:B20"/>
    <mergeCell ref="A21:B21"/>
    <mergeCell ref="A22:B22"/>
    <mergeCell ref="A23:B23"/>
    <mergeCell ref="D10:D11"/>
    <mergeCell ref="E10:E11"/>
    <mergeCell ref="F10:F11"/>
    <mergeCell ref="G10:G11"/>
    <mergeCell ref="O10:O11"/>
    <mergeCell ref="O18:O19"/>
    <mergeCell ref="A18:B19"/>
    <mergeCell ref="J48:N48"/>
    <mergeCell ref="C14:N14"/>
    <mergeCell ref="O14:O15"/>
    <mergeCell ref="A14:B16"/>
    <mergeCell ref="A32:B32"/>
    <mergeCell ref="A33:B33"/>
    <mergeCell ref="A34:B34"/>
    <mergeCell ref="A36:B36"/>
    <mergeCell ref="A37:B37"/>
    <mergeCell ref="E45:H45"/>
    <mergeCell ref="E46:H46"/>
    <mergeCell ref="I45:N45"/>
    <mergeCell ref="A39:B40"/>
    <mergeCell ref="C39:N39"/>
    <mergeCell ref="O39:O40"/>
    <mergeCell ref="A35:B35"/>
  </mergeCells>
  <pageMargins left="1.1023622047244095" right="0.70866141732283472" top="0.15748031496062992" bottom="0.19685039370078741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2024 bendra suvestinė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2006-11-28T10:25:48Z</dcterms:created>
  <dcterms:modified xsi:type="dcterms:W3CDTF">2024-07-08T07:02:22Z</dcterms:modified>
</cp:coreProperties>
</file>