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93FB5E1-D4AF-4AEB-B38D-329A1D2CF0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 bendra suvestinė" sheetId="24" r:id="rId1"/>
  </sheets>
  <calcPr calcId="191029"/>
</workbook>
</file>

<file path=xl/calcChain.xml><?xml version="1.0" encoding="utf-8"?>
<calcChain xmlns="http://schemas.openxmlformats.org/spreadsheetml/2006/main">
  <c r="O49" i="24" l="1"/>
  <c r="N45" i="24"/>
  <c r="M45" i="24"/>
  <c r="L45" i="24"/>
  <c r="K45" i="24"/>
  <c r="J45" i="24"/>
  <c r="I45" i="24"/>
  <c r="H45" i="24"/>
  <c r="G45" i="24"/>
  <c r="F45" i="24"/>
  <c r="E45" i="24"/>
  <c r="D45" i="24"/>
  <c r="C45" i="24"/>
  <c r="O44" i="24"/>
  <c r="O43" i="24"/>
  <c r="O45" i="24" l="1"/>
  <c r="O17" i="24" l="1"/>
  <c r="G38" i="24" l="1"/>
  <c r="F38" i="24"/>
  <c r="E38" i="24"/>
  <c r="D38" i="24"/>
  <c r="C38" i="24"/>
  <c r="O37" i="24"/>
  <c r="O36" i="24"/>
  <c r="O35" i="24"/>
  <c r="O34" i="24"/>
  <c r="O33" i="24"/>
  <c r="O27" i="24"/>
  <c r="O26" i="24"/>
  <c r="O25" i="24"/>
  <c r="O24" i="24"/>
  <c r="O23" i="24"/>
  <c r="O22" i="24"/>
  <c r="O10" i="24"/>
  <c r="N9" i="24"/>
  <c r="N12" i="24" s="1"/>
  <c r="M9" i="24" l="1"/>
  <c r="M12" i="24" s="1"/>
  <c r="I28" i="24" l="1"/>
  <c r="J28" i="24"/>
  <c r="K28" i="24"/>
  <c r="L28" i="24"/>
  <c r="M28" i="24"/>
  <c r="N28" i="24"/>
  <c r="O8" i="24" l="1"/>
  <c r="O7" i="24"/>
  <c r="M38" i="24"/>
  <c r="N38" i="24"/>
  <c r="K38" i="24"/>
  <c r="I38" i="24"/>
  <c r="J38" i="24"/>
  <c r="L38" i="24"/>
  <c r="O9" i="24" l="1"/>
  <c r="O12" i="24" s="1"/>
  <c r="I9" i="24"/>
  <c r="I12" i="24" s="1"/>
  <c r="J9" i="24"/>
  <c r="J12" i="24" s="1"/>
  <c r="K9" i="24"/>
  <c r="K12" i="24" s="1"/>
  <c r="L9" i="24"/>
  <c r="L12" i="24" s="1"/>
  <c r="H28" i="24" l="1"/>
  <c r="H38" i="24"/>
  <c r="O38" i="24" s="1"/>
  <c r="H9" i="24"/>
  <c r="H12" i="24" s="1"/>
  <c r="G28" i="24"/>
  <c r="E28" i="24"/>
  <c r="C28" i="24"/>
  <c r="D28" i="24"/>
  <c r="F28" i="24"/>
  <c r="O28" i="24" l="1"/>
  <c r="O47" i="24" s="1"/>
  <c r="O50" i="24" l="1"/>
  <c r="G9" i="24"/>
  <c r="G12" i="24" s="1"/>
  <c r="F9" i="24"/>
  <c r="F12" i="24" s="1"/>
  <c r="E9" i="24" l="1"/>
  <c r="E12" i="24" s="1"/>
  <c r="D9" i="24"/>
  <c r="D12" i="24" s="1"/>
  <c r="C9" i="24"/>
  <c r="C12" i="24" s="1"/>
</calcChain>
</file>

<file path=xl/sharedStrings.xml><?xml version="1.0" encoding="utf-8"?>
<sst xmlns="http://schemas.openxmlformats.org/spreadsheetml/2006/main" count="104" uniqueCount="41">
  <si>
    <t>Pavadinimas</t>
  </si>
  <si>
    <t>Dušo lankytojai</t>
  </si>
  <si>
    <t>Bendros pirties lankytojai</t>
  </si>
  <si>
    <t>Iš viso:</t>
  </si>
  <si>
    <t xml:space="preserve"> </t>
  </si>
  <si>
    <t>sausis</t>
  </si>
  <si>
    <t>vasaris</t>
  </si>
  <si>
    <t>kovas</t>
  </si>
  <si>
    <t>balandis</t>
  </si>
  <si>
    <t>gegužė</t>
  </si>
  <si>
    <t>Viso lankytojų</t>
  </si>
  <si>
    <t>SĮ "Plungės būstas''</t>
  </si>
  <si>
    <t>2022 m. pirties lankytojų skaičius, kuriems taikomas 100% nuolaida</t>
  </si>
  <si>
    <t>MĖNUO</t>
  </si>
  <si>
    <t>VISO LANKYTOJŲ SKAIČIUS:</t>
  </si>
  <si>
    <t>Pirties lankytojų skaičius, pajamos ir išlaidos 2022 m.</t>
  </si>
  <si>
    <t>Darbo užmokestis</t>
  </si>
  <si>
    <t>Vanduo</t>
  </si>
  <si>
    <t>Elektra</t>
  </si>
  <si>
    <t>Dujos</t>
  </si>
  <si>
    <t>Kitos išlaidos</t>
  </si>
  <si>
    <t>Remontas</t>
  </si>
  <si>
    <t xml:space="preserve">Viso, Eur </t>
  </si>
  <si>
    <t>Apsaugos paslaugos</t>
  </si>
  <si>
    <t>PIRTIES IŠLAIKYMO IŠLAIDOS</t>
  </si>
  <si>
    <t>VIEŠOJO TUALETO IŠLAIDOS</t>
  </si>
  <si>
    <t>Įkainis, Eur/val.</t>
  </si>
  <si>
    <t>birželis</t>
  </si>
  <si>
    <t>skirtumas (pajamos-išlaidos)</t>
  </si>
  <si>
    <t>liepa</t>
  </si>
  <si>
    <t>rugpjūtis</t>
  </si>
  <si>
    <t>rugsėjis</t>
  </si>
  <si>
    <t>spalis</t>
  </si>
  <si>
    <t>Skirta iš savivaldybės biudžeto:</t>
  </si>
  <si>
    <t>lapkritis</t>
  </si>
  <si>
    <t>gruodis</t>
  </si>
  <si>
    <t>Viso išlaidų per 12 mėn.</t>
  </si>
  <si>
    <t>PIRTIES PAJAMOS</t>
  </si>
  <si>
    <t>Papild. Išlaidos 5% (nuo direktoriaus ir vyr. buhalterės pareiginio atlyginimo)</t>
  </si>
  <si>
    <t>Sodra 1.77% nuo DU</t>
  </si>
  <si>
    <t>Viso gauta pajamų iš pirties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</si>
</sst>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/>
    <xf numFmtId="0" fontId="0" fillId="0" borderId="14" xfId="0" applyBorder="1"/>
    <xf numFmtId="0" fontId="0" fillId="0" borderId="23" xfId="0" applyBorder="1"/>
    <xf numFmtId="0" fontId="0" fillId="0" borderId="4" xfId="0" applyBorder="1"/>
    <xf numFmtId="0" fontId="0" fillId="0" borderId="21" xfId="0" applyBorder="1"/>
    <xf numFmtId="0" fontId="0" fillId="0" borderId="20" xfId="0" applyBorder="1"/>
    <xf numFmtId="0" fontId="0" fillId="0" borderId="7" xfId="0" applyBorder="1"/>
    <xf numFmtId="0" fontId="0" fillId="0" borderId="38" xfId="0" applyBorder="1"/>
    <xf numFmtId="0" fontId="1" fillId="0" borderId="31" xfId="0" applyFont="1" applyBorder="1" applyAlignment="1">
      <alignment horizontal="right"/>
    </xf>
    <xf numFmtId="0" fontId="0" fillId="0" borderId="41" xfId="0" applyBorder="1"/>
    <xf numFmtId="0" fontId="1" fillId="0" borderId="20" xfId="0" applyFont="1" applyBorder="1"/>
    <xf numFmtId="0" fontId="1" fillId="0" borderId="31" xfId="0" applyFont="1" applyBorder="1"/>
    <xf numFmtId="0" fontId="1" fillId="0" borderId="42" xfId="0" applyFont="1" applyBorder="1"/>
    <xf numFmtId="0" fontId="1" fillId="0" borderId="25" xfId="0" applyFont="1" applyBorder="1"/>
    <xf numFmtId="0" fontId="1" fillId="0" borderId="33" xfId="0" applyFont="1" applyBorder="1"/>
    <xf numFmtId="0" fontId="0" fillId="0" borderId="17" xfId="0" applyBorder="1" applyAlignment="1">
      <alignment horizontal="center"/>
    </xf>
    <xf numFmtId="0" fontId="0" fillId="0" borderId="1" xfId="0" applyBorder="1"/>
    <xf numFmtId="0" fontId="0" fillId="0" borderId="47" xfId="0" applyBorder="1"/>
    <xf numFmtId="2" fontId="0" fillId="0" borderId="1" xfId="0" applyNumberFormat="1" applyBorder="1"/>
    <xf numFmtId="0" fontId="0" fillId="0" borderId="46" xfId="0" applyBorder="1"/>
    <xf numFmtId="0" fontId="0" fillId="0" borderId="30" xfId="0" applyBorder="1"/>
    <xf numFmtId="0" fontId="0" fillId="0" borderId="52" xfId="0" applyBorder="1"/>
    <xf numFmtId="0" fontId="0" fillId="0" borderId="2" xfId="0" applyBorder="1"/>
    <xf numFmtId="0" fontId="1" fillId="0" borderId="27" xfId="0" applyFont="1" applyBorder="1"/>
    <xf numFmtId="0" fontId="0" fillId="0" borderId="19" xfId="0" applyBorder="1" applyAlignment="1">
      <alignment horizontal="center"/>
    </xf>
    <xf numFmtId="0" fontId="0" fillId="0" borderId="53" xfId="0" applyBorder="1"/>
    <xf numFmtId="0" fontId="0" fillId="0" borderId="24" xfId="0" applyBorder="1"/>
    <xf numFmtId="0" fontId="0" fillId="0" borderId="54" xfId="0" applyBorder="1"/>
    <xf numFmtId="0" fontId="0" fillId="0" borderId="49" xfId="0" applyBorder="1"/>
    <xf numFmtId="2" fontId="0" fillId="0" borderId="2" xfId="0" applyNumberFormat="1" applyBorder="1"/>
    <xf numFmtId="2" fontId="0" fillId="0" borderId="49" xfId="0" applyNumberFormat="1" applyBorder="1"/>
    <xf numFmtId="0" fontId="3" fillId="0" borderId="0" xfId="0" applyFont="1"/>
    <xf numFmtId="2" fontId="1" fillId="2" borderId="20" xfId="0" applyNumberFormat="1" applyFont="1" applyFill="1" applyBorder="1"/>
    <xf numFmtId="0" fontId="1" fillId="2" borderId="20" xfId="0" applyFont="1" applyFill="1" applyBorder="1"/>
    <xf numFmtId="4" fontId="0" fillId="0" borderId="46" xfId="0" applyNumberFormat="1" applyBorder="1"/>
    <xf numFmtId="4" fontId="0" fillId="0" borderId="47" xfId="0" applyNumberFormat="1" applyBorder="1"/>
    <xf numFmtId="4" fontId="0" fillId="0" borderId="53" xfId="0" applyNumberFormat="1" applyBorder="1"/>
    <xf numFmtId="4" fontId="0" fillId="0" borderId="54" xfId="0" applyNumberFormat="1" applyBorder="1"/>
    <xf numFmtId="4" fontId="0" fillId="0" borderId="30" xfId="0" applyNumberFormat="1" applyBorder="1"/>
    <xf numFmtId="4" fontId="0" fillId="0" borderId="1" xfId="0" applyNumberFormat="1" applyBorder="1"/>
    <xf numFmtId="4" fontId="0" fillId="0" borderId="23" xfId="0" applyNumberFormat="1" applyBorder="1"/>
    <xf numFmtId="4" fontId="0" fillId="0" borderId="39" xfId="0" applyNumberFormat="1" applyBorder="1"/>
    <xf numFmtId="4" fontId="0" fillId="0" borderId="52" xfId="0" applyNumberFormat="1" applyBorder="1"/>
    <xf numFmtId="4" fontId="0" fillId="0" borderId="2" xfId="0" applyNumberFormat="1" applyBorder="1"/>
    <xf numFmtId="4" fontId="0" fillId="0" borderId="24" xfId="0" applyNumberFormat="1" applyBorder="1"/>
    <xf numFmtId="4" fontId="0" fillId="0" borderId="49" xfId="0" applyNumberFormat="1" applyBorder="1"/>
    <xf numFmtId="4" fontId="1" fillId="2" borderId="20" xfId="0" applyNumberFormat="1" applyFont="1" applyFill="1" applyBorder="1"/>
    <xf numFmtId="0" fontId="0" fillId="0" borderId="14" xfId="0" applyBorder="1" applyAlignment="1">
      <alignment horizontal="center"/>
    </xf>
    <xf numFmtId="0" fontId="0" fillId="0" borderId="39" xfId="0" applyBorder="1" applyAlignment="1">
      <alignment horizontal="center"/>
    </xf>
    <xf numFmtId="4" fontId="4" fillId="2" borderId="20" xfId="0" applyNumberFormat="1" applyFont="1" applyFill="1" applyBorder="1"/>
    <xf numFmtId="0" fontId="0" fillId="0" borderId="16" xfId="0" applyBorder="1" applyAlignment="1">
      <alignment horizontal="center"/>
    </xf>
    <xf numFmtId="0" fontId="1" fillId="0" borderId="19" xfId="0" applyFont="1" applyBorder="1"/>
    <xf numFmtId="4" fontId="4" fillId="0" borderId="0" xfId="0" applyNumberFormat="1" applyFont="1"/>
    <xf numFmtId="4" fontId="0" fillId="0" borderId="0" xfId="0" applyNumberForma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0" fillId="0" borderId="28" xfId="0" applyBorder="1" applyAlignment="1">
      <alignment horizontal="center"/>
    </xf>
    <xf numFmtId="0" fontId="0" fillId="0" borderId="57" xfId="0" applyBorder="1"/>
    <xf numFmtId="0" fontId="0" fillId="0" borderId="59" xfId="0" applyBorder="1" applyAlignment="1">
      <alignment horizontal="center"/>
    </xf>
    <xf numFmtId="0" fontId="1" fillId="0" borderId="16" xfId="0" applyFont="1" applyBorder="1"/>
    <xf numFmtId="0" fontId="0" fillId="0" borderId="25" xfId="0" applyBorder="1" applyAlignment="1">
      <alignment horizontal="center"/>
    </xf>
    <xf numFmtId="0" fontId="0" fillId="0" borderId="37" xfId="0" applyBorder="1"/>
    <xf numFmtId="0" fontId="1" fillId="0" borderId="17" xfId="0" applyFont="1" applyBorder="1"/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64" xfId="0" applyBorder="1" applyAlignment="1">
      <alignment horizontal="center"/>
    </xf>
    <xf numFmtId="4" fontId="0" fillId="0" borderId="22" xfId="0" applyNumberFormat="1" applyBorder="1"/>
    <xf numFmtId="4" fontId="0" fillId="0" borderId="21" xfId="0" applyNumberFormat="1" applyBorder="1"/>
    <xf numFmtId="4" fontId="1" fillId="0" borderId="19" xfId="0" applyNumberFormat="1" applyFont="1" applyBorder="1" applyAlignment="1">
      <alignment horizontal="right"/>
    </xf>
    <xf numFmtId="2" fontId="0" fillId="0" borderId="22" xfId="0" applyNumberFormat="1" applyBorder="1"/>
    <xf numFmtId="2" fontId="0" fillId="0" borderId="47" xfId="0" applyNumberFormat="1" applyBorder="1"/>
    <xf numFmtId="2" fontId="1" fillId="0" borderId="17" xfId="0" applyNumberFormat="1" applyFont="1" applyBorder="1"/>
    <xf numFmtId="2" fontId="0" fillId="0" borderId="57" xfId="0" applyNumberFormat="1" applyBorder="1"/>
    <xf numFmtId="0" fontId="0" fillId="0" borderId="65" xfId="0" applyBorder="1"/>
    <xf numFmtId="0" fontId="0" fillId="0" borderId="66" xfId="0" applyBorder="1"/>
    <xf numFmtId="2" fontId="1" fillId="0" borderId="19" xfId="0" applyNumberFormat="1" applyFont="1" applyBorder="1"/>
    <xf numFmtId="2" fontId="0" fillId="0" borderId="24" xfId="0" applyNumberFormat="1" applyBorder="1"/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4" fontId="0" fillId="0" borderId="57" xfId="0" applyNumberFormat="1" applyBorder="1"/>
    <xf numFmtId="4" fontId="0" fillId="0" borderId="66" xfId="0" applyNumberFormat="1" applyBorder="1"/>
    <xf numFmtId="4" fontId="5" fillId="0" borderId="65" xfId="0" applyNumberFormat="1" applyFont="1" applyBorder="1"/>
    <xf numFmtId="0" fontId="5" fillId="0" borderId="65" xfId="0" applyFont="1" applyBorder="1"/>
    <xf numFmtId="2" fontId="5" fillId="0" borderId="65" xfId="0" applyNumberFormat="1" applyFont="1" applyBorder="1"/>
    <xf numFmtId="4" fontId="1" fillId="0" borderId="27" xfId="0" applyNumberFormat="1" applyFont="1" applyBorder="1"/>
    <xf numFmtId="4" fontId="1" fillId="0" borderId="17" xfId="0" applyNumberFormat="1" applyFont="1" applyBorder="1" applyAlignment="1">
      <alignment horizontal="right"/>
    </xf>
    <xf numFmtId="0" fontId="5" fillId="0" borderId="47" xfId="0" applyFont="1" applyBorder="1"/>
    <xf numFmtId="0" fontId="0" fillId="0" borderId="34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35" xfId="0" applyBorder="1" applyAlignment="1">
      <alignment horizontal="left"/>
    </xf>
    <xf numFmtId="0" fontId="1" fillId="0" borderId="31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1" fillId="0" borderId="14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50" xfId="0" applyBorder="1" applyAlignment="1">
      <alignment horizontal="left"/>
    </xf>
    <xf numFmtId="0" fontId="0" fillId="0" borderId="51" xfId="0" applyBorder="1" applyAlignment="1">
      <alignment horizontal="left"/>
    </xf>
    <xf numFmtId="0" fontId="1" fillId="0" borderId="16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0" fillId="0" borderId="44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38" xfId="0" applyBorder="1" applyAlignment="1">
      <alignment horizontal="left"/>
    </xf>
    <xf numFmtId="0" fontId="0" fillId="0" borderId="55" xfId="0" applyBorder="1" applyAlignment="1">
      <alignment horizontal="left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0" fillId="0" borderId="34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45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4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1" fillId="0" borderId="3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0" fillId="0" borderId="45" xfId="0" applyBorder="1" applyAlignment="1">
      <alignment horizontal="right" vertical="center" wrapText="1"/>
    </xf>
    <xf numFmtId="0" fontId="0" fillId="0" borderId="25" xfId="0" applyBorder="1" applyAlignment="1">
      <alignment horizontal="right" vertical="center" wrapText="1"/>
    </xf>
    <xf numFmtId="0" fontId="0" fillId="0" borderId="62" xfId="0" applyBorder="1" applyAlignment="1">
      <alignment horizontal="right" vertical="center" wrapText="1"/>
    </xf>
    <xf numFmtId="0" fontId="0" fillId="0" borderId="63" xfId="0" applyBorder="1" applyAlignment="1">
      <alignment horizontal="right" vertical="center" wrapText="1"/>
    </xf>
    <xf numFmtId="0" fontId="0" fillId="0" borderId="44" xfId="0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0" fontId="0" fillId="0" borderId="43" xfId="0" applyBorder="1" applyAlignment="1">
      <alignment horizontal="right" vertical="center" wrapText="1"/>
    </xf>
    <xf numFmtId="0" fontId="0" fillId="0" borderId="43" xfId="0" applyBorder="1" applyAlignment="1">
      <alignment vertical="center" wrapText="1"/>
    </xf>
    <xf numFmtId="4" fontId="5" fillId="0" borderId="47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5" fillId="0" borderId="61" xfId="0" applyNumberFormat="1" applyFont="1" applyBorder="1"/>
    <xf numFmtId="4" fontId="5" fillId="0" borderId="60" xfId="0" applyNumberFormat="1" applyFont="1" applyBorder="1"/>
    <xf numFmtId="4" fontId="5" fillId="0" borderId="55" xfId="0" applyNumberFormat="1" applyFont="1" applyBorder="1"/>
    <xf numFmtId="2" fontId="5" fillId="0" borderId="47" xfId="0" applyNumberFormat="1" applyFont="1" applyBorder="1"/>
    <xf numFmtId="0" fontId="5" fillId="0" borderId="2" xfId="0" applyFont="1" applyBorder="1"/>
    <xf numFmtId="2" fontId="5" fillId="0" borderId="60" xfId="0" applyNumberFormat="1" applyFont="1" applyBorder="1"/>
    <xf numFmtId="0" fontId="5" fillId="0" borderId="60" xfId="0" applyFont="1" applyBorder="1"/>
    <xf numFmtId="0" fontId="5" fillId="0" borderId="61" xfId="0" applyFont="1" applyBorder="1"/>
    <xf numFmtId="0" fontId="1" fillId="2" borderId="8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/>
    </xf>
    <xf numFmtId="0" fontId="0" fillId="0" borderId="67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4" xfId="0" applyBorder="1" applyAlignment="1">
      <alignment horizontal="center"/>
    </xf>
    <xf numFmtId="0" fontId="1" fillId="0" borderId="49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2" fontId="0" fillId="0" borderId="4" xfId="0" applyNumberFormat="1" applyBorder="1"/>
    <xf numFmtId="2" fontId="0" fillId="0" borderId="41" xfId="0" applyNumberFormat="1" applyBorder="1"/>
    <xf numFmtId="2" fontId="1" fillId="2" borderId="48" xfId="0" applyNumberFormat="1" applyFont="1" applyFill="1" applyBorder="1"/>
    <xf numFmtId="0" fontId="1" fillId="2" borderId="8" xfId="0" applyFont="1" applyFill="1" applyBorder="1" applyAlignment="1">
      <alignment horizontal="left" vertical="center" wrapText="1"/>
    </xf>
    <xf numFmtId="0" fontId="1" fillId="2" borderId="5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5" fillId="0" borderId="1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0" fillId="0" borderId="8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2" fontId="0" fillId="0" borderId="68" xfId="0" applyNumberFormat="1" applyBorder="1"/>
    <xf numFmtId="2" fontId="0" fillId="0" borderId="37" xfId="0" applyNumberFormat="1" applyBorder="1"/>
    <xf numFmtId="0" fontId="0" fillId="0" borderId="43" xfId="0" applyBorder="1"/>
    <xf numFmtId="2" fontId="0" fillId="0" borderId="29" xfId="0" applyNumberFormat="1" applyBorder="1"/>
    <xf numFmtId="0" fontId="0" fillId="0" borderId="24" xfId="0" applyBorder="1" applyAlignment="1">
      <alignment horizontal="left"/>
    </xf>
    <xf numFmtId="2" fontId="0" fillId="0" borderId="15" xfId="0" applyNumberFormat="1" applyBorder="1"/>
    <xf numFmtId="0" fontId="1" fillId="0" borderId="32" xfId="0" applyFont="1" applyBorder="1" applyAlignment="1">
      <alignment horizontal="right"/>
    </xf>
    <xf numFmtId="2" fontId="1" fillId="0" borderId="27" xfId="0" applyNumberFormat="1" applyFont="1" applyBorder="1"/>
    <xf numFmtId="0" fontId="0" fillId="0" borderId="0" xfId="0" applyAlignment="1">
      <alignment horizontal="right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50"/>
  <sheetViews>
    <sheetView tabSelected="1" workbookViewId="0">
      <selection activeCell="J50" sqref="J50:M50"/>
    </sheetView>
  </sheetViews>
  <sheetFormatPr defaultRowHeight="15" x14ac:dyDescent="0.25"/>
  <cols>
    <col min="1" max="1" width="26.42578125" customWidth="1"/>
    <col min="2" max="2" width="8" customWidth="1"/>
    <col min="3" max="3" width="9.5703125" customWidth="1"/>
    <col min="5" max="5" width="9.85546875" customWidth="1"/>
    <col min="6" max="14" width="9.5703125" customWidth="1"/>
    <col min="15" max="15" width="10" customWidth="1"/>
  </cols>
  <sheetData>
    <row r="1" spans="1:15" ht="18.75" x14ac:dyDescent="0.3">
      <c r="A1" s="32" t="s">
        <v>11</v>
      </c>
      <c r="B1" s="1"/>
      <c r="C1" s="1"/>
      <c r="D1" s="1"/>
    </row>
    <row r="2" spans="1:15" ht="15.75" x14ac:dyDescent="0.25">
      <c r="A2" s="119" t="s">
        <v>15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</row>
    <row r="3" spans="1:15" ht="15.75" thickBot="1" x14ac:dyDescent="0.3">
      <c r="C3" t="s">
        <v>4</v>
      </c>
    </row>
    <row r="4" spans="1:15" ht="19.5" customHeight="1" x14ac:dyDescent="0.25">
      <c r="A4" s="120" t="s">
        <v>0</v>
      </c>
      <c r="B4" s="123" t="s">
        <v>26</v>
      </c>
      <c r="C4" s="120" t="s">
        <v>13</v>
      </c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31"/>
      <c r="O4" s="123" t="s">
        <v>10</v>
      </c>
    </row>
    <row r="5" spans="1:15" ht="15" customHeight="1" thickBot="1" x14ac:dyDescent="0.3">
      <c r="A5" s="121"/>
      <c r="B5" s="124"/>
      <c r="C5" s="121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3"/>
      <c r="O5" s="124"/>
    </row>
    <row r="6" spans="1:15" ht="15.75" thickBot="1" x14ac:dyDescent="0.3">
      <c r="A6" s="122"/>
      <c r="B6" s="125"/>
      <c r="C6" s="51" t="s">
        <v>5</v>
      </c>
      <c r="D6" s="16" t="s">
        <v>6</v>
      </c>
      <c r="E6" s="16" t="s">
        <v>7</v>
      </c>
      <c r="F6" s="16" t="s">
        <v>8</v>
      </c>
      <c r="G6" s="25" t="s">
        <v>9</v>
      </c>
      <c r="H6" s="25" t="s">
        <v>27</v>
      </c>
      <c r="I6" s="16" t="s">
        <v>29</v>
      </c>
      <c r="J6" s="64" t="s">
        <v>30</v>
      </c>
      <c r="K6" s="16" t="s">
        <v>31</v>
      </c>
      <c r="L6" s="64" t="s">
        <v>32</v>
      </c>
      <c r="M6" s="16" t="s">
        <v>34</v>
      </c>
      <c r="N6" s="65" t="s">
        <v>35</v>
      </c>
      <c r="O6" s="125"/>
    </row>
    <row r="7" spans="1:15" ht="15.75" thickBot="1" x14ac:dyDescent="0.3">
      <c r="A7" s="7" t="s">
        <v>2</v>
      </c>
      <c r="B7" s="48">
        <v>7</v>
      </c>
      <c r="C7" s="20">
        <v>83</v>
      </c>
      <c r="D7" s="18">
        <v>90</v>
      </c>
      <c r="E7" s="18">
        <v>84</v>
      </c>
      <c r="F7" s="18">
        <v>87</v>
      </c>
      <c r="G7" s="26">
        <v>80</v>
      </c>
      <c r="H7" s="26">
        <v>47</v>
      </c>
      <c r="I7" s="18">
        <v>0</v>
      </c>
      <c r="J7" s="58">
        <v>0</v>
      </c>
      <c r="K7" s="18">
        <v>50</v>
      </c>
      <c r="L7" s="58">
        <v>46</v>
      </c>
      <c r="M7" s="18">
        <v>60</v>
      </c>
      <c r="N7" s="58">
        <v>53</v>
      </c>
      <c r="O7" s="2">
        <f>SUM(C7:N7)</f>
        <v>680</v>
      </c>
    </row>
    <row r="8" spans="1:15" ht="15.75" thickBot="1" x14ac:dyDescent="0.3">
      <c r="A8" s="8" t="s">
        <v>1</v>
      </c>
      <c r="B8" s="49">
        <v>4</v>
      </c>
      <c r="C8" s="10">
        <v>7</v>
      </c>
      <c r="D8" s="4">
        <v>11</v>
      </c>
      <c r="E8" s="4">
        <v>9</v>
      </c>
      <c r="F8" s="4">
        <v>13</v>
      </c>
      <c r="G8" s="27">
        <v>8</v>
      </c>
      <c r="H8" s="27">
        <v>7</v>
      </c>
      <c r="I8" s="62">
        <v>0</v>
      </c>
      <c r="J8" s="62">
        <v>0</v>
      </c>
      <c r="K8" s="62">
        <v>5</v>
      </c>
      <c r="L8" s="62">
        <v>1</v>
      </c>
      <c r="M8" s="62">
        <v>2</v>
      </c>
      <c r="N8" s="62">
        <v>0</v>
      </c>
      <c r="O8" s="2">
        <f>SUM(C8:N8)</f>
        <v>63</v>
      </c>
    </row>
    <row r="9" spans="1:15" ht="16.5" customHeight="1" thickBot="1" x14ac:dyDescent="0.3">
      <c r="A9" s="9" t="s">
        <v>3</v>
      </c>
      <c r="B9" s="6"/>
      <c r="C9" s="13">
        <f t="shared" ref="C9:L9" si="0">SUM(C7:C8)</f>
        <v>90</v>
      </c>
      <c r="D9" s="14">
        <f t="shared" si="0"/>
        <v>101</v>
      </c>
      <c r="E9" s="14">
        <f t="shared" si="0"/>
        <v>93</v>
      </c>
      <c r="F9" s="63">
        <f t="shared" si="0"/>
        <v>100</v>
      </c>
      <c r="G9" s="15">
        <f t="shared" si="0"/>
        <v>88</v>
      </c>
      <c r="H9" s="52">
        <f t="shared" si="0"/>
        <v>54</v>
      </c>
      <c r="I9" s="52">
        <f t="shared" si="0"/>
        <v>0</v>
      </c>
      <c r="J9" s="52">
        <f t="shared" si="0"/>
        <v>0</v>
      </c>
      <c r="K9" s="52">
        <f t="shared" si="0"/>
        <v>55</v>
      </c>
      <c r="L9" s="52">
        <f t="shared" si="0"/>
        <v>47</v>
      </c>
      <c r="M9" s="63">
        <f>SUM(M7:M8)</f>
        <v>62</v>
      </c>
      <c r="N9" s="15">
        <f>SUM(N7:N8)</f>
        <v>53</v>
      </c>
      <c r="O9" s="11">
        <f>SUM(O7:O8)</f>
        <v>743</v>
      </c>
    </row>
    <row r="10" spans="1:15" ht="15" customHeight="1" x14ac:dyDescent="0.25">
      <c r="A10" s="111" t="s">
        <v>12</v>
      </c>
      <c r="B10" s="113">
        <v>0</v>
      </c>
      <c r="C10" s="115">
        <v>248</v>
      </c>
      <c r="D10" s="105">
        <v>284</v>
      </c>
      <c r="E10" s="117">
        <v>272</v>
      </c>
      <c r="F10" s="105">
        <v>408</v>
      </c>
      <c r="G10" s="141">
        <v>312</v>
      </c>
      <c r="H10" s="138">
        <v>273</v>
      </c>
      <c r="I10" s="134">
        <v>0</v>
      </c>
      <c r="J10" s="134">
        <v>0</v>
      </c>
      <c r="K10" s="134">
        <v>318</v>
      </c>
      <c r="L10" s="138">
        <v>368</v>
      </c>
      <c r="M10" s="134">
        <v>354</v>
      </c>
      <c r="N10" s="136">
        <v>411</v>
      </c>
      <c r="O10" s="107">
        <f>SUM(C10:N11)</f>
        <v>3248</v>
      </c>
    </row>
    <row r="11" spans="1:15" ht="30" customHeight="1" thickBot="1" x14ac:dyDescent="0.3">
      <c r="A11" s="112"/>
      <c r="B11" s="114"/>
      <c r="C11" s="116"/>
      <c r="D11" s="106"/>
      <c r="E11" s="118"/>
      <c r="F11" s="106"/>
      <c r="G11" s="106"/>
      <c r="H11" s="140"/>
      <c r="I11" s="135"/>
      <c r="J11" s="135"/>
      <c r="K11" s="135"/>
      <c r="L11" s="139"/>
      <c r="M11" s="135"/>
      <c r="N11" s="137"/>
      <c r="O11" s="108"/>
    </row>
    <row r="12" spans="1:15" ht="17.25" customHeight="1" thickBot="1" x14ac:dyDescent="0.3">
      <c r="A12" s="9" t="s">
        <v>14</v>
      </c>
      <c r="B12" s="11"/>
      <c r="C12" s="60">
        <f>SUM(C9+C10)</f>
        <v>338</v>
      </c>
      <c r="D12" s="24">
        <f t="shared" ref="D12:G12" si="1">SUM(D9+D10)</f>
        <v>385</v>
      </c>
      <c r="E12" s="63">
        <f t="shared" si="1"/>
        <v>365</v>
      </c>
      <c r="F12" s="24">
        <f t="shared" si="1"/>
        <v>508</v>
      </c>
      <c r="G12" s="24">
        <f t="shared" si="1"/>
        <v>400</v>
      </c>
      <c r="H12" s="63">
        <f>SUM(H9+H10)</f>
        <v>327</v>
      </c>
      <c r="I12" s="24">
        <f t="shared" ref="I12:L12" si="2">SUM(I9+I10)</f>
        <v>0</v>
      </c>
      <c r="J12" s="63">
        <f t="shared" si="2"/>
        <v>0</v>
      </c>
      <c r="K12" s="24">
        <f t="shared" si="2"/>
        <v>373</v>
      </c>
      <c r="L12" s="15">
        <f t="shared" si="2"/>
        <v>415</v>
      </c>
      <c r="M12" s="63">
        <f>SUM(M9+M10)</f>
        <v>416</v>
      </c>
      <c r="N12" s="15">
        <f>SUM(N9+N10)</f>
        <v>464</v>
      </c>
      <c r="O12" s="34">
        <f>SUM(O9+O10)</f>
        <v>3991</v>
      </c>
    </row>
    <row r="14" spans="1:15" ht="15.75" thickBot="1" x14ac:dyDescent="0.3"/>
    <row r="15" spans="1:15" ht="15.75" thickBot="1" x14ac:dyDescent="0.3">
      <c r="A15" s="153" t="s">
        <v>37</v>
      </c>
      <c r="B15" s="154"/>
      <c r="C15" s="126" t="s">
        <v>13</v>
      </c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93" t="s">
        <v>22</v>
      </c>
    </row>
    <row r="16" spans="1:15" x14ac:dyDescent="0.25">
      <c r="A16" s="155"/>
      <c r="B16" s="156"/>
      <c r="C16" s="157" t="s">
        <v>5</v>
      </c>
      <c r="D16" s="158" t="s">
        <v>6</v>
      </c>
      <c r="E16" s="158" t="s">
        <v>7</v>
      </c>
      <c r="F16" s="158" t="s">
        <v>8</v>
      </c>
      <c r="G16" s="159" t="s">
        <v>9</v>
      </c>
      <c r="H16" s="159" t="s">
        <v>27</v>
      </c>
      <c r="I16" s="158" t="s">
        <v>29</v>
      </c>
      <c r="J16" s="88" t="s">
        <v>30</v>
      </c>
      <c r="K16" s="158" t="s">
        <v>31</v>
      </c>
      <c r="L16" s="88" t="s">
        <v>32</v>
      </c>
      <c r="M16" s="158" t="s">
        <v>34</v>
      </c>
      <c r="N16" s="88" t="s">
        <v>35</v>
      </c>
      <c r="O16" s="160"/>
    </row>
    <row r="17" spans="1:15" ht="15.75" thickBot="1" x14ac:dyDescent="0.3">
      <c r="A17" s="161"/>
      <c r="B17" s="162"/>
      <c r="C17" s="164">
        <v>503.3</v>
      </c>
      <c r="D17" s="163">
        <v>557.03</v>
      </c>
      <c r="E17" s="4">
        <v>515.71</v>
      </c>
      <c r="F17" s="4">
        <v>546.29</v>
      </c>
      <c r="G17" s="4">
        <v>489.26</v>
      </c>
      <c r="H17" s="4">
        <v>295.06</v>
      </c>
      <c r="I17" s="4">
        <v>0</v>
      </c>
      <c r="J17" s="4">
        <v>0</v>
      </c>
      <c r="K17" s="4">
        <v>305.81</v>
      </c>
      <c r="L17" s="4">
        <v>269.45</v>
      </c>
      <c r="M17" s="4">
        <v>353.73</v>
      </c>
      <c r="N17" s="5">
        <v>358.97</v>
      </c>
      <c r="O17" s="165">
        <f>SUM(C17:N17)</f>
        <v>4194.6099999999997</v>
      </c>
    </row>
    <row r="19" spans="1:15" ht="15.75" thickBot="1" x14ac:dyDescent="0.3"/>
    <row r="20" spans="1:15" ht="15.75" thickBot="1" x14ac:dyDescent="0.3">
      <c r="A20" s="101" t="s">
        <v>24</v>
      </c>
      <c r="B20" s="102"/>
      <c r="C20" s="120" t="s">
        <v>13</v>
      </c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31"/>
      <c r="O20" s="93" t="s">
        <v>22</v>
      </c>
    </row>
    <row r="21" spans="1:15" ht="15.75" thickBot="1" x14ac:dyDescent="0.3">
      <c r="A21" s="103"/>
      <c r="B21" s="104"/>
      <c r="C21" s="51" t="s">
        <v>5</v>
      </c>
      <c r="D21" s="16" t="s">
        <v>6</v>
      </c>
      <c r="E21" s="16" t="s">
        <v>7</v>
      </c>
      <c r="F21" s="16" t="s">
        <v>8</v>
      </c>
      <c r="G21" s="25" t="s">
        <v>9</v>
      </c>
      <c r="H21" s="25" t="s">
        <v>27</v>
      </c>
      <c r="I21" s="16" t="s">
        <v>29</v>
      </c>
      <c r="J21" s="64" t="s">
        <v>30</v>
      </c>
      <c r="K21" s="16" t="s">
        <v>31</v>
      </c>
      <c r="L21" s="64" t="s">
        <v>32</v>
      </c>
      <c r="M21" s="16" t="s">
        <v>34</v>
      </c>
      <c r="N21" s="65" t="s">
        <v>35</v>
      </c>
      <c r="O21" s="94"/>
    </row>
    <row r="22" spans="1:15" x14ac:dyDescent="0.25">
      <c r="A22" s="97" t="s">
        <v>16</v>
      </c>
      <c r="B22" s="98"/>
      <c r="C22" s="35">
        <v>1546.91</v>
      </c>
      <c r="D22" s="36">
        <v>1546.91</v>
      </c>
      <c r="E22" s="36">
        <v>1546.91</v>
      </c>
      <c r="F22" s="36">
        <v>1546.91</v>
      </c>
      <c r="G22" s="37">
        <v>1546.91</v>
      </c>
      <c r="H22" s="67">
        <v>1546.91</v>
      </c>
      <c r="I22" s="36">
        <v>3767.04</v>
      </c>
      <c r="J22" s="35">
        <v>0</v>
      </c>
      <c r="K22" s="36">
        <v>1311.35</v>
      </c>
      <c r="L22" s="80">
        <v>1316.8</v>
      </c>
      <c r="M22" s="142">
        <v>1316.8</v>
      </c>
      <c r="N22" s="146">
        <v>1725.32</v>
      </c>
      <c r="O22" s="38">
        <f>SUM(C22:N22)</f>
        <v>18718.77</v>
      </c>
    </row>
    <row r="23" spans="1:15" x14ac:dyDescent="0.25">
      <c r="A23" s="95" t="s">
        <v>17</v>
      </c>
      <c r="B23" s="96"/>
      <c r="C23" s="39">
        <v>166.64</v>
      </c>
      <c r="D23" s="40">
        <v>184.23</v>
      </c>
      <c r="E23" s="40">
        <v>207.55</v>
      </c>
      <c r="F23" s="40">
        <v>185.66</v>
      </c>
      <c r="G23" s="41">
        <v>175.95</v>
      </c>
      <c r="H23" s="41">
        <v>151.54</v>
      </c>
      <c r="I23" s="40">
        <v>0</v>
      </c>
      <c r="J23" s="39">
        <v>0</v>
      </c>
      <c r="K23" s="40">
        <v>168.2</v>
      </c>
      <c r="L23" s="82">
        <v>145.25</v>
      </c>
      <c r="M23" s="144">
        <v>180.81</v>
      </c>
      <c r="N23" s="147">
        <v>182.51</v>
      </c>
      <c r="O23" s="42">
        <f>SUM(C23:N23)</f>
        <v>1748.34</v>
      </c>
    </row>
    <row r="24" spans="1:15" x14ac:dyDescent="0.25">
      <c r="A24" s="95" t="s">
        <v>18</v>
      </c>
      <c r="B24" s="96"/>
      <c r="C24" s="39">
        <v>682.69</v>
      </c>
      <c r="D24" s="40">
        <v>643.27</v>
      </c>
      <c r="E24" s="40">
        <v>667.57</v>
      </c>
      <c r="F24" s="40">
        <v>620.59</v>
      </c>
      <c r="G24" s="41">
        <v>660.73</v>
      </c>
      <c r="H24" s="41">
        <v>307.07</v>
      </c>
      <c r="I24" s="40">
        <v>169.81</v>
      </c>
      <c r="J24" s="39">
        <v>0</v>
      </c>
      <c r="K24" s="40">
        <v>1325.59</v>
      </c>
      <c r="L24" s="82">
        <v>885.35</v>
      </c>
      <c r="M24" s="144">
        <v>902.88</v>
      </c>
      <c r="N24" s="147">
        <v>1158.96</v>
      </c>
      <c r="O24" s="42">
        <f>SUM(C24:N24)</f>
        <v>8024.5100000000011</v>
      </c>
    </row>
    <row r="25" spans="1:15" x14ac:dyDescent="0.25">
      <c r="A25" s="95" t="s">
        <v>19</v>
      </c>
      <c r="B25" s="96"/>
      <c r="C25" s="39">
        <v>1257.69</v>
      </c>
      <c r="D25" s="40">
        <v>1056.0899999999999</v>
      </c>
      <c r="E25" s="40">
        <v>1225.51</v>
      </c>
      <c r="F25" s="40">
        <v>1044.8800000000001</v>
      </c>
      <c r="G25" s="41">
        <v>930.84</v>
      </c>
      <c r="H25" s="41">
        <v>498.58</v>
      </c>
      <c r="I25" s="40">
        <v>0</v>
      </c>
      <c r="J25" s="39">
        <v>0</v>
      </c>
      <c r="K25" s="40">
        <v>1488.23</v>
      </c>
      <c r="L25" s="82">
        <v>969.93</v>
      </c>
      <c r="M25" s="144">
        <v>1040.43</v>
      </c>
      <c r="N25" s="147">
        <v>1519.28</v>
      </c>
      <c r="O25" s="42">
        <f>SUM(C25:N25)</f>
        <v>11031.460000000001</v>
      </c>
    </row>
    <row r="26" spans="1:15" x14ac:dyDescent="0.25">
      <c r="A26" s="109" t="s">
        <v>21</v>
      </c>
      <c r="B26" s="110"/>
      <c r="C26" s="43">
        <v>0</v>
      </c>
      <c r="D26" s="44">
        <v>0</v>
      </c>
      <c r="E26" s="44">
        <v>2623</v>
      </c>
      <c r="F26" s="44">
        <v>0</v>
      </c>
      <c r="G26" s="45">
        <v>0</v>
      </c>
      <c r="H26" s="45">
        <v>0</v>
      </c>
      <c r="I26" s="44">
        <v>0</v>
      </c>
      <c r="J26" s="43">
        <v>0</v>
      </c>
      <c r="K26" s="44">
        <v>0</v>
      </c>
      <c r="L26" s="81">
        <v>0</v>
      </c>
      <c r="M26" s="143">
        <v>0</v>
      </c>
      <c r="N26" s="145">
        <v>0</v>
      </c>
      <c r="O26" s="42">
        <f>SUM(C26:N26)</f>
        <v>2623</v>
      </c>
    </row>
    <row r="27" spans="1:15" ht="15.75" thickBot="1" x14ac:dyDescent="0.3">
      <c r="A27" s="89" t="s">
        <v>20</v>
      </c>
      <c r="B27" s="90"/>
      <c r="C27" s="43">
        <v>301.73</v>
      </c>
      <c r="D27" s="44">
        <v>193.67</v>
      </c>
      <c r="E27" s="44">
        <v>242.62</v>
      </c>
      <c r="F27" s="44">
        <v>174.68</v>
      </c>
      <c r="G27" s="45">
        <v>180.11</v>
      </c>
      <c r="H27" s="68">
        <v>43.16</v>
      </c>
      <c r="I27" s="44">
        <v>0</v>
      </c>
      <c r="J27" s="43">
        <v>0</v>
      </c>
      <c r="K27" s="44">
        <v>176.04</v>
      </c>
      <c r="L27" s="81">
        <v>44.58</v>
      </c>
      <c r="M27" s="143">
        <v>65.12</v>
      </c>
      <c r="N27" s="145">
        <v>343.4</v>
      </c>
      <c r="O27" s="46">
        <f>SUM(C27:N27)</f>
        <v>1765.1100000000001</v>
      </c>
    </row>
    <row r="28" spans="1:15" ht="15.75" thickBot="1" x14ac:dyDescent="0.3">
      <c r="A28" s="99" t="s">
        <v>3</v>
      </c>
      <c r="B28" s="100"/>
      <c r="C28" s="85">
        <f>SUM(C22:C27)</f>
        <v>3955.6600000000003</v>
      </c>
      <c r="D28" s="86">
        <f>SUM(D22:D27)</f>
        <v>3624.17</v>
      </c>
      <c r="E28" s="86">
        <f>SUM(E22:E27)</f>
        <v>6513.16</v>
      </c>
      <c r="F28" s="86">
        <f t="shared" ref="F28" si="3">SUM(F22:F27)</f>
        <v>3572.7200000000003</v>
      </c>
      <c r="G28" s="86">
        <f>SUM(G22:G27)</f>
        <v>3494.5400000000004</v>
      </c>
      <c r="H28" s="69">
        <f>SUM(H22:H27)</f>
        <v>2547.2599999999998</v>
      </c>
      <c r="I28" s="69">
        <f t="shared" ref="I28:N28" si="4">SUM(I22:I27)</f>
        <v>3936.85</v>
      </c>
      <c r="J28" s="69">
        <f t="shared" si="4"/>
        <v>0</v>
      </c>
      <c r="K28" s="69">
        <f t="shared" si="4"/>
        <v>4469.41</v>
      </c>
      <c r="L28" s="69">
        <f t="shared" si="4"/>
        <v>3361.91</v>
      </c>
      <c r="M28" s="69">
        <f t="shared" si="4"/>
        <v>3506.04</v>
      </c>
      <c r="N28" s="69">
        <f t="shared" si="4"/>
        <v>4929.4699999999993</v>
      </c>
      <c r="O28" s="47">
        <f>SUM(O22:O27)</f>
        <v>43911.19</v>
      </c>
    </row>
    <row r="30" spans="1:15" ht="15.75" thickBot="1" x14ac:dyDescent="0.3"/>
    <row r="31" spans="1:15" ht="15.75" thickBot="1" x14ac:dyDescent="0.3">
      <c r="A31" s="101" t="s">
        <v>25</v>
      </c>
      <c r="B31" s="102"/>
      <c r="C31" s="128" t="s">
        <v>13</v>
      </c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30"/>
      <c r="O31" s="93" t="s">
        <v>22</v>
      </c>
    </row>
    <row r="32" spans="1:15" ht="15.75" thickBot="1" x14ac:dyDescent="0.3">
      <c r="A32" s="103"/>
      <c r="B32" s="104"/>
      <c r="C32" s="66" t="s">
        <v>5</v>
      </c>
      <c r="D32" s="61" t="s">
        <v>6</v>
      </c>
      <c r="E32" s="78" t="s">
        <v>7</v>
      </c>
      <c r="F32" s="78" t="s">
        <v>8</v>
      </c>
      <c r="G32" s="79" t="s">
        <v>9</v>
      </c>
      <c r="H32" s="79" t="s">
        <v>27</v>
      </c>
      <c r="I32" s="78" t="s">
        <v>29</v>
      </c>
      <c r="J32" s="57" t="s">
        <v>30</v>
      </c>
      <c r="K32" s="61" t="s">
        <v>31</v>
      </c>
      <c r="L32" s="57" t="s">
        <v>32</v>
      </c>
      <c r="M32" s="16" t="s">
        <v>34</v>
      </c>
      <c r="N32" s="59" t="s">
        <v>35</v>
      </c>
      <c r="O32" s="94"/>
    </row>
    <row r="33" spans="1:15" x14ac:dyDescent="0.25">
      <c r="A33" s="97" t="s">
        <v>16</v>
      </c>
      <c r="B33" s="98"/>
      <c r="C33" s="20">
        <v>964.71</v>
      </c>
      <c r="D33" s="18">
        <v>804.74</v>
      </c>
      <c r="E33" s="18">
        <v>769.12</v>
      </c>
      <c r="F33" s="18">
        <v>780.29</v>
      </c>
      <c r="G33" s="26">
        <v>765.67</v>
      </c>
      <c r="H33" s="70">
        <v>879.4</v>
      </c>
      <c r="I33" s="71">
        <v>1135.33</v>
      </c>
      <c r="J33" s="73">
        <v>976.26</v>
      </c>
      <c r="K33" s="71">
        <v>742.92</v>
      </c>
      <c r="L33" s="73">
        <v>742.92</v>
      </c>
      <c r="M33" s="148">
        <v>779.32</v>
      </c>
      <c r="N33" s="150">
        <v>1301.81</v>
      </c>
      <c r="O33" s="28">
        <f>SUM(C33:N33)</f>
        <v>10642.49</v>
      </c>
    </row>
    <row r="34" spans="1:15" x14ac:dyDescent="0.25">
      <c r="A34" s="95" t="s">
        <v>17</v>
      </c>
      <c r="B34" s="96"/>
      <c r="C34" s="21">
        <v>13.52</v>
      </c>
      <c r="D34" s="17">
        <v>10.38</v>
      </c>
      <c r="E34" s="17">
        <v>16.66</v>
      </c>
      <c r="F34" s="17">
        <v>16.66</v>
      </c>
      <c r="G34" s="3">
        <v>13.52</v>
      </c>
      <c r="H34" s="3">
        <v>21.37</v>
      </c>
      <c r="I34" s="17">
        <v>19.8</v>
      </c>
      <c r="J34" s="74">
        <v>22.94</v>
      </c>
      <c r="K34" s="19">
        <v>19.8</v>
      </c>
      <c r="L34" s="83">
        <v>21.37</v>
      </c>
      <c r="M34" s="87">
        <v>15.09</v>
      </c>
      <c r="N34" s="151">
        <v>16.66</v>
      </c>
      <c r="O34" s="28">
        <f>SUM(C34:N34)</f>
        <v>207.77</v>
      </c>
    </row>
    <row r="35" spans="1:15" x14ac:dyDescent="0.25">
      <c r="A35" s="95" t="s">
        <v>18</v>
      </c>
      <c r="B35" s="96"/>
      <c r="C35" s="21">
        <v>319.91000000000003</v>
      </c>
      <c r="D35" s="17">
        <v>119.23</v>
      </c>
      <c r="E35" s="17">
        <v>136.09</v>
      </c>
      <c r="F35" s="17">
        <v>91.7</v>
      </c>
      <c r="G35" s="3">
        <v>55.22</v>
      </c>
      <c r="H35" s="3">
        <v>66.180000000000007</v>
      </c>
      <c r="I35" s="17">
        <v>75.3</v>
      </c>
      <c r="J35" s="74">
        <v>87.06</v>
      </c>
      <c r="K35" s="19">
        <v>113.4</v>
      </c>
      <c r="L35" s="84">
        <v>93.44</v>
      </c>
      <c r="M35" s="87">
        <v>168.09</v>
      </c>
      <c r="N35" s="151">
        <v>310.17</v>
      </c>
      <c r="O35" s="28">
        <f>SUM(C35:N35)</f>
        <v>1635.7900000000002</v>
      </c>
    </row>
    <row r="36" spans="1:15" x14ac:dyDescent="0.25">
      <c r="A36" s="95" t="s">
        <v>23</v>
      </c>
      <c r="B36" s="96"/>
      <c r="C36" s="21">
        <v>24.57</v>
      </c>
      <c r="D36" s="17">
        <v>24.57</v>
      </c>
      <c r="E36" s="17">
        <v>24.57</v>
      </c>
      <c r="F36" s="17">
        <v>24.57</v>
      </c>
      <c r="G36" s="3">
        <v>24.57</v>
      </c>
      <c r="H36" s="3">
        <v>24.57</v>
      </c>
      <c r="I36" s="17">
        <v>24.57</v>
      </c>
      <c r="J36" s="74">
        <v>24.57</v>
      </c>
      <c r="K36" s="17">
        <v>29.22</v>
      </c>
      <c r="L36" s="83">
        <v>29.22</v>
      </c>
      <c r="M36" s="87">
        <v>29.22</v>
      </c>
      <c r="N36" s="151">
        <v>29.22</v>
      </c>
      <c r="O36" s="28">
        <f>SUM(C36:N36)</f>
        <v>313.43999999999994</v>
      </c>
    </row>
    <row r="37" spans="1:15" ht="15.75" thickBot="1" x14ac:dyDescent="0.3">
      <c r="A37" s="89" t="s">
        <v>20</v>
      </c>
      <c r="B37" s="90"/>
      <c r="C37" s="22">
        <v>0</v>
      </c>
      <c r="D37" s="23">
        <v>0</v>
      </c>
      <c r="E37" s="23">
        <v>0</v>
      </c>
      <c r="F37" s="23">
        <v>82.96</v>
      </c>
      <c r="G37" s="77">
        <v>50</v>
      </c>
      <c r="H37" s="5">
        <v>0</v>
      </c>
      <c r="I37" s="23">
        <v>217.96</v>
      </c>
      <c r="J37" s="75">
        <v>90.18</v>
      </c>
      <c r="K37" s="23">
        <v>0</v>
      </c>
      <c r="L37" s="75">
        <v>225.96</v>
      </c>
      <c r="M37" s="149">
        <v>31.82</v>
      </c>
      <c r="N37" s="152">
        <v>0</v>
      </c>
      <c r="O37" s="29">
        <f>SUM(C37:N37)</f>
        <v>698.88</v>
      </c>
    </row>
    <row r="38" spans="1:15" ht="15.75" thickBot="1" x14ac:dyDescent="0.3">
      <c r="A38" s="91" t="s">
        <v>3</v>
      </c>
      <c r="B38" s="92"/>
      <c r="C38" s="12">
        <f>SUM(C33:C37)</f>
        <v>1322.71</v>
      </c>
      <c r="D38" s="76">
        <f>SUM(D33:D37)</f>
        <v>958.92000000000007</v>
      </c>
      <c r="E38" s="63">
        <f>SUM(E33:E37)</f>
        <v>946.44</v>
      </c>
      <c r="F38" s="52">
        <f>SUM(F33:F37)</f>
        <v>996.18000000000006</v>
      </c>
      <c r="G38" s="72">
        <f>SUM(G33:G37)</f>
        <v>908.98</v>
      </c>
      <c r="H38" s="72">
        <f>SUM(H33:H37)</f>
        <v>991.5200000000001</v>
      </c>
      <c r="I38" s="72">
        <f t="shared" ref="I38:L38" si="5">SUM(I33:I37)</f>
        <v>1472.9599999999998</v>
      </c>
      <c r="J38" s="72">
        <f t="shared" si="5"/>
        <v>1201.01</v>
      </c>
      <c r="K38" s="72">
        <f>SUM(K33:K37)</f>
        <v>905.33999999999992</v>
      </c>
      <c r="L38" s="76">
        <f t="shared" si="5"/>
        <v>1112.9100000000001</v>
      </c>
      <c r="M38" s="76">
        <f t="shared" ref="M38" si="6">SUM(M33:M37)</f>
        <v>1023.5400000000002</v>
      </c>
      <c r="N38" s="76">
        <f t="shared" ref="N38" si="7">SUM(N33:N37)</f>
        <v>1657.8600000000001</v>
      </c>
      <c r="O38" s="34">
        <f>SUM(C38:N38)</f>
        <v>13498.37</v>
      </c>
    </row>
    <row r="40" spans="1:15" ht="15.75" thickBot="1" x14ac:dyDescent="0.3"/>
    <row r="41" spans="1:15" ht="15.75" thickBot="1" x14ac:dyDescent="0.3">
      <c r="A41" s="166" t="s">
        <v>38</v>
      </c>
      <c r="B41" s="167"/>
      <c r="C41" s="129" t="s">
        <v>13</v>
      </c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9"/>
      <c r="O41" s="93" t="s">
        <v>22</v>
      </c>
    </row>
    <row r="42" spans="1:15" ht="15.75" thickBot="1" x14ac:dyDescent="0.3">
      <c r="A42" s="168"/>
      <c r="B42" s="169"/>
      <c r="C42" s="51" t="s">
        <v>5</v>
      </c>
      <c r="D42" s="16" t="s">
        <v>6</v>
      </c>
      <c r="E42" s="170" t="s">
        <v>7</v>
      </c>
      <c r="F42" s="170" t="s">
        <v>8</v>
      </c>
      <c r="G42" s="171" t="s">
        <v>9</v>
      </c>
      <c r="H42" s="171" t="s">
        <v>27</v>
      </c>
      <c r="I42" s="170" t="s">
        <v>29</v>
      </c>
      <c r="J42" s="64" t="s">
        <v>30</v>
      </c>
      <c r="K42" s="16" t="s">
        <v>31</v>
      </c>
      <c r="L42" s="64" t="s">
        <v>32</v>
      </c>
      <c r="M42" s="16" t="s">
        <v>34</v>
      </c>
      <c r="N42" s="64" t="s">
        <v>35</v>
      </c>
      <c r="O42" s="94"/>
    </row>
    <row r="43" spans="1:15" x14ac:dyDescent="0.25">
      <c r="A43" s="172" t="s">
        <v>16</v>
      </c>
      <c r="B43" s="173"/>
      <c r="C43" s="174">
        <v>0</v>
      </c>
      <c r="D43" s="175">
        <v>0</v>
      </c>
      <c r="E43" s="175">
        <v>135.76</v>
      </c>
      <c r="F43" s="62">
        <v>231.18</v>
      </c>
      <c r="G43" s="62">
        <v>231.18</v>
      </c>
      <c r="H43" s="62">
        <v>231.18</v>
      </c>
      <c r="I43" s="62">
        <v>0</v>
      </c>
      <c r="J43" s="62">
        <v>0</v>
      </c>
      <c r="K43" s="62">
        <v>231.18</v>
      </c>
      <c r="L43" s="62">
        <v>231.18</v>
      </c>
      <c r="M43" s="62">
        <v>231.18</v>
      </c>
      <c r="N43" s="176">
        <v>231.18</v>
      </c>
      <c r="O43" s="177">
        <f>SUM(C43:N43)</f>
        <v>1754.0200000000002</v>
      </c>
    </row>
    <row r="44" spans="1:15" ht="15.75" thickBot="1" x14ac:dyDescent="0.3">
      <c r="A44" s="89" t="s">
        <v>39</v>
      </c>
      <c r="B44" s="178"/>
      <c r="C44" s="179">
        <v>0</v>
      </c>
      <c r="D44" s="30">
        <v>0</v>
      </c>
      <c r="E44" s="30">
        <v>2.4</v>
      </c>
      <c r="F44" s="23">
        <v>4.09</v>
      </c>
      <c r="G44" s="23">
        <v>4.09</v>
      </c>
      <c r="H44" s="23">
        <v>4.09</v>
      </c>
      <c r="I44" s="23">
        <v>0</v>
      </c>
      <c r="J44" s="23">
        <v>0</v>
      </c>
      <c r="K44" s="23">
        <v>4.09</v>
      </c>
      <c r="L44" s="23">
        <v>4.09</v>
      </c>
      <c r="M44" s="23">
        <v>4.09</v>
      </c>
      <c r="N44" s="27">
        <v>4.09</v>
      </c>
      <c r="O44" s="31">
        <f>SUM(C44:N44)</f>
        <v>31.029999999999998</v>
      </c>
    </row>
    <row r="45" spans="1:15" ht="15.75" thickBot="1" x14ac:dyDescent="0.3">
      <c r="A45" s="91" t="s">
        <v>3</v>
      </c>
      <c r="B45" s="180"/>
      <c r="C45" s="181">
        <f>SUM(C43:C44)</f>
        <v>0</v>
      </c>
      <c r="D45" s="72">
        <f t="shared" ref="D45:N45" si="8">SUM(D43:D44)</f>
        <v>0</v>
      </c>
      <c r="E45" s="72">
        <f t="shared" si="8"/>
        <v>138.16</v>
      </c>
      <c r="F45" s="63">
        <f t="shared" si="8"/>
        <v>235.27</v>
      </c>
      <c r="G45" s="63">
        <f t="shared" si="8"/>
        <v>235.27</v>
      </c>
      <c r="H45" s="63">
        <f t="shared" si="8"/>
        <v>235.27</v>
      </c>
      <c r="I45" s="63">
        <f t="shared" si="8"/>
        <v>0</v>
      </c>
      <c r="J45" s="63">
        <f t="shared" si="8"/>
        <v>0</v>
      </c>
      <c r="K45" s="63">
        <f t="shared" si="8"/>
        <v>235.27</v>
      </c>
      <c r="L45" s="63">
        <f t="shared" si="8"/>
        <v>235.27</v>
      </c>
      <c r="M45" s="63">
        <f t="shared" si="8"/>
        <v>235.27</v>
      </c>
      <c r="N45" s="63">
        <f t="shared" si="8"/>
        <v>235.27</v>
      </c>
      <c r="O45" s="33">
        <f>SUM(O43:O44)</f>
        <v>1785.0500000000002</v>
      </c>
    </row>
    <row r="46" spans="1:15" ht="15.75" thickBot="1" x14ac:dyDescent="0.3"/>
    <row r="47" spans="1:15" ht="16.5" thickBot="1" x14ac:dyDescent="0.3">
      <c r="E47" s="127"/>
      <c r="F47" s="127"/>
      <c r="G47" s="127"/>
      <c r="H47" s="127"/>
      <c r="I47" s="127" t="s">
        <v>36</v>
      </c>
      <c r="J47" s="127"/>
      <c r="K47" s="127"/>
      <c r="L47" s="127"/>
      <c r="M47" s="127"/>
      <c r="N47" s="56"/>
      <c r="O47" s="50">
        <f>SUM(O28+O38+O45)</f>
        <v>59194.610000000008</v>
      </c>
    </row>
    <row r="48" spans="1:15" ht="15.75" x14ac:dyDescent="0.25">
      <c r="E48" s="127"/>
      <c r="F48" s="127"/>
      <c r="G48" s="127"/>
      <c r="H48" s="127"/>
      <c r="I48" s="127" t="s">
        <v>33</v>
      </c>
      <c r="J48" s="127"/>
      <c r="K48" s="127"/>
      <c r="L48" s="127"/>
      <c r="M48" s="127"/>
      <c r="N48" s="56"/>
      <c r="O48" s="53">
        <v>55000</v>
      </c>
    </row>
    <row r="49" spans="5:15" ht="15.75" x14ac:dyDescent="0.25">
      <c r="E49" s="56"/>
      <c r="F49" s="56"/>
      <c r="G49" s="56"/>
      <c r="H49" s="56"/>
      <c r="I49" s="56"/>
      <c r="J49" s="127" t="s">
        <v>40</v>
      </c>
      <c r="K49" s="127"/>
      <c r="L49" s="127"/>
      <c r="M49" s="127"/>
      <c r="N49" s="56"/>
      <c r="O49" s="53">
        <f>SUM(O17)</f>
        <v>4194.6099999999997</v>
      </c>
    </row>
    <row r="50" spans="5:15" x14ac:dyDescent="0.25">
      <c r="H50" s="55"/>
      <c r="I50" s="55"/>
      <c r="J50" s="182" t="s">
        <v>28</v>
      </c>
      <c r="K50" s="182"/>
      <c r="L50" s="182"/>
      <c r="M50" s="182"/>
      <c r="N50" s="55"/>
      <c r="O50" s="54">
        <f>SUM(O48+O17-O47)</f>
        <v>-7.2759576141834259E-12</v>
      </c>
    </row>
  </sheetData>
  <mergeCells count="54">
    <mergeCell ref="J50:M50"/>
    <mergeCell ref="J49:M49"/>
    <mergeCell ref="A43:B43"/>
    <mergeCell ref="A44:B44"/>
    <mergeCell ref="A45:B45"/>
    <mergeCell ref="I47:M47"/>
    <mergeCell ref="I48:M48"/>
    <mergeCell ref="A15:B17"/>
    <mergeCell ref="C15:N15"/>
    <mergeCell ref="O15:O16"/>
    <mergeCell ref="A41:B42"/>
    <mergeCell ref="C41:N41"/>
    <mergeCell ref="O41:O42"/>
    <mergeCell ref="A2:O2"/>
    <mergeCell ref="O4:O6"/>
    <mergeCell ref="B4:B6"/>
    <mergeCell ref="A4:A6"/>
    <mergeCell ref="A26:B26"/>
    <mergeCell ref="A22:B22"/>
    <mergeCell ref="A23:B23"/>
    <mergeCell ref="A24:B24"/>
    <mergeCell ref="A25:B25"/>
    <mergeCell ref="D10:D11"/>
    <mergeCell ref="E10:E11"/>
    <mergeCell ref="F10:F11"/>
    <mergeCell ref="G10:G11"/>
    <mergeCell ref="O10:O11"/>
    <mergeCell ref="O20:O21"/>
    <mergeCell ref="A20:B21"/>
    <mergeCell ref="A10:A11"/>
    <mergeCell ref="B10:B11"/>
    <mergeCell ref="A27:B27"/>
    <mergeCell ref="O31:O32"/>
    <mergeCell ref="A33:B33"/>
    <mergeCell ref="A34:B34"/>
    <mergeCell ref="A28:B28"/>
    <mergeCell ref="A35:B35"/>
    <mergeCell ref="A36:B36"/>
    <mergeCell ref="A37:B37"/>
    <mergeCell ref="A38:B38"/>
    <mergeCell ref="A31:B32"/>
    <mergeCell ref="C31:N31"/>
    <mergeCell ref="C4:N5"/>
    <mergeCell ref="C20:N20"/>
    <mergeCell ref="M10:M11"/>
    <mergeCell ref="N10:N11"/>
    <mergeCell ref="I10:I11"/>
    <mergeCell ref="J10:J11"/>
    <mergeCell ref="K10:K11"/>
    <mergeCell ref="L10:L11"/>
    <mergeCell ref="H10:H11"/>
    <mergeCell ref="E47:H47"/>
    <mergeCell ref="E48:H48"/>
    <mergeCell ref="C10:C11"/>
  </mergeCells>
  <pageMargins left="1.1023622047244095" right="0.70866141732283472" top="0.35433070866141736" bottom="0.35433070866141736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2022 bendra suvestinė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2006-11-28T10:25:48Z</dcterms:created>
  <dcterms:modified xsi:type="dcterms:W3CDTF">2023-04-17T06:55:10Z</dcterms:modified>
</cp:coreProperties>
</file>