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filterPrivacy="1" defaultThemeVersion="124226"/>
  <xr:revisionPtr revIDLastSave="0" documentId="13_ncr:1_{FDD819D3-569E-4557-BC3B-5E8A9076BC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 bendra suvestinė" sheetId="2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7" i="24" l="1"/>
  <c r="L27" i="24" l="1"/>
  <c r="O25" i="24"/>
  <c r="O23" i="24"/>
  <c r="O22" i="24"/>
  <c r="O21" i="24"/>
  <c r="O16" i="24"/>
  <c r="O36" i="24"/>
  <c r="O37" i="24"/>
  <c r="O10" i="24"/>
  <c r="F38" i="24"/>
  <c r="Q44" i="24"/>
  <c r="O43" i="24" l="1"/>
  <c r="O42" i="24"/>
  <c r="D44" i="24"/>
  <c r="E44" i="24"/>
  <c r="F44" i="24"/>
  <c r="G44" i="24"/>
  <c r="H44" i="24"/>
  <c r="I44" i="24"/>
  <c r="J44" i="24"/>
  <c r="K44" i="24"/>
  <c r="L44" i="24"/>
  <c r="M44" i="24"/>
  <c r="N44" i="24"/>
  <c r="C44" i="24"/>
  <c r="O44" i="24" l="1"/>
  <c r="O48" i="24"/>
  <c r="N9" i="24"/>
  <c r="N12" i="24" s="1"/>
  <c r="M9" i="24" l="1"/>
  <c r="M12" i="24" s="1"/>
  <c r="O34" i="24" l="1"/>
  <c r="O26" i="24"/>
  <c r="O24" i="24"/>
  <c r="O20" i="24"/>
  <c r="I27" i="24"/>
  <c r="J27" i="24"/>
  <c r="K27" i="24"/>
  <c r="N27" i="24"/>
  <c r="O27" i="24" l="1"/>
  <c r="O8" i="24"/>
  <c r="O7" i="24"/>
  <c r="M38" i="24"/>
  <c r="N38" i="24"/>
  <c r="O35" i="24"/>
  <c r="O33" i="24"/>
  <c r="O32" i="24"/>
  <c r="K38" i="24"/>
  <c r="G38" i="24"/>
  <c r="I38" i="24"/>
  <c r="J38" i="24"/>
  <c r="L38" i="24"/>
  <c r="O9" i="24" l="1"/>
  <c r="O12" i="24" s="1"/>
  <c r="I9" i="24"/>
  <c r="I12" i="24" s="1"/>
  <c r="J9" i="24"/>
  <c r="J12" i="24" s="1"/>
  <c r="K9" i="24"/>
  <c r="K12" i="24" s="1"/>
  <c r="L9" i="24"/>
  <c r="L12" i="24" s="1"/>
  <c r="H27" i="24" l="1"/>
  <c r="H38" i="24"/>
  <c r="H9" i="24"/>
  <c r="H12" i="24" s="1"/>
  <c r="G27" i="24"/>
  <c r="D38" i="24"/>
  <c r="E38" i="24"/>
  <c r="C38" i="24"/>
  <c r="E27" i="24"/>
  <c r="C27" i="24"/>
  <c r="D27" i="24"/>
  <c r="F27" i="24"/>
  <c r="O38" i="24" l="1"/>
  <c r="O46" i="24" s="1"/>
  <c r="O49" i="24" s="1"/>
  <c r="G9" i="24"/>
  <c r="G12" i="24" s="1"/>
  <c r="F9" i="24"/>
  <c r="F12" i="24" s="1"/>
  <c r="E9" i="24" l="1"/>
  <c r="E12" i="24" s="1"/>
  <c r="D9" i="24"/>
  <c r="D12" i="24" s="1"/>
  <c r="C9" i="24"/>
  <c r="C12" i="24" s="1"/>
</calcChain>
</file>

<file path=xl/sharedStrings.xml><?xml version="1.0" encoding="utf-8"?>
<sst xmlns="http://schemas.openxmlformats.org/spreadsheetml/2006/main" count="108" uniqueCount="44">
  <si>
    <t>Pavadinimas</t>
  </si>
  <si>
    <t>Dušo lankytojai</t>
  </si>
  <si>
    <t>Bendros pirties lankytojai</t>
  </si>
  <si>
    <t>Iš viso:</t>
  </si>
  <si>
    <t xml:space="preserve"> </t>
  </si>
  <si>
    <t>sausis</t>
  </si>
  <si>
    <t>vasaris</t>
  </si>
  <si>
    <t>kovas</t>
  </si>
  <si>
    <t>balandis</t>
  </si>
  <si>
    <t>gegužė</t>
  </si>
  <si>
    <t>Viso lankytojų</t>
  </si>
  <si>
    <t>SĮ "Plungės būstas''</t>
  </si>
  <si>
    <t>MĖNUO</t>
  </si>
  <si>
    <t>VISO LANKYTOJŲ SKAIČIUS:</t>
  </si>
  <si>
    <t>Darbo užmokestis</t>
  </si>
  <si>
    <t>Vanduo</t>
  </si>
  <si>
    <t>Elektra</t>
  </si>
  <si>
    <t>Dujos</t>
  </si>
  <si>
    <t>Kitos išlaidos</t>
  </si>
  <si>
    <t>Remontas</t>
  </si>
  <si>
    <t xml:space="preserve">Viso, Eur </t>
  </si>
  <si>
    <t>Apsaugos paslaugos</t>
  </si>
  <si>
    <t>PIRTIES IŠLAIKYMO IŠLAIDOS</t>
  </si>
  <si>
    <t>VIEŠOJO TUALETO IŠLAIDOS</t>
  </si>
  <si>
    <t>Įkainis, Eur/val.</t>
  </si>
  <si>
    <t>birželis</t>
  </si>
  <si>
    <t>skirtumas (pajamos-išlaidos)</t>
  </si>
  <si>
    <t>liepa</t>
  </si>
  <si>
    <t>rugpjūtis</t>
  </si>
  <si>
    <t>rugsėjis</t>
  </si>
  <si>
    <t>spalis</t>
  </si>
  <si>
    <t>Skirta iš savivaldybės biudžeto:</t>
  </si>
  <si>
    <t>lapkritis</t>
  </si>
  <si>
    <t>gruodis</t>
  </si>
  <si>
    <t>Pirties lankytojų skaičius, pajamos ir išlaidos 2023 m.</t>
  </si>
  <si>
    <t>PIRTIES PAJAMOS</t>
  </si>
  <si>
    <t>Viso išlaidų</t>
  </si>
  <si>
    <t>2023 m. pirties lankytojų skaičius, kuriems taikomas 100% nuolaida</t>
  </si>
  <si>
    <t>Sodra 1.77% nuo DU</t>
  </si>
  <si>
    <t>Papild. Išlaidos 5% (nuo direktoriaus ir vyr. buhalterės pareiginio atlyginimo)</t>
  </si>
  <si>
    <t>direktoriaus</t>
  </si>
  <si>
    <t>vyr. buhalterės</t>
  </si>
  <si>
    <t>Surinkta viso pajamų</t>
  </si>
  <si>
    <t>Nurašytos pirties medžiagos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</si>
</sst>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2" fillId="0" borderId="0" xfId="0" applyFont="1"/>
    <xf numFmtId="0" fontId="0" fillId="0" borderId="23" xfId="0" applyBorder="1"/>
    <xf numFmtId="0" fontId="0" fillId="0" borderId="4" xfId="0" applyBorder="1"/>
    <xf numFmtId="0" fontId="0" fillId="0" borderId="20" xfId="0" applyBorder="1"/>
    <xf numFmtId="0" fontId="0" fillId="0" borderId="7" xfId="0" applyBorder="1"/>
    <xf numFmtId="0" fontId="0" fillId="0" borderId="38" xfId="0" applyBorder="1"/>
    <xf numFmtId="0" fontId="1" fillId="0" borderId="31" xfId="0" applyFont="1" applyBorder="1" applyAlignment="1">
      <alignment horizontal="right"/>
    </xf>
    <xf numFmtId="0" fontId="0" fillId="0" borderId="41" xfId="0" applyBorder="1"/>
    <xf numFmtId="0" fontId="1" fillId="0" borderId="20" xfId="0" applyFont="1" applyBorder="1"/>
    <xf numFmtId="0" fontId="1" fillId="0" borderId="42" xfId="0" applyFont="1" applyBorder="1"/>
    <xf numFmtId="0" fontId="1" fillId="0" borderId="25" xfId="0" applyFont="1" applyBorder="1"/>
    <xf numFmtId="0" fontId="1" fillId="0" borderId="33" xfId="0" applyFont="1" applyBorder="1"/>
    <xf numFmtId="0" fontId="0" fillId="0" borderId="17" xfId="0" applyBorder="1" applyAlignment="1">
      <alignment horizontal="center"/>
    </xf>
    <xf numFmtId="0" fontId="0" fillId="0" borderId="1" xfId="0" applyBorder="1"/>
    <xf numFmtId="0" fontId="0" fillId="0" borderId="47" xfId="0" applyBorder="1"/>
    <xf numFmtId="2" fontId="0" fillId="0" borderId="1" xfId="0" applyNumberFormat="1" applyBorder="1"/>
    <xf numFmtId="0" fontId="0" fillId="0" borderId="46" xfId="0" applyBorder="1"/>
    <xf numFmtId="0" fontId="0" fillId="0" borderId="30" xfId="0" applyBorder="1"/>
    <xf numFmtId="0" fontId="0" fillId="0" borderId="52" xfId="0" applyBorder="1"/>
    <xf numFmtId="0" fontId="0" fillId="0" borderId="2" xfId="0" applyBorder="1"/>
    <xf numFmtId="0" fontId="1" fillId="0" borderId="27" xfId="0" applyFont="1" applyBorder="1"/>
    <xf numFmtId="0" fontId="0" fillId="0" borderId="19" xfId="0" applyBorder="1" applyAlignment="1">
      <alignment horizontal="center"/>
    </xf>
    <xf numFmtId="0" fontId="0" fillId="0" borderId="53" xfId="0" applyBorder="1"/>
    <xf numFmtId="0" fontId="0" fillId="0" borderId="24" xfId="0" applyBorder="1"/>
    <xf numFmtId="0" fontId="0" fillId="0" borderId="54" xfId="0" applyBorder="1"/>
    <xf numFmtId="0" fontId="1" fillId="2" borderId="20" xfId="0" applyFont="1" applyFill="1" applyBorder="1"/>
    <xf numFmtId="4" fontId="0" fillId="0" borderId="46" xfId="0" applyNumberFormat="1" applyBorder="1"/>
    <xf numFmtId="4" fontId="0" fillId="0" borderId="47" xfId="0" applyNumberFormat="1" applyBorder="1"/>
    <xf numFmtId="4" fontId="0" fillId="0" borderId="53" xfId="0" applyNumberFormat="1" applyBorder="1"/>
    <xf numFmtId="4" fontId="0" fillId="0" borderId="54" xfId="0" applyNumberFormat="1" applyBorder="1"/>
    <xf numFmtId="4" fontId="0" fillId="0" borderId="30" xfId="0" applyNumberFormat="1" applyBorder="1"/>
    <xf numFmtId="4" fontId="0" fillId="0" borderId="1" xfId="0" applyNumberFormat="1" applyBorder="1"/>
    <xf numFmtId="4" fontId="0" fillId="0" borderId="23" xfId="0" applyNumberFormat="1" applyBorder="1"/>
    <xf numFmtId="4" fontId="0" fillId="0" borderId="39" xfId="0" applyNumberFormat="1" applyBorder="1"/>
    <xf numFmtId="4" fontId="0" fillId="0" borderId="52" xfId="0" applyNumberFormat="1" applyBorder="1"/>
    <xf numFmtId="4" fontId="0" fillId="0" borderId="2" xfId="0" applyNumberFormat="1" applyBorder="1"/>
    <xf numFmtId="4" fontId="0" fillId="0" borderId="24" xfId="0" applyNumberFormat="1" applyBorder="1"/>
    <xf numFmtId="4" fontId="0" fillId="0" borderId="49" xfId="0" applyNumberFormat="1" applyBorder="1"/>
    <xf numFmtId="4" fontId="1" fillId="2" borderId="20" xfId="0" applyNumberFormat="1" applyFont="1" applyFill="1" applyBorder="1"/>
    <xf numFmtId="0" fontId="0" fillId="0" borderId="14" xfId="0" applyBorder="1" applyAlignment="1">
      <alignment horizontal="center"/>
    </xf>
    <xf numFmtId="0" fontId="0" fillId="0" borderId="39" xfId="0" applyBorder="1" applyAlignment="1">
      <alignment horizontal="center"/>
    </xf>
    <xf numFmtId="4" fontId="4" fillId="2" borderId="20" xfId="0" applyNumberFormat="1" applyFont="1" applyFill="1" applyBorder="1"/>
    <xf numFmtId="0" fontId="0" fillId="0" borderId="16" xfId="0" applyBorder="1" applyAlignment="1">
      <alignment horizontal="center"/>
    </xf>
    <xf numFmtId="0" fontId="1" fillId="0" borderId="19" xfId="0" applyFont="1" applyBorder="1"/>
    <xf numFmtId="4" fontId="4" fillId="0" borderId="0" xfId="0" applyNumberFormat="1" applyFont="1"/>
    <xf numFmtId="4" fontId="0" fillId="0" borderId="0" xfId="0" applyNumberFormat="1"/>
    <xf numFmtId="0" fontId="0" fillId="0" borderId="0" xfId="0" applyAlignment="1">
      <alignment horizontal="right"/>
    </xf>
    <xf numFmtId="0" fontId="0" fillId="0" borderId="28" xfId="0" applyBorder="1" applyAlignment="1">
      <alignment horizontal="center"/>
    </xf>
    <xf numFmtId="0" fontId="0" fillId="0" borderId="57" xfId="0" applyBorder="1"/>
    <xf numFmtId="0" fontId="0" fillId="0" borderId="59" xfId="0" applyBorder="1" applyAlignment="1">
      <alignment horizontal="center"/>
    </xf>
    <xf numFmtId="0" fontId="1" fillId="0" borderId="16" xfId="0" applyFont="1" applyBorder="1"/>
    <xf numFmtId="0" fontId="0" fillId="0" borderId="25" xfId="0" applyBorder="1" applyAlignment="1">
      <alignment horizontal="center"/>
    </xf>
    <xf numFmtId="0" fontId="0" fillId="0" borderId="37" xfId="0" applyBorder="1"/>
    <xf numFmtId="0" fontId="1" fillId="0" borderId="17" xfId="0" applyFont="1" applyBorder="1"/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64" xfId="0" applyBorder="1" applyAlignment="1">
      <alignment horizontal="center"/>
    </xf>
    <xf numFmtId="4" fontId="0" fillId="0" borderId="22" xfId="0" applyNumberFormat="1" applyBorder="1"/>
    <xf numFmtId="4" fontId="0" fillId="0" borderId="21" xfId="0" applyNumberFormat="1" applyBorder="1"/>
    <xf numFmtId="4" fontId="1" fillId="0" borderId="19" xfId="0" applyNumberFormat="1" applyFont="1" applyBorder="1" applyAlignment="1">
      <alignment horizontal="right"/>
    </xf>
    <xf numFmtId="2" fontId="0" fillId="0" borderId="22" xfId="0" applyNumberFormat="1" applyBorder="1"/>
    <xf numFmtId="2" fontId="0" fillId="0" borderId="47" xfId="0" applyNumberFormat="1" applyBorder="1"/>
    <xf numFmtId="2" fontId="1" fillId="0" borderId="17" xfId="0" applyNumberFormat="1" applyFont="1" applyBorder="1"/>
    <xf numFmtId="2" fontId="0" fillId="0" borderId="57" xfId="0" applyNumberFormat="1" applyBorder="1"/>
    <xf numFmtId="0" fontId="0" fillId="0" borderId="65" xfId="0" applyBorder="1"/>
    <xf numFmtId="0" fontId="0" fillId="0" borderId="66" xfId="0" applyBorder="1"/>
    <xf numFmtId="2" fontId="1" fillId="0" borderId="19" xfId="0" applyNumberFormat="1" applyFont="1" applyBorder="1"/>
    <xf numFmtId="2" fontId="0" fillId="0" borderId="24" xfId="0" applyNumberFormat="1" applyBorder="1"/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4" fontId="0" fillId="0" borderId="57" xfId="0" applyNumberFormat="1" applyBorder="1"/>
    <xf numFmtId="4" fontId="0" fillId="0" borderId="66" xfId="0" applyNumberFormat="1" applyBorder="1"/>
    <xf numFmtId="4" fontId="5" fillId="0" borderId="65" xfId="0" applyNumberFormat="1" applyFont="1" applyBorder="1"/>
    <xf numFmtId="0" fontId="5" fillId="0" borderId="65" xfId="0" applyFont="1" applyBorder="1"/>
    <xf numFmtId="4" fontId="1" fillId="0" borderId="27" xfId="0" applyNumberFormat="1" applyFont="1" applyBorder="1"/>
    <xf numFmtId="4" fontId="1" fillId="0" borderId="17" xfId="0" applyNumberFormat="1" applyFont="1" applyBorder="1" applyAlignment="1">
      <alignment horizontal="right"/>
    </xf>
    <xf numFmtId="0" fontId="0" fillId="0" borderId="3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67" xfId="0" applyBorder="1" applyAlignment="1">
      <alignment horizontal="center"/>
    </xf>
    <xf numFmtId="0" fontId="3" fillId="0" borderId="0" xfId="0" applyFont="1" applyAlignment="1">
      <alignment vertical="center"/>
    </xf>
    <xf numFmtId="2" fontId="0" fillId="0" borderId="4" xfId="0" applyNumberFormat="1" applyBorder="1"/>
    <xf numFmtId="2" fontId="1" fillId="0" borderId="31" xfId="0" applyNumberFormat="1" applyFont="1" applyBorder="1"/>
    <xf numFmtId="0" fontId="0" fillId="0" borderId="0" xfId="0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0" fillId="0" borderId="43" xfId="0" applyBorder="1"/>
    <xf numFmtId="0" fontId="4" fillId="0" borderId="0" xfId="0" applyFont="1" applyAlignment="1">
      <alignment horizontal="right"/>
    </xf>
    <xf numFmtId="2" fontId="0" fillId="0" borderId="68" xfId="0" applyNumberFormat="1" applyBorder="1"/>
    <xf numFmtId="2" fontId="0" fillId="0" borderId="37" xfId="0" applyNumberFormat="1" applyBorder="1"/>
    <xf numFmtId="2" fontId="0" fillId="0" borderId="15" xfId="0" applyNumberFormat="1" applyBorder="1"/>
    <xf numFmtId="2" fontId="0" fillId="0" borderId="2" xfId="0" applyNumberFormat="1" applyBorder="1"/>
    <xf numFmtId="2" fontId="1" fillId="0" borderId="27" xfId="0" applyNumberFormat="1" applyFont="1" applyBorder="1"/>
    <xf numFmtId="2" fontId="0" fillId="0" borderId="29" xfId="0" applyNumberFormat="1" applyBorder="1"/>
    <xf numFmtId="2" fontId="0" fillId="0" borderId="49" xfId="0" applyNumberFormat="1" applyBorder="1"/>
    <xf numFmtId="2" fontId="1" fillId="2" borderId="20" xfId="0" applyNumberFormat="1" applyFont="1" applyFill="1" applyBorder="1"/>
    <xf numFmtId="0" fontId="0" fillId="0" borderId="10" xfId="0" applyBorder="1"/>
    <xf numFmtId="0" fontId="0" fillId="0" borderId="48" xfId="0" applyBorder="1"/>
    <xf numFmtId="2" fontId="0" fillId="0" borderId="54" xfId="0" applyNumberFormat="1" applyBorder="1"/>
    <xf numFmtId="2" fontId="0" fillId="0" borderId="21" xfId="0" applyNumberFormat="1" applyBorder="1"/>
    <xf numFmtId="2" fontId="0" fillId="0" borderId="0" xfId="0" applyNumberFormat="1"/>
    <xf numFmtId="2" fontId="1" fillId="0" borderId="0" xfId="0" applyNumberFormat="1" applyFont="1"/>
    <xf numFmtId="0" fontId="5" fillId="0" borderId="47" xfId="0" applyFont="1" applyBorder="1"/>
    <xf numFmtId="4" fontId="5" fillId="0" borderId="1" xfId="0" applyNumberFormat="1" applyFont="1" applyBorder="1"/>
    <xf numFmtId="4" fontId="5" fillId="0" borderId="2" xfId="0" applyNumberFormat="1" applyFont="1" applyBorder="1"/>
    <xf numFmtId="4" fontId="5" fillId="0" borderId="47" xfId="0" applyNumberFormat="1" applyFont="1" applyBorder="1"/>
    <xf numFmtId="2" fontId="5" fillId="0" borderId="65" xfId="0" applyNumberFormat="1" applyFont="1" applyBorder="1"/>
    <xf numFmtId="2" fontId="5" fillId="0" borderId="47" xfId="0" applyNumberFormat="1" applyFont="1" applyBorder="1"/>
    <xf numFmtId="2" fontId="5" fillId="0" borderId="2" xfId="0" applyNumberFormat="1" applyFont="1" applyBorder="1"/>
    <xf numFmtId="0" fontId="5" fillId="0" borderId="37" xfId="0" applyFont="1" applyBorder="1"/>
    <xf numFmtId="2" fontId="5" fillId="0" borderId="60" xfId="0" applyNumberFormat="1" applyFont="1" applyBorder="1"/>
    <xf numFmtId="4" fontId="5" fillId="0" borderId="60" xfId="0" applyNumberFormat="1" applyFont="1" applyBorder="1"/>
    <xf numFmtId="0" fontId="0" fillId="0" borderId="0" xfId="0" applyAlignment="1">
      <alignment horizontal="right"/>
    </xf>
    <xf numFmtId="0" fontId="1" fillId="0" borderId="3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35" xfId="0" applyBorder="1" applyAlignment="1">
      <alignment horizontal="left"/>
    </xf>
    <xf numFmtId="0" fontId="1" fillId="0" borderId="31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56" xfId="0" applyFont="1" applyBorder="1" applyAlignment="1">
      <alignment horizontal="right"/>
    </xf>
    <xf numFmtId="0" fontId="1" fillId="2" borderId="8" xfId="0" applyFont="1" applyFill="1" applyBorder="1" applyAlignment="1">
      <alignment horizontal="left" vertical="center" wrapText="1"/>
    </xf>
    <xf numFmtId="0" fontId="1" fillId="2" borderId="5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1" fillId="0" borderId="33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0" fillId="0" borderId="38" xfId="0" applyBorder="1" applyAlignment="1">
      <alignment horizontal="left"/>
    </xf>
    <xf numFmtId="0" fontId="0" fillId="0" borderId="55" xfId="0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50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0" borderId="44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1" fillId="0" borderId="16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0" fillId="0" borderId="45" xfId="0" applyBorder="1" applyAlignment="1">
      <alignment horizontal="right" vertical="center" wrapText="1"/>
    </xf>
    <xf numFmtId="0" fontId="0" fillId="0" borderId="25" xfId="0" applyBorder="1" applyAlignment="1">
      <alignment horizontal="right" vertical="center" wrapText="1"/>
    </xf>
    <xf numFmtId="0" fontId="0" fillId="0" borderId="44" xfId="0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0" fontId="0" fillId="0" borderId="43" xfId="0" applyBorder="1" applyAlignment="1">
      <alignment horizontal="right" vertical="center" wrapText="1"/>
    </xf>
    <xf numFmtId="0" fontId="0" fillId="0" borderId="34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8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24" xfId="0" applyBorder="1" applyAlignment="1">
      <alignment horizontal="left"/>
    </xf>
    <xf numFmtId="0" fontId="1" fillId="0" borderId="32" xfId="0" applyFont="1" applyBorder="1" applyAlignment="1">
      <alignment horizontal="right"/>
    </xf>
    <xf numFmtId="0" fontId="5" fillId="0" borderId="60" xfId="0" applyFont="1" applyBorder="1"/>
    <xf numFmtId="0" fontId="5" fillId="0" borderId="56" xfId="0" applyFont="1" applyBorder="1"/>
    <xf numFmtId="0" fontId="5" fillId="0" borderId="61" xfId="0" applyFont="1" applyBorder="1"/>
    <xf numFmtId="4" fontId="5" fillId="0" borderId="61" xfId="0" applyNumberFormat="1" applyFont="1" applyBorder="1"/>
    <xf numFmtId="4" fontId="5" fillId="0" borderId="55" xfId="0" applyNumberFormat="1" applyFont="1" applyBorder="1"/>
    <xf numFmtId="0" fontId="5" fillId="0" borderId="21" xfId="0" applyFont="1" applyBorder="1"/>
    <xf numFmtId="0" fontId="5" fillId="0" borderId="45" xfId="0" applyFont="1" applyFill="1" applyBorder="1" applyAlignment="1">
      <alignment horizontal="right" vertical="center" wrapText="1"/>
    </xf>
    <xf numFmtId="0" fontId="5" fillId="0" borderId="25" xfId="0" applyFont="1" applyFill="1" applyBorder="1" applyAlignment="1">
      <alignment horizontal="right" vertical="center" wrapText="1"/>
    </xf>
    <xf numFmtId="0" fontId="5" fillId="0" borderId="62" xfId="0" applyFont="1" applyFill="1" applyBorder="1" applyAlignment="1">
      <alignment horizontal="right" vertical="center" wrapText="1"/>
    </xf>
    <xf numFmtId="0" fontId="5" fillId="0" borderId="63" xfId="0" applyFont="1" applyFill="1" applyBorder="1" applyAlignment="1">
      <alignment horizontal="right" vertical="center" wrapText="1"/>
    </xf>
    <xf numFmtId="4" fontId="0" fillId="0" borderId="2" xfId="0" applyNumberFormat="1" applyFill="1" applyBorder="1"/>
    <xf numFmtId="4" fontId="0" fillId="0" borderId="66" xfId="0" applyNumberFormat="1" applyFill="1" applyBorder="1"/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R49"/>
  <sheetViews>
    <sheetView tabSelected="1" topLeftCell="A22" workbookViewId="0">
      <selection activeCell="L27" sqref="L27"/>
    </sheetView>
  </sheetViews>
  <sheetFormatPr defaultRowHeight="15" x14ac:dyDescent="0.25"/>
  <cols>
    <col min="1" max="1" width="26.42578125" customWidth="1"/>
    <col min="2" max="2" width="8" customWidth="1"/>
    <col min="3" max="3" width="9.5703125" customWidth="1"/>
    <col min="5" max="5" width="9.85546875" customWidth="1"/>
    <col min="6" max="14" width="9.5703125" customWidth="1"/>
    <col min="15" max="15" width="10" customWidth="1"/>
  </cols>
  <sheetData>
    <row r="1" spans="1:15" ht="18.75" x14ac:dyDescent="0.3">
      <c r="A1" s="81" t="s">
        <v>11</v>
      </c>
      <c r="B1" s="1"/>
      <c r="C1" s="1"/>
      <c r="D1" s="1"/>
    </row>
    <row r="2" spans="1:15" ht="15.75" x14ac:dyDescent="0.25">
      <c r="A2" s="139" t="s">
        <v>34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5" ht="15.75" thickBot="1" x14ac:dyDescent="0.3">
      <c r="C3" t="s">
        <v>4</v>
      </c>
    </row>
    <row r="4" spans="1:15" ht="19.5" customHeight="1" x14ac:dyDescent="0.25">
      <c r="A4" s="143" t="s">
        <v>0</v>
      </c>
      <c r="B4" s="140" t="s">
        <v>24</v>
      </c>
      <c r="C4" s="143" t="s">
        <v>12</v>
      </c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67"/>
      <c r="O4" s="140" t="s">
        <v>10</v>
      </c>
    </row>
    <row r="5" spans="1:15" ht="3" customHeight="1" thickBot="1" x14ac:dyDescent="0.3">
      <c r="A5" s="144"/>
      <c r="B5" s="141"/>
      <c r="C5" s="144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9"/>
      <c r="O5" s="141"/>
    </row>
    <row r="6" spans="1:15" ht="15.75" thickBot="1" x14ac:dyDescent="0.3">
      <c r="A6" s="145"/>
      <c r="B6" s="142"/>
      <c r="C6" s="43" t="s">
        <v>5</v>
      </c>
      <c r="D6" s="13" t="s">
        <v>6</v>
      </c>
      <c r="E6" s="13" t="s">
        <v>7</v>
      </c>
      <c r="F6" s="13" t="s">
        <v>8</v>
      </c>
      <c r="G6" s="22" t="s">
        <v>9</v>
      </c>
      <c r="H6" s="22" t="s">
        <v>25</v>
      </c>
      <c r="I6" s="13" t="s">
        <v>27</v>
      </c>
      <c r="J6" s="55" t="s">
        <v>28</v>
      </c>
      <c r="K6" s="13" t="s">
        <v>29</v>
      </c>
      <c r="L6" s="55" t="s">
        <v>30</v>
      </c>
      <c r="M6" s="13" t="s">
        <v>32</v>
      </c>
      <c r="N6" s="56" t="s">
        <v>33</v>
      </c>
      <c r="O6" s="142"/>
    </row>
    <row r="7" spans="1:15" x14ac:dyDescent="0.25">
      <c r="A7" s="5" t="s">
        <v>2</v>
      </c>
      <c r="B7" s="40">
        <v>7</v>
      </c>
      <c r="C7" s="17">
        <v>61</v>
      </c>
      <c r="D7" s="15">
        <v>60</v>
      </c>
      <c r="E7" s="15">
        <v>51</v>
      </c>
      <c r="F7" s="15">
        <v>46</v>
      </c>
      <c r="G7" s="23">
        <v>30</v>
      </c>
      <c r="H7" s="23">
        <v>16</v>
      </c>
      <c r="I7" s="15">
        <v>0</v>
      </c>
      <c r="J7" s="49">
        <v>0</v>
      </c>
      <c r="K7" s="15">
        <v>36</v>
      </c>
      <c r="L7" s="49">
        <v>40</v>
      </c>
      <c r="M7" s="15">
        <v>39</v>
      </c>
      <c r="N7" s="49">
        <v>48</v>
      </c>
      <c r="O7" s="97">
        <f>SUM(C7:N7)</f>
        <v>427</v>
      </c>
    </row>
    <row r="8" spans="1:15" ht="15.75" thickBot="1" x14ac:dyDescent="0.3">
      <c r="A8" s="6" t="s">
        <v>1</v>
      </c>
      <c r="B8" s="41">
        <v>4</v>
      </c>
      <c r="C8" s="8"/>
      <c r="D8" s="3"/>
      <c r="E8" s="3">
        <v>2</v>
      </c>
      <c r="F8" s="3">
        <v>1</v>
      </c>
      <c r="G8" s="24">
        <v>1</v>
      </c>
      <c r="H8" s="24">
        <v>3</v>
      </c>
      <c r="I8" s="53">
        <v>0</v>
      </c>
      <c r="J8" s="53">
        <v>0</v>
      </c>
      <c r="K8" s="53">
        <v>0</v>
      </c>
      <c r="L8" s="53">
        <v>0</v>
      </c>
      <c r="M8" s="53">
        <v>3</v>
      </c>
      <c r="N8" s="53">
        <v>0</v>
      </c>
      <c r="O8" s="98">
        <f>SUM(C8:N8)</f>
        <v>10</v>
      </c>
    </row>
    <row r="9" spans="1:15" ht="16.5" customHeight="1" thickBot="1" x14ac:dyDescent="0.3">
      <c r="A9" s="7" t="s">
        <v>3</v>
      </c>
      <c r="B9" s="4"/>
      <c r="C9" s="10">
        <f t="shared" ref="C9:L9" si="0">SUM(C7:C8)</f>
        <v>61</v>
      </c>
      <c r="D9" s="11">
        <f t="shared" si="0"/>
        <v>60</v>
      </c>
      <c r="E9" s="11">
        <f t="shared" si="0"/>
        <v>53</v>
      </c>
      <c r="F9" s="54">
        <f t="shared" si="0"/>
        <v>47</v>
      </c>
      <c r="G9" s="12">
        <f t="shared" si="0"/>
        <v>31</v>
      </c>
      <c r="H9" s="44">
        <f t="shared" si="0"/>
        <v>19</v>
      </c>
      <c r="I9" s="44">
        <f t="shared" si="0"/>
        <v>0</v>
      </c>
      <c r="J9" s="44">
        <f t="shared" si="0"/>
        <v>0</v>
      </c>
      <c r="K9" s="44">
        <f t="shared" si="0"/>
        <v>36</v>
      </c>
      <c r="L9" s="44">
        <f t="shared" si="0"/>
        <v>40</v>
      </c>
      <c r="M9" s="54">
        <f>SUM(M7:M8)</f>
        <v>42</v>
      </c>
      <c r="N9" s="12">
        <f>SUM(N7:N8)</f>
        <v>48</v>
      </c>
      <c r="O9" s="9">
        <f>SUM(O7:O8)</f>
        <v>437</v>
      </c>
    </row>
    <row r="10" spans="1:15" ht="15" customHeight="1" x14ac:dyDescent="0.25">
      <c r="A10" s="159" t="s">
        <v>37</v>
      </c>
      <c r="B10" s="161">
        <v>0</v>
      </c>
      <c r="C10" s="175">
        <v>397</v>
      </c>
      <c r="D10" s="148">
        <v>406</v>
      </c>
      <c r="E10" s="150">
        <v>436</v>
      </c>
      <c r="F10" s="148">
        <v>382</v>
      </c>
      <c r="G10" s="152">
        <v>318</v>
      </c>
      <c r="H10" s="172">
        <v>286</v>
      </c>
      <c r="I10" s="170">
        <v>0</v>
      </c>
      <c r="J10" s="170">
        <v>0</v>
      </c>
      <c r="K10" s="170">
        <v>294</v>
      </c>
      <c r="L10" s="172">
        <v>288</v>
      </c>
      <c r="M10" s="187">
        <v>289</v>
      </c>
      <c r="N10" s="189">
        <v>357</v>
      </c>
      <c r="O10" s="153">
        <f>SUM(C10:N11)</f>
        <v>3453</v>
      </c>
    </row>
    <row r="11" spans="1:15" ht="30" customHeight="1" thickBot="1" x14ac:dyDescent="0.3">
      <c r="A11" s="160"/>
      <c r="B11" s="162"/>
      <c r="C11" s="176"/>
      <c r="D11" s="149"/>
      <c r="E11" s="151"/>
      <c r="F11" s="149"/>
      <c r="G11" s="149"/>
      <c r="H11" s="174"/>
      <c r="I11" s="171"/>
      <c r="J11" s="171"/>
      <c r="K11" s="171"/>
      <c r="L11" s="173"/>
      <c r="M11" s="188"/>
      <c r="N11" s="190"/>
      <c r="O11" s="154"/>
    </row>
    <row r="12" spans="1:15" ht="17.25" customHeight="1" thickBot="1" x14ac:dyDescent="0.3">
      <c r="A12" s="7" t="s">
        <v>13</v>
      </c>
      <c r="B12" s="9"/>
      <c r="C12" s="51">
        <f>SUM(C9+C10)</f>
        <v>458</v>
      </c>
      <c r="D12" s="21">
        <f t="shared" ref="D12:G12" si="1">SUM(D9+D10)</f>
        <v>466</v>
      </c>
      <c r="E12" s="54">
        <f t="shared" si="1"/>
        <v>489</v>
      </c>
      <c r="F12" s="21">
        <f t="shared" si="1"/>
        <v>429</v>
      </c>
      <c r="G12" s="21">
        <f t="shared" si="1"/>
        <v>349</v>
      </c>
      <c r="H12" s="54">
        <f>SUM(H9+H10)</f>
        <v>305</v>
      </c>
      <c r="I12" s="21">
        <f t="shared" ref="I12:L12" si="2">SUM(I9+I10)</f>
        <v>0</v>
      </c>
      <c r="J12" s="54">
        <f t="shared" si="2"/>
        <v>0</v>
      </c>
      <c r="K12" s="21">
        <f t="shared" si="2"/>
        <v>330</v>
      </c>
      <c r="L12" s="12">
        <f t="shared" si="2"/>
        <v>328</v>
      </c>
      <c r="M12" s="54">
        <f>SUM(M9+M10)</f>
        <v>331</v>
      </c>
      <c r="N12" s="12">
        <f>SUM(N9+N10)</f>
        <v>405</v>
      </c>
      <c r="O12" s="26">
        <f>SUM(O9+O10)</f>
        <v>3890</v>
      </c>
    </row>
    <row r="13" spans="1:15" ht="15.75" thickBot="1" x14ac:dyDescent="0.3"/>
    <row r="14" spans="1:15" ht="15.75" thickBot="1" x14ac:dyDescent="0.3">
      <c r="A14" s="117" t="s">
        <v>35</v>
      </c>
      <c r="B14" s="118"/>
      <c r="C14" s="114" t="s">
        <v>12</v>
      </c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5" t="s">
        <v>20</v>
      </c>
    </row>
    <row r="15" spans="1:15" ht="15.75" thickBot="1" x14ac:dyDescent="0.3">
      <c r="A15" s="119"/>
      <c r="B15" s="120"/>
      <c r="C15" s="80" t="s">
        <v>5</v>
      </c>
      <c r="D15" s="78" t="s">
        <v>6</v>
      </c>
      <c r="E15" s="78" t="s">
        <v>7</v>
      </c>
      <c r="F15" s="78" t="s">
        <v>8</v>
      </c>
      <c r="G15" s="79" t="s">
        <v>9</v>
      </c>
      <c r="H15" s="79" t="s">
        <v>25</v>
      </c>
      <c r="I15" s="78" t="s">
        <v>27</v>
      </c>
      <c r="J15" s="77" t="s">
        <v>28</v>
      </c>
      <c r="K15" s="78" t="s">
        <v>29</v>
      </c>
      <c r="L15" s="77" t="s">
        <v>30</v>
      </c>
      <c r="M15" s="78" t="s">
        <v>32</v>
      </c>
      <c r="N15" s="77" t="s">
        <v>33</v>
      </c>
      <c r="O15" s="116"/>
    </row>
    <row r="16" spans="1:15" ht="15.75" thickBot="1" x14ac:dyDescent="0.3">
      <c r="A16" s="121"/>
      <c r="B16" s="122"/>
      <c r="C16" s="8">
        <v>353.19</v>
      </c>
      <c r="D16" s="82">
        <v>347.4</v>
      </c>
      <c r="E16" s="3">
        <v>301.91000000000003</v>
      </c>
      <c r="F16" s="3">
        <v>269.64999999999998</v>
      </c>
      <c r="G16" s="3">
        <v>177.01</v>
      </c>
      <c r="H16" s="3">
        <v>102.57</v>
      </c>
      <c r="I16" s="3">
        <v>0</v>
      </c>
      <c r="J16" s="3">
        <v>0</v>
      </c>
      <c r="K16" s="3">
        <v>208.44</v>
      </c>
      <c r="L16" s="3">
        <v>231.59</v>
      </c>
      <c r="M16" s="3">
        <v>235.74</v>
      </c>
      <c r="N16" s="186">
        <v>277.92</v>
      </c>
      <c r="O16" s="96">
        <f>SUM(C16:N16)</f>
        <v>2505.42</v>
      </c>
    </row>
    <row r="17" spans="1:15" ht="15.75" thickBot="1" x14ac:dyDescent="0.3"/>
    <row r="18" spans="1:15" ht="15.75" thickBot="1" x14ac:dyDescent="0.3">
      <c r="A18" s="155" t="s">
        <v>22</v>
      </c>
      <c r="B18" s="156"/>
      <c r="C18" s="143" t="s">
        <v>12</v>
      </c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67"/>
      <c r="O18" s="115" t="s">
        <v>20</v>
      </c>
    </row>
    <row r="19" spans="1:15" ht="15.75" thickBot="1" x14ac:dyDescent="0.3">
      <c r="A19" s="157"/>
      <c r="B19" s="158"/>
      <c r="C19" s="43" t="s">
        <v>5</v>
      </c>
      <c r="D19" s="13" t="s">
        <v>6</v>
      </c>
      <c r="E19" s="13" t="s">
        <v>7</v>
      </c>
      <c r="F19" s="13" t="s">
        <v>8</v>
      </c>
      <c r="G19" s="22" t="s">
        <v>9</v>
      </c>
      <c r="H19" s="22" t="s">
        <v>25</v>
      </c>
      <c r="I19" s="13" t="s">
        <v>27</v>
      </c>
      <c r="J19" s="55" t="s">
        <v>28</v>
      </c>
      <c r="K19" s="13" t="s">
        <v>29</v>
      </c>
      <c r="L19" s="55" t="s">
        <v>30</v>
      </c>
      <c r="M19" s="13" t="s">
        <v>32</v>
      </c>
      <c r="N19" s="56" t="s">
        <v>33</v>
      </c>
      <c r="O19" s="136"/>
    </row>
    <row r="20" spans="1:15" x14ac:dyDescent="0.25">
      <c r="A20" s="146" t="s">
        <v>14</v>
      </c>
      <c r="B20" s="147"/>
      <c r="C20" s="27">
        <v>1510.74</v>
      </c>
      <c r="D20" s="28">
        <v>1510.74</v>
      </c>
      <c r="E20" s="28">
        <v>1510.74</v>
      </c>
      <c r="F20" s="28">
        <v>1510.74</v>
      </c>
      <c r="G20" s="29">
        <v>1510.74</v>
      </c>
      <c r="H20" s="58">
        <v>1841.9</v>
      </c>
      <c r="I20" s="28">
        <v>420.35</v>
      </c>
      <c r="J20" s="27">
        <v>915.59</v>
      </c>
      <c r="K20" s="28">
        <v>915.93</v>
      </c>
      <c r="L20" s="71">
        <v>915.93</v>
      </c>
      <c r="M20" s="106">
        <v>915.93</v>
      </c>
      <c r="N20" s="112">
        <v>915.93</v>
      </c>
      <c r="O20" s="30">
        <f t="shared" ref="O20:O26" si="3">SUM(C20:N20)</f>
        <v>14395.260000000002</v>
      </c>
    </row>
    <row r="21" spans="1:15" x14ac:dyDescent="0.25">
      <c r="A21" s="123" t="s">
        <v>15</v>
      </c>
      <c r="B21" s="124"/>
      <c r="C21" s="31">
        <v>182.51</v>
      </c>
      <c r="D21" s="32">
        <v>280.18</v>
      </c>
      <c r="E21" s="32">
        <v>312.66000000000003</v>
      </c>
      <c r="F21" s="32">
        <v>248.19</v>
      </c>
      <c r="G21" s="33">
        <v>200.57</v>
      </c>
      <c r="H21" s="33">
        <v>256.85000000000002</v>
      </c>
      <c r="I21" s="32">
        <v>0</v>
      </c>
      <c r="J21" s="31">
        <v>0</v>
      </c>
      <c r="K21" s="32">
        <v>185.59</v>
      </c>
      <c r="L21" s="73">
        <v>220.23</v>
      </c>
      <c r="M21" s="104">
        <v>204.93</v>
      </c>
      <c r="N21" s="185">
        <v>235.03</v>
      </c>
      <c r="O21" s="34">
        <f>SUM(C21:N21)</f>
        <v>2326.7400000000002</v>
      </c>
    </row>
    <row r="22" spans="1:15" x14ac:dyDescent="0.25">
      <c r="A22" s="123" t="s">
        <v>16</v>
      </c>
      <c r="B22" s="124"/>
      <c r="C22" s="31">
        <v>1075.49</v>
      </c>
      <c r="D22" s="32">
        <v>645.23</v>
      </c>
      <c r="E22" s="32">
        <v>653.67999999999995</v>
      </c>
      <c r="F22" s="32">
        <v>488.59</v>
      </c>
      <c r="G22" s="33">
        <v>485.03</v>
      </c>
      <c r="H22" s="33">
        <v>480.36</v>
      </c>
      <c r="I22" s="32">
        <v>0</v>
      </c>
      <c r="J22" s="31">
        <v>0</v>
      </c>
      <c r="K22" s="32">
        <v>498.62</v>
      </c>
      <c r="L22" s="73">
        <v>443.96</v>
      </c>
      <c r="M22" s="104">
        <v>410.59</v>
      </c>
      <c r="N22" s="185">
        <v>502.23</v>
      </c>
      <c r="O22" s="34">
        <f>SUM(C22:N22)</f>
        <v>5683.7800000000007</v>
      </c>
    </row>
    <row r="23" spans="1:15" x14ac:dyDescent="0.25">
      <c r="A23" s="123" t="s">
        <v>17</v>
      </c>
      <c r="B23" s="124"/>
      <c r="C23" s="31">
        <v>954.5</v>
      </c>
      <c r="D23" s="32">
        <v>803.55</v>
      </c>
      <c r="E23" s="32">
        <v>802.88</v>
      </c>
      <c r="F23" s="32">
        <v>432.6</v>
      </c>
      <c r="G23" s="33">
        <v>453.38</v>
      </c>
      <c r="H23" s="33">
        <v>423.94</v>
      </c>
      <c r="I23" s="32">
        <v>0</v>
      </c>
      <c r="J23" s="31">
        <v>0</v>
      </c>
      <c r="K23" s="32">
        <v>351.42</v>
      </c>
      <c r="L23" s="73">
        <v>402.51</v>
      </c>
      <c r="M23" s="104">
        <v>828.26</v>
      </c>
      <c r="N23" s="185">
        <v>792.62</v>
      </c>
      <c r="O23" s="34">
        <f>SUM(C23:N23)</f>
        <v>6245.66</v>
      </c>
    </row>
    <row r="24" spans="1:15" x14ac:dyDescent="0.25">
      <c r="A24" s="137" t="s">
        <v>19</v>
      </c>
      <c r="B24" s="138"/>
      <c r="C24" s="35">
        <v>0</v>
      </c>
      <c r="D24" s="36">
        <v>0</v>
      </c>
      <c r="E24" s="36">
        <v>0</v>
      </c>
      <c r="F24" s="36">
        <v>0</v>
      </c>
      <c r="G24" s="37">
        <v>0</v>
      </c>
      <c r="H24" s="37">
        <v>0</v>
      </c>
      <c r="I24" s="36">
        <v>0</v>
      </c>
      <c r="J24" s="35">
        <v>0</v>
      </c>
      <c r="K24" s="36">
        <v>0</v>
      </c>
      <c r="L24" s="72">
        <v>0</v>
      </c>
      <c r="M24" s="105">
        <v>0</v>
      </c>
      <c r="N24" s="184">
        <v>0</v>
      </c>
      <c r="O24" s="34">
        <f t="shared" si="3"/>
        <v>0</v>
      </c>
    </row>
    <row r="25" spans="1:15" x14ac:dyDescent="0.25">
      <c r="A25" s="137" t="s">
        <v>43</v>
      </c>
      <c r="B25" s="138"/>
      <c r="C25" s="35">
        <v>0</v>
      </c>
      <c r="D25" s="36">
        <v>0</v>
      </c>
      <c r="E25" s="36">
        <v>0</v>
      </c>
      <c r="F25" s="36">
        <v>0</v>
      </c>
      <c r="G25" s="37">
        <v>0</v>
      </c>
      <c r="H25" s="37">
        <v>0</v>
      </c>
      <c r="I25" s="36">
        <v>0</v>
      </c>
      <c r="J25" s="35">
        <v>0</v>
      </c>
      <c r="K25" s="191">
        <v>762.63</v>
      </c>
      <c r="L25" s="192">
        <v>1150.69</v>
      </c>
      <c r="M25" s="105">
        <v>0</v>
      </c>
      <c r="N25" s="184">
        <v>1623.65</v>
      </c>
      <c r="O25" s="34">
        <f t="shared" si="3"/>
        <v>3536.9700000000003</v>
      </c>
    </row>
    <row r="26" spans="1:15" ht="15.75" thickBot="1" x14ac:dyDescent="0.3">
      <c r="A26" s="125" t="s">
        <v>18</v>
      </c>
      <c r="B26" s="126"/>
      <c r="C26" s="35">
        <v>14</v>
      </c>
      <c r="D26" s="36">
        <v>123.68</v>
      </c>
      <c r="E26" s="36">
        <v>287.10000000000002</v>
      </c>
      <c r="F26" s="36">
        <v>15.17</v>
      </c>
      <c r="G26" s="37">
        <v>63.91</v>
      </c>
      <c r="H26" s="59">
        <v>60.31</v>
      </c>
      <c r="I26" s="36">
        <v>0</v>
      </c>
      <c r="J26" s="35">
        <v>0</v>
      </c>
      <c r="K26" s="36">
        <v>481.56</v>
      </c>
      <c r="L26" s="72">
        <v>17.3</v>
      </c>
      <c r="M26" s="105">
        <v>158.91999999999999</v>
      </c>
      <c r="N26" s="184">
        <v>45.4</v>
      </c>
      <c r="O26" s="38">
        <f t="shared" si="3"/>
        <v>1267.3500000000001</v>
      </c>
    </row>
    <row r="27" spans="1:15" ht="15.75" thickBot="1" x14ac:dyDescent="0.3">
      <c r="A27" s="163" t="s">
        <v>3</v>
      </c>
      <c r="B27" s="164"/>
      <c r="C27" s="75">
        <f>SUM(C20:C26)</f>
        <v>3737.24</v>
      </c>
      <c r="D27" s="76">
        <f>SUM(D20:D26)</f>
        <v>3363.3799999999997</v>
      </c>
      <c r="E27" s="76">
        <f>SUM(E20:E26)</f>
        <v>3567.06</v>
      </c>
      <c r="F27" s="76">
        <f t="shared" ref="F27" si="4">SUM(F20:F26)</f>
        <v>2695.29</v>
      </c>
      <c r="G27" s="76">
        <f>SUM(G20:G26)</f>
        <v>2713.63</v>
      </c>
      <c r="H27" s="60">
        <f>SUM(H20:H26)</f>
        <v>3063.36</v>
      </c>
      <c r="I27" s="60">
        <f t="shared" ref="I27:N27" si="5">SUM(I20:I26)</f>
        <v>420.35</v>
      </c>
      <c r="J27" s="60">
        <f t="shared" si="5"/>
        <v>915.59</v>
      </c>
      <c r="K27" s="60">
        <f t="shared" si="5"/>
        <v>3195.75</v>
      </c>
      <c r="L27" s="60">
        <f>SUM(L20:L26)</f>
        <v>3150.62</v>
      </c>
      <c r="M27" s="60">
        <f t="shared" si="5"/>
        <v>2518.63</v>
      </c>
      <c r="N27" s="60">
        <f t="shared" si="5"/>
        <v>4114.8599999999997</v>
      </c>
      <c r="O27" s="39">
        <f>SUM(O20:O26)</f>
        <v>33455.760000000009</v>
      </c>
    </row>
    <row r="29" spans="1:15" ht="15.75" thickBot="1" x14ac:dyDescent="0.3"/>
    <row r="30" spans="1:15" ht="15.75" thickBot="1" x14ac:dyDescent="0.3">
      <c r="A30" s="155" t="s">
        <v>23</v>
      </c>
      <c r="B30" s="156"/>
      <c r="C30" s="165" t="s">
        <v>12</v>
      </c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66"/>
      <c r="O30" s="115" t="s">
        <v>20</v>
      </c>
    </row>
    <row r="31" spans="1:15" ht="15.75" thickBot="1" x14ac:dyDescent="0.3">
      <c r="A31" s="157"/>
      <c r="B31" s="158"/>
      <c r="C31" s="57" t="s">
        <v>5</v>
      </c>
      <c r="D31" s="52" t="s">
        <v>6</v>
      </c>
      <c r="E31" s="69" t="s">
        <v>7</v>
      </c>
      <c r="F31" s="69" t="s">
        <v>8</v>
      </c>
      <c r="G31" s="70" t="s">
        <v>9</v>
      </c>
      <c r="H31" s="70" t="s">
        <v>25</v>
      </c>
      <c r="I31" s="69" t="s">
        <v>27</v>
      </c>
      <c r="J31" s="48" t="s">
        <v>28</v>
      </c>
      <c r="K31" s="52" t="s">
        <v>29</v>
      </c>
      <c r="L31" s="48" t="s">
        <v>30</v>
      </c>
      <c r="M31" s="13" t="s">
        <v>32</v>
      </c>
      <c r="N31" s="50" t="s">
        <v>33</v>
      </c>
      <c r="O31" s="136"/>
    </row>
    <row r="32" spans="1:15" x14ac:dyDescent="0.25">
      <c r="A32" s="146" t="s">
        <v>14</v>
      </c>
      <c r="B32" s="147"/>
      <c r="C32" s="17">
        <v>875.78</v>
      </c>
      <c r="D32" s="15">
        <v>881.02</v>
      </c>
      <c r="E32" s="62">
        <v>1003.7</v>
      </c>
      <c r="F32" s="15">
        <v>896.71</v>
      </c>
      <c r="G32" s="23">
        <v>907.18</v>
      </c>
      <c r="H32" s="61">
        <v>988.25</v>
      </c>
      <c r="I32" s="62">
        <v>922.06</v>
      </c>
      <c r="J32" s="64">
        <v>1268.26</v>
      </c>
      <c r="K32" s="62">
        <v>854.86</v>
      </c>
      <c r="L32" s="64">
        <v>854.86</v>
      </c>
      <c r="M32" s="108">
        <v>912.41</v>
      </c>
      <c r="N32" s="111">
        <v>928.1</v>
      </c>
      <c r="O32" s="25">
        <f>SUM(C32:N32)</f>
        <v>11293.190000000002</v>
      </c>
    </row>
    <row r="33" spans="1:18" x14ac:dyDescent="0.25">
      <c r="A33" s="123" t="s">
        <v>15</v>
      </c>
      <c r="B33" s="124"/>
      <c r="C33" s="18">
        <v>11.95</v>
      </c>
      <c r="D33" s="14">
        <v>19.510000000000002</v>
      </c>
      <c r="E33" s="14">
        <v>27.46</v>
      </c>
      <c r="F33" s="14">
        <v>32.76</v>
      </c>
      <c r="G33" s="2">
        <v>24.81</v>
      </c>
      <c r="H33" s="2">
        <v>51.31</v>
      </c>
      <c r="I33" s="14">
        <v>38.06</v>
      </c>
      <c r="J33" s="65">
        <v>32.76</v>
      </c>
      <c r="K33" s="16">
        <v>38.06</v>
      </c>
      <c r="L33" s="74">
        <v>30.11</v>
      </c>
      <c r="M33" s="103">
        <v>30.11</v>
      </c>
      <c r="N33" s="181">
        <v>22.16</v>
      </c>
      <c r="O33" s="25">
        <f>SUM(C33:N33)</f>
        <v>359.06000000000006</v>
      </c>
    </row>
    <row r="34" spans="1:18" x14ac:dyDescent="0.25">
      <c r="A34" s="123" t="s">
        <v>16</v>
      </c>
      <c r="B34" s="124"/>
      <c r="C34" s="18">
        <v>307.89</v>
      </c>
      <c r="D34" s="14">
        <v>132.43</v>
      </c>
      <c r="E34" s="14">
        <v>136.65</v>
      </c>
      <c r="F34" s="14">
        <v>57.63</v>
      </c>
      <c r="G34" s="2">
        <v>47.74</v>
      </c>
      <c r="H34" s="2">
        <v>50.46</v>
      </c>
      <c r="I34" s="14">
        <v>51.11</v>
      </c>
      <c r="J34" s="65">
        <v>50.59</v>
      </c>
      <c r="K34" s="16">
        <v>53.23</v>
      </c>
      <c r="L34" s="107">
        <v>57.84</v>
      </c>
      <c r="M34" s="103">
        <v>144.41999999999999</v>
      </c>
      <c r="N34" s="181">
        <v>161.66</v>
      </c>
      <c r="O34" s="25">
        <f>SUM(C34:N34)</f>
        <v>1251.6500000000003</v>
      </c>
    </row>
    <row r="35" spans="1:18" x14ac:dyDescent="0.25">
      <c r="A35" s="123" t="s">
        <v>21</v>
      </c>
      <c r="B35" s="124"/>
      <c r="C35" s="18">
        <v>29.22</v>
      </c>
      <c r="D35" s="14">
        <v>29.22</v>
      </c>
      <c r="E35" s="14">
        <v>29.22</v>
      </c>
      <c r="F35" s="14">
        <v>29.22</v>
      </c>
      <c r="G35" s="2">
        <v>29.22</v>
      </c>
      <c r="H35" s="2">
        <v>29.22</v>
      </c>
      <c r="I35" s="14">
        <v>29.22</v>
      </c>
      <c r="J35" s="65">
        <v>29.22</v>
      </c>
      <c r="K35" s="14">
        <v>29.22</v>
      </c>
      <c r="L35" s="74">
        <v>29.22</v>
      </c>
      <c r="M35" s="103">
        <v>29.22</v>
      </c>
      <c r="N35" s="181">
        <v>29.22</v>
      </c>
      <c r="O35" s="99">
        <f t="shared" ref="O35:O37" si="6">SUM(C35:N35)</f>
        <v>350.6400000000001</v>
      </c>
    </row>
    <row r="36" spans="1:18" x14ac:dyDescent="0.25">
      <c r="A36" s="137" t="s">
        <v>19</v>
      </c>
      <c r="B36" s="138"/>
      <c r="C36" s="19">
        <v>0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0">
        <v>0</v>
      </c>
      <c r="M36" s="110">
        <v>655.49</v>
      </c>
      <c r="N36" s="182">
        <v>496.88</v>
      </c>
      <c r="O36" s="99">
        <f t="shared" si="6"/>
        <v>1152.3699999999999</v>
      </c>
    </row>
    <row r="37" spans="1:18" ht="15.75" thickBot="1" x14ac:dyDescent="0.3">
      <c r="A37" s="125" t="s">
        <v>18</v>
      </c>
      <c r="B37" s="126"/>
      <c r="C37" s="19">
        <v>122.96</v>
      </c>
      <c r="D37" s="92">
        <v>83</v>
      </c>
      <c r="E37" s="20">
        <v>186.18</v>
      </c>
      <c r="F37" s="20">
        <v>93.96</v>
      </c>
      <c r="G37" s="68">
        <v>193.7</v>
      </c>
      <c r="H37" s="100">
        <v>16.78</v>
      </c>
      <c r="I37" s="20">
        <v>28.96</v>
      </c>
      <c r="J37" s="66">
        <v>28.23</v>
      </c>
      <c r="K37" s="20">
        <v>0</v>
      </c>
      <c r="L37" s="66">
        <v>73.09</v>
      </c>
      <c r="M37" s="109">
        <v>98</v>
      </c>
      <c r="N37" s="183">
        <v>74.69</v>
      </c>
      <c r="O37" s="99">
        <f t="shared" si="6"/>
        <v>999.55</v>
      </c>
    </row>
    <row r="38" spans="1:18" ht="15.75" thickBot="1" x14ac:dyDescent="0.3">
      <c r="A38" s="127" t="s">
        <v>3</v>
      </c>
      <c r="B38" s="128"/>
      <c r="C38" s="83">
        <f t="shared" ref="C38:N38" si="7">SUM(C32:C37)</f>
        <v>1347.8</v>
      </c>
      <c r="D38" s="67">
        <f t="shared" si="7"/>
        <v>1145.18</v>
      </c>
      <c r="E38" s="54">
        <f t="shared" si="7"/>
        <v>1383.2100000000003</v>
      </c>
      <c r="F38" s="44">
        <f t="shared" si="7"/>
        <v>1110.28</v>
      </c>
      <c r="G38" s="63">
        <f t="shared" si="7"/>
        <v>1202.6499999999999</v>
      </c>
      <c r="H38" s="63">
        <f t="shared" si="7"/>
        <v>1136.02</v>
      </c>
      <c r="I38" s="63">
        <f t="shared" si="7"/>
        <v>1069.4099999999999</v>
      </c>
      <c r="J38" s="63">
        <f t="shared" si="7"/>
        <v>1409.06</v>
      </c>
      <c r="K38" s="63">
        <f t="shared" si="7"/>
        <v>975.37000000000012</v>
      </c>
      <c r="L38" s="67">
        <f t="shared" si="7"/>
        <v>1045.1200000000001</v>
      </c>
      <c r="M38" s="67">
        <f t="shared" si="7"/>
        <v>1869.65</v>
      </c>
      <c r="N38" s="67">
        <f t="shared" si="7"/>
        <v>1712.71</v>
      </c>
      <c r="O38" s="96">
        <f>SUM(C38:N38)</f>
        <v>15406.46</v>
      </c>
    </row>
    <row r="39" spans="1:18" ht="15.75" thickBot="1" x14ac:dyDescent="0.3"/>
    <row r="40" spans="1:18" ht="15.75" customHeight="1" thickBot="1" x14ac:dyDescent="0.3">
      <c r="A40" s="131" t="s">
        <v>39</v>
      </c>
      <c r="B40" s="132"/>
      <c r="C40" s="135" t="s">
        <v>12</v>
      </c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15" t="s">
        <v>20</v>
      </c>
    </row>
    <row r="41" spans="1:18" ht="18" customHeight="1" thickBot="1" x14ac:dyDescent="0.3">
      <c r="A41" s="133"/>
      <c r="B41" s="134"/>
      <c r="C41" s="43" t="s">
        <v>5</v>
      </c>
      <c r="D41" s="13" t="s">
        <v>6</v>
      </c>
      <c r="E41" s="85" t="s">
        <v>7</v>
      </c>
      <c r="F41" s="85" t="s">
        <v>8</v>
      </c>
      <c r="G41" s="86" t="s">
        <v>9</v>
      </c>
      <c r="H41" s="86" t="s">
        <v>25</v>
      </c>
      <c r="I41" s="85" t="s">
        <v>27</v>
      </c>
      <c r="J41" s="55" t="s">
        <v>28</v>
      </c>
      <c r="K41" s="13" t="s">
        <v>29</v>
      </c>
      <c r="L41" s="55" t="s">
        <v>30</v>
      </c>
      <c r="M41" s="13" t="s">
        <v>32</v>
      </c>
      <c r="N41" s="55" t="s">
        <v>33</v>
      </c>
      <c r="O41" s="136"/>
    </row>
    <row r="42" spans="1:18" x14ac:dyDescent="0.25">
      <c r="A42" s="177" t="s">
        <v>14</v>
      </c>
      <c r="B42" s="178"/>
      <c r="C42" s="89">
        <v>298.32</v>
      </c>
      <c r="D42" s="90">
        <v>298.32</v>
      </c>
      <c r="E42" s="90">
        <v>298.32</v>
      </c>
      <c r="F42" s="90">
        <v>298.32</v>
      </c>
      <c r="G42" s="90">
        <v>298.32</v>
      </c>
      <c r="H42" s="90">
        <v>298.32</v>
      </c>
      <c r="I42" s="53">
        <v>298.32</v>
      </c>
      <c r="J42" s="53">
        <v>298.32</v>
      </c>
      <c r="K42" s="53">
        <v>298.32</v>
      </c>
      <c r="L42" s="53">
        <v>298.32</v>
      </c>
      <c r="M42" s="53">
        <v>298.32</v>
      </c>
      <c r="N42" s="87">
        <v>298.32</v>
      </c>
      <c r="O42" s="94">
        <f>SUM(C42:N42)</f>
        <v>3579.8400000000006</v>
      </c>
      <c r="Q42" s="101">
        <v>4166.3999999999996</v>
      </c>
      <c r="R42" t="s">
        <v>40</v>
      </c>
    </row>
    <row r="43" spans="1:18" ht="15.75" thickBot="1" x14ac:dyDescent="0.3">
      <c r="A43" s="125" t="s">
        <v>38</v>
      </c>
      <c r="B43" s="179"/>
      <c r="C43" s="91">
        <v>5.28</v>
      </c>
      <c r="D43" s="92">
        <v>5.28</v>
      </c>
      <c r="E43" s="92">
        <v>5.28</v>
      </c>
      <c r="F43" s="92">
        <v>5.28</v>
      </c>
      <c r="G43" s="92">
        <v>5.28</v>
      </c>
      <c r="H43" s="92">
        <v>5.28</v>
      </c>
      <c r="I43" s="20">
        <v>5.28</v>
      </c>
      <c r="J43" s="20">
        <v>5.28</v>
      </c>
      <c r="K43" s="20">
        <v>5.28</v>
      </c>
      <c r="L43" s="20">
        <v>5.28</v>
      </c>
      <c r="M43" s="20">
        <v>5.28</v>
      </c>
      <c r="N43" s="24">
        <v>5.28</v>
      </c>
      <c r="O43" s="95">
        <f>SUM(C43:N43)</f>
        <v>63.360000000000007</v>
      </c>
      <c r="Q43" s="101">
        <v>1800</v>
      </c>
      <c r="R43" t="s">
        <v>41</v>
      </c>
    </row>
    <row r="44" spans="1:18" ht="15.75" thickBot="1" x14ac:dyDescent="0.3">
      <c r="A44" s="127" t="s">
        <v>3</v>
      </c>
      <c r="B44" s="180"/>
      <c r="C44" s="93">
        <f>SUM(C42:C43)</f>
        <v>303.59999999999997</v>
      </c>
      <c r="D44" s="63">
        <f t="shared" ref="D44:N44" si="8">SUM(D42:D43)</f>
        <v>303.59999999999997</v>
      </c>
      <c r="E44" s="63">
        <f t="shared" si="8"/>
        <v>303.59999999999997</v>
      </c>
      <c r="F44" s="63">
        <f t="shared" si="8"/>
        <v>303.59999999999997</v>
      </c>
      <c r="G44" s="63">
        <f t="shared" si="8"/>
        <v>303.59999999999997</v>
      </c>
      <c r="H44" s="63">
        <f t="shared" si="8"/>
        <v>303.59999999999997</v>
      </c>
      <c r="I44" s="63">
        <f t="shared" si="8"/>
        <v>303.59999999999997</v>
      </c>
      <c r="J44" s="63">
        <f t="shared" si="8"/>
        <v>303.59999999999997</v>
      </c>
      <c r="K44" s="63">
        <f t="shared" si="8"/>
        <v>303.59999999999997</v>
      </c>
      <c r="L44" s="63">
        <f t="shared" si="8"/>
        <v>303.59999999999997</v>
      </c>
      <c r="M44" s="63">
        <f t="shared" si="8"/>
        <v>303.59999999999997</v>
      </c>
      <c r="N44" s="63">
        <f t="shared" si="8"/>
        <v>303.59999999999997</v>
      </c>
      <c r="O44" s="96">
        <f>SUM(O42:O43)</f>
        <v>3643.2000000000007</v>
      </c>
      <c r="Q44" s="102">
        <f>SUM(Q42:Q43)</f>
        <v>5966.4</v>
      </c>
    </row>
    <row r="45" spans="1:18" ht="15.75" thickBot="1" x14ac:dyDescent="0.3">
      <c r="A45" s="84"/>
      <c r="B45" s="84"/>
    </row>
    <row r="46" spans="1:18" ht="16.5" thickBot="1" x14ac:dyDescent="0.3">
      <c r="E46" s="129"/>
      <c r="F46" s="129"/>
      <c r="G46" s="129"/>
      <c r="H46" s="129"/>
      <c r="I46" s="129" t="s">
        <v>36</v>
      </c>
      <c r="J46" s="129"/>
      <c r="K46" s="129"/>
      <c r="L46" s="129"/>
      <c r="M46" s="129"/>
      <c r="N46" s="130"/>
      <c r="O46" s="42">
        <f>SUM(O27+O38+O44)</f>
        <v>52505.420000000013</v>
      </c>
    </row>
    <row r="47" spans="1:18" ht="15.75" x14ac:dyDescent="0.25">
      <c r="E47" s="129"/>
      <c r="F47" s="129"/>
      <c r="G47" s="129"/>
      <c r="H47" s="129"/>
      <c r="I47" s="129" t="s">
        <v>31</v>
      </c>
      <c r="J47" s="129"/>
      <c r="K47" s="129"/>
      <c r="L47" s="129"/>
      <c r="M47" s="129"/>
      <c r="N47" s="129"/>
      <c r="O47" s="45">
        <v>50000</v>
      </c>
    </row>
    <row r="48" spans="1:18" ht="15.75" x14ac:dyDescent="0.25">
      <c r="E48" s="88"/>
      <c r="F48" s="88"/>
      <c r="G48" s="88"/>
      <c r="H48" s="88"/>
      <c r="I48" s="88"/>
      <c r="J48" s="88"/>
      <c r="K48" s="88"/>
      <c r="L48" s="129" t="s">
        <v>42</v>
      </c>
      <c r="M48" s="129"/>
      <c r="N48" s="129"/>
      <c r="O48" s="45">
        <f>SUM(O16)</f>
        <v>2505.42</v>
      </c>
    </row>
    <row r="49" spans="8:15" x14ac:dyDescent="0.25">
      <c r="H49" s="47"/>
      <c r="I49" s="47"/>
      <c r="J49" s="113" t="s">
        <v>26</v>
      </c>
      <c r="K49" s="113"/>
      <c r="L49" s="113"/>
      <c r="M49" s="113"/>
      <c r="N49" s="113"/>
      <c r="O49" s="46">
        <f>SUM(O47+O16-O46)</f>
        <v>-1.4551915228366852E-11</v>
      </c>
    </row>
  </sheetData>
  <mergeCells count="56">
    <mergeCell ref="A36:B36"/>
    <mergeCell ref="L48:N48"/>
    <mergeCell ref="A42:B42"/>
    <mergeCell ref="A43:B43"/>
    <mergeCell ref="A44:B44"/>
    <mergeCell ref="I47:N47"/>
    <mergeCell ref="C4:N5"/>
    <mergeCell ref="C18:N18"/>
    <mergeCell ref="M10:M11"/>
    <mergeCell ref="N10:N11"/>
    <mergeCell ref="I10:I11"/>
    <mergeCell ref="J10:J11"/>
    <mergeCell ref="K10:K11"/>
    <mergeCell ref="L10:L11"/>
    <mergeCell ref="H10:H11"/>
    <mergeCell ref="C10:C11"/>
    <mergeCell ref="A10:A11"/>
    <mergeCell ref="B10:B11"/>
    <mergeCell ref="A26:B26"/>
    <mergeCell ref="O30:O31"/>
    <mergeCell ref="A32:B32"/>
    <mergeCell ref="A27:B27"/>
    <mergeCell ref="A30:B31"/>
    <mergeCell ref="C30:N30"/>
    <mergeCell ref="A2:O2"/>
    <mergeCell ref="O4:O6"/>
    <mergeCell ref="B4:B6"/>
    <mergeCell ref="A4:A6"/>
    <mergeCell ref="A24:B24"/>
    <mergeCell ref="A20:B20"/>
    <mergeCell ref="A21:B21"/>
    <mergeCell ref="A22:B22"/>
    <mergeCell ref="A23:B23"/>
    <mergeCell ref="D10:D11"/>
    <mergeCell ref="E10:E11"/>
    <mergeCell ref="F10:F11"/>
    <mergeCell ref="G10:G11"/>
    <mergeCell ref="O10:O11"/>
    <mergeCell ref="O18:O19"/>
    <mergeCell ref="A18:B19"/>
    <mergeCell ref="J49:N49"/>
    <mergeCell ref="C14:N14"/>
    <mergeCell ref="O14:O15"/>
    <mergeCell ref="A14:B16"/>
    <mergeCell ref="A33:B33"/>
    <mergeCell ref="A34:B34"/>
    <mergeCell ref="A35:B35"/>
    <mergeCell ref="A37:B37"/>
    <mergeCell ref="A38:B38"/>
    <mergeCell ref="E46:H46"/>
    <mergeCell ref="E47:H47"/>
    <mergeCell ref="I46:N46"/>
    <mergeCell ref="A40:B41"/>
    <mergeCell ref="C40:N40"/>
    <mergeCell ref="O40:O41"/>
    <mergeCell ref="A25:B25"/>
  </mergeCells>
  <pageMargins left="1.1023622047244095" right="0.70866141732283472" top="0.15748031496062992" bottom="0.19685039370078741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2023 bendra suvestinė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2006-11-28T10:25:48Z</dcterms:created>
  <dcterms:modified xsi:type="dcterms:W3CDTF">2024-01-10T14:30:06Z</dcterms:modified>
</cp:coreProperties>
</file>