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3" l="1"/>
  <c r="I61" i="3"/>
  <c r="I27" i="3"/>
  <c r="I52" i="3" l="1"/>
  <c r="I34" i="3"/>
  <c r="I35" i="3"/>
  <c r="I56" i="3" l="1"/>
  <c r="I29" i="3"/>
  <c r="I100" i="3" l="1"/>
  <c r="I90" i="3" l="1"/>
  <c r="I189" i="3" s="1"/>
  <c r="I129" i="3" l="1"/>
  <c r="I114" i="3"/>
  <c r="I111" i="3"/>
  <c r="I187" i="3" l="1"/>
  <c r="H153" i="3"/>
  <c r="I153" i="3"/>
  <c r="J153" i="3"/>
  <c r="K153" i="3"/>
  <c r="G153" i="3"/>
  <c r="G189" i="3"/>
  <c r="H189" i="3"/>
  <c r="J189" i="3"/>
  <c r="K189" i="3"/>
  <c r="B87" i="4" l="1"/>
  <c r="C87" i="4"/>
  <c r="D87" i="4"/>
  <c r="E87" i="4"/>
  <c r="F87" i="4"/>
  <c r="B86" i="4"/>
  <c r="A87" i="4"/>
  <c r="H187" i="3"/>
  <c r="J187" i="3"/>
  <c r="K187" i="3"/>
  <c r="G187" i="3"/>
  <c r="K118" i="3"/>
  <c r="J118" i="3"/>
  <c r="I118" i="3"/>
  <c r="H118" i="3"/>
  <c r="G118" i="3"/>
  <c r="S118" i="3" l="1"/>
  <c r="D59" i="4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H101" i="3"/>
  <c r="G101" i="3"/>
  <c r="H96" i="3"/>
  <c r="I96" i="3"/>
  <c r="J96" i="3"/>
  <c r="K96" i="3"/>
  <c r="H92" i="3"/>
  <c r="I92" i="3"/>
  <c r="J92" i="3"/>
  <c r="K92" i="3"/>
  <c r="G92" i="3"/>
  <c r="S101" i="3" l="1"/>
  <c r="H119" i="3"/>
  <c r="J119" i="3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7" i="3" s="1"/>
  <c r="I197" i="3" l="1"/>
  <c r="K197" i="3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<sst xmlns="http://schemas.openxmlformats.org/spreadsheetml/2006/main" count="1082" uniqueCount="338">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</sst>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8" tint="0.79998168889431442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6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66" fontId="30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zoomScale="85" zoomScaleNormal="85" zoomScaleSheetLayoutView="85" workbookViewId="0">
      <pane ySplit="11" topLeftCell="A180" activePane="bottomLeft" state="frozen"/>
      <selection pane="bottomLeft" activeCell="I100" sqref="I100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198" t="s">
        <v>283</v>
      </c>
      <c r="O1" s="198"/>
      <c r="P1" s="198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27" customHeight="1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4" t="s">
        <v>288</v>
      </c>
      <c r="B9" s="334"/>
      <c r="C9" s="334"/>
      <c r="D9" s="334"/>
      <c r="E9" s="334"/>
      <c r="F9" s="334"/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</row>
    <row r="10" spans="1:22" x14ac:dyDescent="0.2">
      <c r="A10" s="226" t="s">
        <v>13</v>
      </c>
      <c r="B10" s="226" t="s">
        <v>277</v>
      </c>
      <c r="C10" s="226" t="s">
        <v>14</v>
      </c>
      <c r="D10" s="226" t="s">
        <v>15</v>
      </c>
      <c r="E10" s="226" t="s">
        <v>6</v>
      </c>
      <c r="F10" s="226" t="s">
        <v>278</v>
      </c>
      <c r="G10" s="259" t="s">
        <v>287</v>
      </c>
      <c r="H10" s="226" t="s">
        <v>279</v>
      </c>
      <c r="I10" s="257" t="s">
        <v>289</v>
      </c>
      <c r="J10" s="226" t="s">
        <v>290</v>
      </c>
      <c r="K10" s="226" t="s">
        <v>291</v>
      </c>
      <c r="L10" s="226" t="s">
        <v>280</v>
      </c>
      <c r="M10" s="253" t="s">
        <v>10</v>
      </c>
      <c r="N10" s="253" t="s">
        <v>265</v>
      </c>
      <c r="O10" s="253"/>
      <c r="P10" s="272" t="s">
        <v>266</v>
      </c>
      <c r="Q10" s="273"/>
      <c r="R10" s="274"/>
      <c r="S10" s="270" t="s">
        <v>326</v>
      </c>
    </row>
    <row r="11" spans="1:22" ht="25.5" x14ac:dyDescent="0.2">
      <c r="A11" s="227"/>
      <c r="B11" s="227"/>
      <c r="C11" s="227"/>
      <c r="D11" s="227"/>
      <c r="E11" s="227"/>
      <c r="F11" s="227"/>
      <c r="G11" s="226"/>
      <c r="H11" s="227"/>
      <c r="I11" s="258"/>
      <c r="J11" s="227"/>
      <c r="K11" s="227"/>
      <c r="L11" s="227"/>
      <c r="M11" s="254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271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42" t="s">
        <v>127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3"/>
      <c r="S13" s="103"/>
    </row>
    <row r="14" spans="1:22" ht="38.25" x14ac:dyDescent="0.2">
      <c r="A14" s="196" t="s">
        <v>0</v>
      </c>
      <c r="B14" s="260" t="s">
        <v>0</v>
      </c>
      <c r="C14" s="262" t="s">
        <v>228</v>
      </c>
      <c r="D14" s="262"/>
      <c r="E14" s="262"/>
      <c r="F14" s="264" t="s">
        <v>108</v>
      </c>
      <c r="G14" s="277"/>
      <c r="H14" s="278"/>
      <c r="I14" s="278"/>
      <c r="J14" s="278"/>
      <c r="K14" s="278"/>
      <c r="L14" s="255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197"/>
      <c r="B15" s="261"/>
      <c r="C15" s="263"/>
      <c r="D15" s="263"/>
      <c r="E15" s="263"/>
      <c r="F15" s="264"/>
      <c r="G15" s="279"/>
      <c r="H15" s="280"/>
      <c r="I15" s="280"/>
      <c r="J15" s="280"/>
      <c r="K15" s="280"/>
      <c r="L15" s="256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197"/>
      <c r="B16" s="200" t="s">
        <v>0</v>
      </c>
      <c r="C16" s="62" t="s">
        <v>0</v>
      </c>
      <c r="D16" s="211" t="s">
        <v>41</v>
      </c>
      <c r="E16" s="212"/>
      <c r="F16" s="61" t="s">
        <v>28</v>
      </c>
      <c r="G16" s="205"/>
      <c r="H16" s="206"/>
      <c r="I16" s="206"/>
      <c r="J16" s="206"/>
      <c r="K16" s="206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197"/>
      <c r="B17" s="201"/>
      <c r="C17" s="199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197"/>
      <c r="B18" s="201"/>
      <c r="C18" s="199"/>
      <c r="D18" s="202" t="s">
        <v>29</v>
      </c>
      <c r="E18" s="203"/>
      <c r="F18" s="204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197"/>
      <c r="B19" s="201"/>
      <c r="C19" s="215" t="s">
        <v>17</v>
      </c>
      <c r="D19" s="211" t="s">
        <v>48</v>
      </c>
      <c r="E19" s="212"/>
      <c r="F19" s="223" t="s">
        <v>28</v>
      </c>
      <c r="G19" s="205"/>
      <c r="H19" s="206"/>
      <c r="I19" s="206"/>
      <c r="J19" s="206"/>
      <c r="K19" s="206"/>
      <c r="L19" s="266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197"/>
      <c r="B20" s="201"/>
      <c r="C20" s="216"/>
      <c r="D20" s="213"/>
      <c r="E20" s="214"/>
      <c r="F20" s="224"/>
      <c r="G20" s="207"/>
      <c r="H20" s="208"/>
      <c r="I20" s="208"/>
      <c r="J20" s="208"/>
      <c r="K20" s="208"/>
      <c r="L20" s="267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197"/>
      <c r="B21" s="201"/>
      <c r="C21" s="199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197"/>
      <c r="B22" s="201"/>
      <c r="C22" s="199"/>
      <c r="D22" s="202" t="s">
        <v>29</v>
      </c>
      <c r="E22" s="203"/>
      <c r="F22" s="204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197"/>
      <c r="B23" s="201"/>
      <c r="C23" s="215" t="s">
        <v>34</v>
      </c>
      <c r="D23" s="211" t="s">
        <v>52</v>
      </c>
      <c r="E23" s="212"/>
      <c r="F23" s="223" t="s">
        <v>28</v>
      </c>
      <c r="G23" s="205"/>
      <c r="H23" s="206"/>
      <c r="I23" s="206"/>
      <c r="J23" s="206"/>
      <c r="K23" s="219"/>
      <c r="L23" s="266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197"/>
      <c r="B24" s="201"/>
      <c r="C24" s="216"/>
      <c r="D24" s="213"/>
      <c r="E24" s="214"/>
      <c r="F24" s="224"/>
      <c r="G24" s="207"/>
      <c r="H24" s="208"/>
      <c r="I24" s="208"/>
      <c r="J24" s="208"/>
      <c r="K24" s="276"/>
      <c r="L24" s="267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197"/>
      <c r="B25" s="201"/>
      <c r="C25" s="269"/>
      <c r="D25" s="221"/>
      <c r="E25" s="222"/>
      <c r="F25" s="225"/>
      <c r="G25" s="209"/>
      <c r="H25" s="210"/>
      <c r="I25" s="210"/>
      <c r="J25" s="210"/>
      <c r="K25" s="220"/>
      <c r="L25" s="268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197"/>
      <c r="B26" s="201"/>
      <c r="C26" s="199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197"/>
      <c r="B27" s="201"/>
      <c r="C27" s="199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</f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197"/>
      <c r="B28" s="201"/>
      <c r="C28" s="199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95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197"/>
      <c r="B29" s="201"/>
      <c r="C29" s="199"/>
      <c r="D29" s="202" t="s">
        <v>29</v>
      </c>
      <c r="E29" s="203"/>
      <c r="F29" s="204"/>
      <c r="G29" s="28">
        <f>SUM(G26:G28)</f>
        <v>1799.1</v>
      </c>
      <c r="H29" s="28">
        <f t="shared" ref="H29:K29" si="1">SUM(H26:H28)</f>
        <v>0</v>
      </c>
      <c r="I29" s="162">
        <f>SUM(I26:I28)</f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197"/>
      <c r="B30" s="201"/>
      <c r="C30" s="215" t="s">
        <v>35</v>
      </c>
      <c r="D30" s="211" t="s">
        <v>218</v>
      </c>
      <c r="E30" s="212"/>
      <c r="F30" s="223" t="s">
        <v>28</v>
      </c>
      <c r="G30" s="205"/>
      <c r="H30" s="206"/>
      <c r="I30" s="206"/>
      <c r="J30" s="206"/>
      <c r="K30" s="206"/>
      <c r="L30" s="266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197"/>
      <c r="B31" s="201"/>
      <c r="C31" s="216"/>
      <c r="D31" s="213"/>
      <c r="E31" s="214"/>
      <c r="F31" s="224"/>
      <c r="G31" s="207"/>
      <c r="H31" s="208"/>
      <c r="I31" s="208"/>
      <c r="J31" s="208"/>
      <c r="K31" s="208"/>
      <c r="L31" s="267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197"/>
      <c r="B32" s="201"/>
      <c r="C32" s="269"/>
      <c r="D32" s="221"/>
      <c r="E32" s="222"/>
      <c r="F32" s="225"/>
      <c r="G32" s="209"/>
      <c r="H32" s="210"/>
      <c r="I32" s="210"/>
      <c r="J32" s="210"/>
      <c r="K32" s="210"/>
      <c r="L32" s="268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197"/>
      <c r="B33" s="201"/>
      <c r="C33" s="199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197"/>
      <c r="B34" s="201"/>
      <c r="C34" s="199"/>
      <c r="D34" s="53">
        <v>188714469</v>
      </c>
      <c r="E34" s="36" t="s">
        <v>22</v>
      </c>
      <c r="F34" s="73"/>
      <c r="G34" s="8">
        <v>148.56299999999999</v>
      </c>
      <c r="H34" s="8"/>
      <c r="I34" s="161">
        <f>91.062+62.553-1.007</f>
        <v>152.608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197"/>
      <c r="B35" s="201"/>
      <c r="C35" s="199"/>
      <c r="D35" s="202" t="s">
        <v>29</v>
      </c>
      <c r="E35" s="203"/>
      <c r="F35" s="204"/>
      <c r="G35" s="28">
        <f>SUM(G33:G34)</f>
        <v>216.26299999999998</v>
      </c>
      <c r="H35" s="28">
        <f t="shared" ref="H35:K35" si="2">SUM(H33:H34)</f>
        <v>0</v>
      </c>
      <c r="I35" s="162">
        <f>SUM(I33:I34)</f>
        <v>229.40800000000002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6.0782473192363184E-2</v>
      </c>
    </row>
    <row r="36" spans="1:22" ht="25.5" x14ac:dyDescent="0.2">
      <c r="A36" s="197"/>
      <c r="B36" s="201"/>
      <c r="C36" s="215" t="s">
        <v>36</v>
      </c>
      <c r="D36" s="211" t="s">
        <v>57</v>
      </c>
      <c r="E36" s="212"/>
      <c r="F36" s="223" t="s">
        <v>28</v>
      </c>
      <c r="G36" s="205"/>
      <c r="H36" s="206"/>
      <c r="I36" s="206"/>
      <c r="J36" s="206"/>
      <c r="K36" s="206"/>
      <c r="L36" s="266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197"/>
      <c r="B37" s="201"/>
      <c r="C37" s="216"/>
      <c r="D37" s="213"/>
      <c r="E37" s="214"/>
      <c r="F37" s="224"/>
      <c r="G37" s="207"/>
      <c r="H37" s="208"/>
      <c r="I37" s="208"/>
      <c r="J37" s="208"/>
      <c r="K37" s="208"/>
      <c r="L37" s="267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197"/>
      <c r="B38" s="201"/>
      <c r="C38" s="216"/>
      <c r="D38" s="213"/>
      <c r="E38" s="214"/>
      <c r="F38" s="224"/>
      <c r="G38" s="207"/>
      <c r="H38" s="208"/>
      <c r="I38" s="208"/>
      <c r="J38" s="208"/>
      <c r="K38" s="208"/>
      <c r="L38" s="267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197"/>
      <c r="B39" s="201"/>
      <c r="C39" s="216"/>
      <c r="D39" s="213"/>
      <c r="E39" s="214"/>
      <c r="F39" s="224"/>
      <c r="G39" s="207"/>
      <c r="H39" s="208"/>
      <c r="I39" s="208"/>
      <c r="J39" s="208"/>
      <c r="K39" s="208"/>
      <c r="L39" s="267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197"/>
      <c r="B40" s="201"/>
      <c r="C40" s="216"/>
      <c r="D40" s="213"/>
      <c r="E40" s="214"/>
      <c r="F40" s="224"/>
      <c r="G40" s="207"/>
      <c r="H40" s="208"/>
      <c r="I40" s="208"/>
      <c r="J40" s="208"/>
      <c r="K40" s="208"/>
      <c r="L40" s="267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197"/>
      <c r="B41" s="201"/>
      <c r="C41" s="216"/>
      <c r="D41" s="213"/>
      <c r="E41" s="214"/>
      <c r="F41" s="224"/>
      <c r="G41" s="207"/>
      <c r="H41" s="208"/>
      <c r="I41" s="208"/>
      <c r="J41" s="208"/>
      <c r="K41" s="208"/>
      <c r="L41" s="267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197"/>
      <c r="B42" s="201"/>
      <c r="C42" s="199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197"/>
      <c r="B43" s="201"/>
      <c r="C43" s="199"/>
      <c r="D43" s="202" t="s">
        <v>29</v>
      </c>
      <c r="E43" s="203"/>
      <c r="F43" s="204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197"/>
      <c r="B44" s="201"/>
      <c r="C44" s="60" t="s">
        <v>37</v>
      </c>
      <c r="D44" s="211" t="s">
        <v>59</v>
      </c>
      <c r="E44" s="212"/>
      <c r="F44" s="61" t="s">
        <v>28</v>
      </c>
      <c r="G44" s="205"/>
      <c r="H44" s="206"/>
      <c r="I44" s="206"/>
      <c r="J44" s="206"/>
      <c r="K44" s="206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197"/>
      <c r="B45" s="201"/>
      <c r="C45" s="199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197"/>
      <c r="B46" s="201"/>
      <c r="C46" s="199"/>
      <c r="D46" s="202" t="s">
        <v>29</v>
      </c>
      <c r="E46" s="203"/>
      <c r="F46" s="204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197"/>
      <c r="B47" s="201"/>
      <c r="C47" s="60" t="s">
        <v>38</v>
      </c>
      <c r="D47" s="211" t="s">
        <v>60</v>
      </c>
      <c r="E47" s="212"/>
      <c r="F47" s="61" t="s">
        <v>28</v>
      </c>
      <c r="G47" s="205"/>
      <c r="H47" s="206"/>
      <c r="I47" s="206"/>
      <c r="J47" s="206"/>
      <c r="K47" s="206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197"/>
      <c r="B48" s="201"/>
      <c r="C48" s="199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197"/>
      <c r="B49" s="201"/>
      <c r="C49" s="199"/>
      <c r="D49" s="202" t="s">
        <v>29</v>
      </c>
      <c r="E49" s="203"/>
      <c r="F49" s="204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197"/>
      <c r="B50" s="201"/>
      <c r="C50" s="295" t="s">
        <v>40</v>
      </c>
      <c r="D50" s="211" t="s">
        <v>219</v>
      </c>
      <c r="E50" s="212"/>
      <c r="F50" s="223" t="s">
        <v>28</v>
      </c>
      <c r="G50" s="205"/>
      <c r="H50" s="206"/>
      <c r="I50" s="206"/>
      <c r="J50" s="206"/>
      <c r="K50" s="206"/>
      <c r="L50" s="266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197"/>
      <c r="B51" s="201"/>
      <c r="C51" s="296"/>
      <c r="D51" s="221"/>
      <c r="E51" s="222"/>
      <c r="F51" s="225"/>
      <c r="G51" s="209"/>
      <c r="H51" s="210"/>
      <c r="I51" s="210"/>
      <c r="J51" s="210"/>
      <c r="K51" s="210"/>
      <c r="L51" s="268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197"/>
      <c r="B52" s="201"/>
      <c r="C52" s="283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f>50+21.187</f>
        <v>71.186999999999998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197"/>
      <c r="B53" s="201"/>
      <c r="C53" s="284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197"/>
      <c r="B54" s="201"/>
      <c r="C54" s="284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>
        <v>5.8129999999999997</v>
      </c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197"/>
      <c r="B55" s="201"/>
      <c r="C55" s="284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>
        <v>0.98299999999999998</v>
      </c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197"/>
      <c r="B56" s="201"/>
      <c r="C56" s="285"/>
      <c r="D56" s="287" t="s">
        <v>29</v>
      </c>
      <c r="E56" s="288"/>
      <c r="F56" s="289"/>
      <c r="G56" s="28">
        <f>SUM(G52:G55)</f>
        <v>270.12299999999999</v>
      </c>
      <c r="H56" s="28">
        <f>SUM(H52:H55)</f>
        <v>0</v>
      </c>
      <c r="I56" s="162">
        <f>SUM(I52:I55)</f>
        <v>77.983000000000004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-0.71130559041621777</v>
      </c>
    </row>
    <row r="57" spans="1:25" x14ac:dyDescent="0.2">
      <c r="A57" s="197"/>
      <c r="B57" s="201"/>
      <c r="C57" s="215" t="s">
        <v>110</v>
      </c>
      <c r="D57" s="211" t="s">
        <v>65</v>
      </c>
      <c r="E57" s="212"/>
      <c r="F57" s="223" t="s">
        <v>28</v>
      </c>
      <c r="G57" s="205"/>
      <c r="H57" s="206"/>
      <c r="I57" s="206"/>
      <c r="J57" s="206"/>
      <c r="K57" s="206"/>
      <c r="L57" s="266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197"/>
      <c r="B58" s="201"/>
      <c r="C58" s="216"/>
      <c r="D58" s="213"/>
      <c r="E58" s="214"/>
      <c r="F58" s="224"/>
      <c r="G58" s="207"/>
      <c r="H58" s="208"/>
      <c r="I58" s="208"/>
      <c r="J58" s="208"/>
      <c r="K58" s="208"/>
      <c r="L58" s="267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197"/>
      <c r="B59" s="201"/>
      <c r="C59" s="216"/>
      <c r="D59" s="213"/>
      <c r="E59" s="214"/>
      <c r="F59" s="224"/>
      <c r="G59" s="207"/>
      <c r="H59" s="208"/>
      <c r="I59" s="208"/>
      <c r="J59" s="208"/>
      <c r="K59" s="208"/>
      <c r="L59" s="267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197"/>
      <c r="B60" s="201"/>
      <c r="C60" s="216"/>
      <c r="D60" s="213"/>
      <c r="E60" s="214"/>
      <c r="F60" s="224"/>
      <c r="G60" s="209"/>
      <c r="H60" s="210"/>
      <c r="I60" s="210"/>
      <c r="J60" s="210"/>
      <c r="K60" s="210"/>
      <c r="L60" s="267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197"/>
      <c r="B61" s="201"/>
      <c r="C61" s="199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f>718</f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197"/>
      <c r="B62" s="201"/>
      <c r="C62" s="199"/>
      <c r="D62" s="202" t="s">
        <v>29</v>
      </c>
      <c r="E62" s="203"/>
      <c r="F62" s="204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197"/>
      <c r="B63" s="201"/>
      <c r="C63" s="60" t="s">
        <v>128</v>
      </c>
      <c r="D63" s="211" t="s">
        <v>70</v>
      </c>
      <c r="E63" s="212"/>
      <c r="F63" s="61" t="s">
        <v>28</v>
      </c>
      <c r="G63" s="205"/>
      <c r="H63" s="206"/>
      <c r="I63" s="206"/>
      <c r="J63" s="206"/>
      <c r="K63" s="206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197"/>
      <c r="B64" s="201"/>
      <c r="C64" s="199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197"/>
      <c r="B65" s="201"/>
      <c r="C65" s="199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197"/>
      <c r="B66" s="201"/>
      <c r="C66" s="199"/>
      <c r="D66" s="202" t="s">
        <v>29</v>
      </c>
      <c r="E66" s="203"/>
      <c r="F66" s="204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197"/>
      <c r="B67" s="201"/>
      <c r="C67" s="215" t="s">
        <v>129</v>
      </c>
      <c r="D67" s="211" t="s">
        <v>295</v>
      </c>
      <c r="E67" s="212"/>
      <c r="F67" s="223" t="s">
        <v>28</v>
      </c>
      <c r="G67" s="205"/>
      <c r="H67" s="206"/>
      <c r="I67" s="206"/>
      <c r="J67" s="206"/>
      <c r="K67" s="219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197"/>
      <c r="B68" s="201"/>
      <c r="C68" s="216"/>
      <c r="D68" s="275"/>
      <c r="E68" s="214"/>
      <c r="F68" s="224"/>
      <c r="G68" s="207"/>
      <c r="H68" s="297"/>
      <c r="I68" s="297"/>
      <c r="J68" s="297"/>
      <c r="K68" s="276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197"/>
      <c r="B69" s="201"/>
      <c r="C69" s="269"/>
      <c r="D69" s="221"/>
      <c r="E69" s="222"/>
      <c r="F69" s="225"/>
      <c r="G69" s="209"/>
      <c r="H69" s="210"/>
      <c r="I69" s="210"/>
      <c r="J69" s="210"/>
      <c r="K69" s="220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197"/>
      <c r="B70" s="201"/>
      <c r="C70" s="199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61">
        <v>360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197"/>
      <c r="B71" s="201"/>
      <c r="C71" s="199"/>
      <c r="D71" s="202" t="s">
        <v>29</v>
      </c>
      <c r="E71" s="203"/>
      <c r="F71" s="204"/>
      <c r="G71" s="28">
        <f t="shared" ref="G71:K71" si="8">SUM(G70:G70)</f>
        <v>86.5</v>
      </c>
      <c r="H71" s="28">
        <f t="shared" si="8"/>
        <v>0</v>
      </c>
      <c r="I71" s="162">
        <f t="shared" si="8"/>
        <v>360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3.1618497109826591</v>
      </c>
    </row>
    <row r="72" spans="1:19" x14ac:dyDescent="0.2">
      <c r="A72" s="197"/>
      <c r="B72" s="201"/>
      <c r="C72" s="215" t="s">
        <v>130</v>
      </c>
      <c r="D72" s="211" t="s">
        <v>109</v>
      </c>
      <c r="E72" s="212"/>
      <c r="F72" s="223" t="s">
        <v>28</v>
      </c>
      <c r="G72" s="205"/>
      <c r="H72" s="206"/>
      <c r="I72" s="206"/>
      <c r="J72" s="206"/>
      <c r="K72" s="206"/>
      <c r="L72" s="266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197"/>
      <c r="B73" s="201"/>
      <c r="C73" s="216"/>
      <c r="D73" s="213"/>
      <c r="E73" s="214"/>
      <c r="F73" s="225"/>
      <c r="G73" s="209"/>
      <c r="H73" s="210"/>
      <c r="I73" s="210"/>
      <c r="J73" s="210"/>
      <c r="K73" s="210"/>
      <c r="L73" s="267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197"/>
      <c r="B74" s="201"/>
      <c r="C74" s="29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61">
        <f>2926.8</f>
        <v>2926.8</v>
      </c>
      <c r="J74" s="86">
        <v>2926</v>
      </c>
      <c r="K74" s="86">
        <v>2926</v>
      </c>
      <c r="L74" s="266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197"/>
      <c r="B75" s="201"/>
      <c r="C75" s="29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67"/>
      <c r="M75" s="44"/>
      <c r="N75" s="45"/>
      <c r="O75" s="46"/>
      <c r="P75" s="50"/>
      <c r="Q75" s="50"/>
      <c r="R75" s="51"/>
      <c r="S75" s="103"/>
    </row>
    <row r="76" spans="1:19" x14ac:dyDescent="0.2">
      <c r="A76" s="197"/>
      <c r="B76" s="201"/>
      <c r="C76" s="300"/>
      <c r="D76" s="202" t="s">
        <v>29</v>
      </c>
      <c r="E76" s="203"/>
      <c r="F76" s="204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2926.8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-0.18414450577019556</v>
      </c>
    </row>
    <row r="77" spans="1:19" ht="25.5" x14ac:dyDescent="0.2">
      <c r="A77" s="197"/>
      <c r="B77" s="201"/>
      <c r="C77" s="144" t="s">
        <v>315</v>
      </c>
      <c r="D77" s="211" t="s">
        <v>317</v>
      </c>
      <c r="E77" s="212"/>
      <c r="F77" s="146" t="s">
        <v>28</v>
      </c>
      <c r="G77" s="205"/>
      <c r="H77" s="206"/>
      <c r="I77" s="206"/>
      <c r="J77" s="206"/>
      <c r="K77" s="206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197"/>
      <c r="B78" s="201"/>
      <c r="C78" s="199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197"/>
      <c r="B79" s="252"/>
      <c r="C79" s="199"/>
      <c r="D79" s="202" t="s">
        <v>29</v>
      </c>
      <c r="E79" s="203"/>
      <c r="F79" s="204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197"/>
      <c r="B80" s="69" t="s">
        <v>0</v>
      </c>
      <c r="C80" s="286" t="s">
        <v>2</v>
      </c>
      <c r="D80" s="244"/>
      <c r="E80" s="244"/>
      <c r="F80" s="248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7828.5300000000007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197"/>
      <c r="B81" s="335" t="s">
        <v>17</v>
      </c>
      <c r="C81" s="290" t="s">
        <v>227</v>
      </c>
      <c r="D81" s="290"/>
      <c r="E81" s="291"/>
      <c r="F81" s="281" t="s">
        <v>108</v>
      </c>
      <c r="G81" s="304"/>
      <c r="H81" s="305"/>
      <c r="I81" s="305"/>
      <c r="J81" s="305"/>
      <c r="K81" s="305"/>
      <c r="L81" s="255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197"/>
      <c r="B82" s="336"/>
      <c r="C82" s="263"/>
      <c r="D82" s="263"/>
      <c r="E82" s="292"/>
      <c r="F82" s="256"/>
      <c r="G82" s="306"/>
      <c r="H82" s="307"/>
      <c r="I82" s="307"/>
      <c r="J82" s="307"/>
      <c r="K82" s="307"/>
      <c r="L82" s="256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197"/>
      <c r="B83" s="337"/>
      <c r="C83" s="293"/>
      <c r="D83" s="293"/>
      <c r="E83" s="294"/>
      <c r="F83" s="282"/>
      <c r="G83" s="308"/>
      <c r="H83" s="309"/>
      <c r="I83" s="309"/>
      <c r="J83" s="309"/>
      <c r="K83" s="309"/>
      <c r="L83" s="282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197"/>
      <c r="B84" s="200" t="s">
        <v>17</v>
      </c>
      <c r="C84" s="301" t="s">
        <v>0</v>
      </c>
      <c r="D84" s="211" t="s">
        <v>296</v>
      </c>
      <c r="E84" s="212"/>
      <c r="F84" s="223" t="s">
        <v>28</v>
      </c>
      <c r="G84" s="205"/>
      <c r="H84" s="206"/>
      <c r="I84" s="206"/>
      <c r="J84" s="206"/>
      <c r="K84" s="206"/>
      <c r="L84" s="266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197"/>
      <c r="B85" s="201"/>
      <c r="C85" s="302"/>
      <c r="D85" s="213"/>
      <c r="E85" s="214"/>
      <c r="F85" s="224"/>
      <c r="G85" s="207"/>
      <c r="H85" s="208"/>
      <c r="I85" s="208"/>
      <c r="J85" s="208"/>
      <c r="K85" s="208"/>
      <c r="L85" s="267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197"/>
      <c r="B86" s="201"/>
      <c r="C86" s="302"/>
      <c r="D86" s="213"/>
      <c r="E86" s="214"/>
      <c r="F86" s="224"/>
      <c r="G86" s="207"/>
      <c r="H86" s="208"/>
      <c r="I86" s="208"/>
      <c r="J86" s="208"/>
      <c r="K86" s="208"/>
      <c r="L86" s="267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197"/>
      <c r="B87" s="201"/>
      <c r="C87" s="302"/>
      <c r="D87" s="213"/>
      <c r="E87" s="214"/>
      <c r="F87" s="224"/>
      <c r="G87" s="207"/>
      <c r="H87" s="208"/>
      <c r="I87" s="208"/>
      <c r="J87" s="208"/>
      <c r="K87" s="208"/>
      <c r="L87" s="267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197"/>
      <c r="B88" s="201"/>
      <c r="C88" s="302"/>
      <c r="D88" s="213"/>
      <c r="E88" s="214"/>
      <c r="F88" s="224"/>
      <c r="G88" s="207"/>
      <c r="H88" s="208"/>
      <c r="I88" s="208"/>
      <c r="J88" s="208"/>
      <c r="K88" s="208"/>
      <c r="L88" s="267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197"/>
      <c r="B89" s="201"/>
      <c r="C89" s="199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61">
        <v>1660.6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197"/>
      <c r="B90" s="201"/>
      <c r="C90" s="199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61">
        <f>196.347+42.544-50.347</f>
        <v>188.54400000000001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197"/>
      <c r="B91" s="201"/>
      <c r="C91" s="199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v>65.5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197"/>
      <c r="B92" s="201"/>
      <c r="C92" s="199"/>
      <c r="D92" s="202" t="s">
        <v>29</v>
      </c>
      <c r="E92" s="203"/>
      <c r="F92" s="204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1914.644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0.14642888364367512</v>
      </c>
    </row>
    <row r="93" spans="1:19" ht="25.5" x14ac:dyDescent="0.2">
      <c r="A93" s="197"/>
      <c r="B93" s="201"/>
      <c r="C93" s="215" t="s">
        <v>17</v>
      </c>
      <c r="D93" s="211" t="s">
        <v>332</v>
      </c>
      <c r="E93" s="212"/>
      <c r="F93" s="223" t="s">
        <v>28</v>
      </c>
      <c r="G93" s="205"/>
      <c r="H93" s="206"/>
      <c r="I93" s="206"/>
      <c r="J93" s="206"/>
      <c r="K93" s="206"/>
      <c r="L93" s="266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197"/>
      <c r="B94" s="201"/>
      <c r="C94" s="216"/>
      <c r="D94" s="213"/>
      <c r="E94" s="214"/>
      <c r="F94" s="224"/>
      <c r="G94" s="207"/>
      <c r="H94" s="208"/>
      <c r="I94" s="208"/>
      <c r="J94" s="208"/>
      <c r="K94" s="208"/>
      <c r="L94" s="267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197"/>
      <c r="B95" s="201"/>
      <c r="C95" s="199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197"/>
      <c r="B96" s="201"/>
      <c r="C96" s="199"/>
      <c r="D96" s="202" t="s">
        <v>29</v>
      </c>
      <c r="E96" s="203"/>
      <c r="F96" s="204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197"/>
      <c r="B97" s="201"/>
      <c r="C97" s="60" t="s">
        <v>34</v>
      </c>
      <c r="D97" s="211" t="s">
        <v>297</v>
      </c>
      <c r="E97" s="212"/>
      <c r="F97" s="61" t="s">
        <v>28</v>
      </c>
      <c r="G97" s="205"/>
      <c r="H97" s="206"/>
      <c r="I97" s="206"/>
      <c r="J97" s="206"/>
      <c r="K97" s="206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197"/>
      <c r="B98" s="201"/>
      <c r="C98" s="199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197"/>
      <c r="B99" s="201"/>
      <c r="C99" s="199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197"/>
      <c r="B100" s="201"/>
      <c r="C100" s="199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f>14+3</f>
        <v>17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197"/>
      <c r="B101" s="201"/>
      <c r="C101" s="199"/>
      <c r="D101" s="202" t="s">
        <v>29</v>
      </c>
      <c r="E101" s="203"/>
      <c r="F101" s="204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350.30099999999999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0.1577174886558553</v>
      </c>
    </row>
    <row r="102" spans="1:19" x14ac:dyDescent="0.2">
      <c r="A102" s="197"/>
      <c r="B102" s="69" t="s">
        <v>17</v>
      </c>
      <c r="C102" s="244" t="s">
        <v>2</v>
      </c>
      <c r="D102" s="244"/>
      <c r="E102" s="244"/>
      <c r="F102" s="248"/>
      <c r="G102" s="30">
        <f>G101+G96+G92</f>
        <v>2010.373</v>
      </c>
      <c r="H102" s="30">
        <f>H101+H96+H92</f>
        <v>0</v>
      </c>
      <c r="I102" s="163">
        <f>I101+I96+I92</f>
        <v>2304.9450000000002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197"/>
      <c r="B103" s="63" t="s">
        <v>34</v>
      </c>
      <c r="C103" s="262" t="s">
        <v>75</v>
      </c>
      <c r="D103" s="262"/>
      <c r="E103" s="262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197"/>
      <c r="B104" s="200" t="s">
        <v>34</v>
      </c>
      <c r="C104" s="301" t="s">
        <v>0</v>
      </c>
      <c r="D104" s="211" t="s">
        <v>76</v>
      </c>
      <c r="E104" s="212"/>
      <c r="F104" s="223" t="s">
        <v>28</v>
      </c>
      <c r="G104" s="205"/>
      <c r="H104" s="206"/>
      <c r="I104" s="206"/>
      <c r="J104" s="206"/>
      <c r="K104" s="219"/>
      <c r="L104" s="217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197"/>
      <c r="B105" s="201"/>
      <c r="C105" s="303"/>
      <c r="D105" s="221"/>
      <c r="E105" s="222"/>
      <c r="F105" s="225"/>
      <c r="G105" s="209"/>
      <c r="H105" s="210"/>
      <c r="I105" s="210"/>
      <c r="J105" s="210"/>
      <c r="K105" s="220"/>
      <c r="L105" s="218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197"/>
      <c r="B106" s="201"/>
      <c r="C106" s="199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197"/>
      <c r="B107" s="201"/>
      <c r="C107" s="199"/>
      <c r="D107" s="202" t="s">
        <v>29</v>
      </c>
      <c r="E107" s="203"/>
      <c r="F107" s="204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197"/>
      <c r="B108" s="69" t="s">
        <v>34</v>
      </c>
      <c r="C108" s="244" t="s">
        <v>2</v>
      </c>
      <c r="D108" s="244"/>
      <c r="E108" s="244"/>
      <c r="F108" s="248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197"/>
      <c r="B109" s="63" t="s">
        <v>35</v>
      </c>
      <c r="C109" s="262" t="s">
        <v>78</v>
      </c>
      <c r="D109" s="262"/>
      <c r="E109" s="262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197"/>
      <c r="B110" s="200" t="s">
        <v>35</v>
      </c>
      <c r="C110" s="62" t="s">
        <v>0</v>
      </c>
      <c r="D110" s="211" t="s">
        <v>298</v>
      </c>
      <c r="E110" s="212"/>
      <c r="F110" s="61" t="s">
        <v>114</v>
      </c>
      <c r="G110" s="205"/>
      <c r="H110" s="206"/>
      <c r="I110" s="206"/>
      <c r="J110" s="206"/>
      <c r="K110" s="206"/>
      <c r="L110" s="64" t="s">
        <v>198</v>
      </c>
      <c r="M110" s="35" t="s">
        <v>256</v>
      </c>
      <c r="N110" s="47" t="s">
        <v>143</v>
      </c>
      <c r="O110" s="4" t="s">
        <v>19</v>
      </c>
      <c r="P110" s="152">
        <v>2</v>
      </c>
      <c r="Q110" s="4">
        <v>4</v>
      </c>
      <c r="R110" s="4">
        <v>3</v>
      </c>
      <c r="S110" s="103"/>
    </row>
    <row r="111" spans="1:19" x14ac:dyDescent="0.2">
      <c r="A111" s="197"/>
      <c r="B111" s="201"/>
      <c r="C111" s="199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f>21+245</f>
        <v>266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197"/>
      <c r="B112" s="201"/>
      <c r="C112" s="199"/>
      <c r="D112" s="202" t="s">
        <v>29</v>
      </c>
      <c r="E112" s="203"/>
      <c r="F112" s="204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266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25.6</v>
      </c>
    </row>
    <row r="113" spans="1:24" ht="13.5" x14ac:dyDescent="0.2">
      <c r="A113" s="197"/>
      <c r="B113" s="201"/>
      <c r="C113" s="60" t="s">
        <v>17</v>
      </c>
      <c r="D113" s="211" t="s">
        <v>247</v>
      </c>
      <c r="E113" s="212"/>
      <c r="F113" s="61" t="s">
        <v>28</v>
      </c>
      <c r="G113" s="205"/>
      <c r="H113" s="206"/>
      <c r="I113" s="206"/>
      <c r="J113" s="206"/>
      <c r="K113" s="206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197"/>
      <c r="B114" s="201"/>
      <c r="C114" s="199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f>1350-245</f>
        <v>1105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197"/>
      <c r="B115" s="201"/>
      <c r="C115" s="199"/>
      <c r="D115" s="202" t="s">
        <v>29</v>
      </c>
      <c r="E115" s="203"/>
      <c r="F115" s="203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1105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197"/>
      <c r="B116" s="201"/>
      <c r="C116" s="184" t="s">
        <v>34</v>
      </c>
      <c r="D116" s="249" t="s">
        <v>327</v>
      </c>
      <c r="E116" s="250"/>
      <c r="F116" s="185" t="s">
        <v>28</v>
      </c>
      <c r="G116" s="205"/>
      <c r="H116" s="206"/>
      <c r="I116" s="206"/>
      <c r="J116" s="206"/>
      <c r="K116" s="206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197"/>
      <c r="B117" s="201"/>
      <c r="C117" s="199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197"/>
      <c r="B118" s="252"/>
      <c r="C118" s="199"/>
      <c r="D118" s="251" t="s">
        <v>29</v>
      </c>
      <c r="E118" s="251"/>
      <c r="F118" s="251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265"/>
      <c r="B119" s="69" t="s">
        <v>35</v>
      </c>
      <c r="C119" s="244" t="s">
        <v>2</v>
      </c>
      <c r="D119" s="245"/>
      <c r="E119" s="245"/>
      <c r="F119" s="246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40" t="s">
        <v>11</v>
      </c>
      <c r="C120" s="241"/>
      <c r="D120" s="241"/>
      <c r="E120" s="241"/>
      <c r="F120" s="241"/>
      <c r="G120" s="38">
        <f>G80+G119+G108+G102</f>
        <v>11440.159</v>
      </c>
      <c r="H120" s="38">
        <f>H80+H119+H108+H102</f>
        <v>0</v>
      </c>
      <c r="I120" s="165">
        <f>I80+I119+I108+I102</f>
        <v>11612.675000000001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42" t="s">
        <v>146</v>
      </c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3"/>
      <c r="S121" s="103"/>
    </row>
    <row r="122" spans="1:24" ht="38.25" x14ac:dyDescent="0.2">
      <c r="A122" s="196" t="s">
        <v>17</v>
      </c>
      <c r="B122" s="260" t="s">
        <v>0</v>
      </c>
      <c r="C122" s="262" t="s">
        <v>233</v>
      </c>
      <c r="D122" s="262"/>
      <c r="E122" s="262"/>
      <c r="F122" s="264" t="s">
        <v>25</v>
      </c>
      <c r="G122" s="25"/>
      <c r="H122" s="25"/>
      <c r="I122" s="164"/>
      <c r="J122" s="25"/>
      <c r="K122" s="25"/>
      <c r="L122" s="255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197"/>
      <c r="B123" s="261"/>
      <c r="C123" s="263"/>
      <c r="D123" s="263"/>
      <c r="E123" s="263"/>
      <c r="F123" s="264"/>
      <c r="G123" s="49"/>
      <c r="H123" s="49"/>
      <c r="I123" s="166"/>
      <c r="J123" s="49"/>
      <c r="K123" s="49"/>
      <c r="L123" s="256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197"/>
      <c r="B124" s="200" t="s">
        <v>0</v>
      </c>
      <c r="C124" s="301" t="s">
        <v>0</v>
      </c>
      <c r="D124" s="314" t="s">
        <v>299</v>
      </c>
      <c r="E124" s="315"/>
      <c r="F124" s="223" t="s">
        <v>114</v>
      </c>
      <c r="G124" s="205"/>
      <c r="H124" s="206"/>
      <c r="I124" s="206"/>
      <c r="J124" s="206"/>
      <c r="K124" s="219"/>
      <c r="L124" s="320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311"/>
      <c r="U124" s="311"/>
      <c r="V124" s="311"/>
      <c r="W124" s="311"/>
      <c r="X124" s="311"/>
    </row>
    <row r="125" spans="1:24" x14ac:dyDescent="0.2">
      <c r="A125" s="197"/>
      <c r="B125" s="201"/>
      <c r="C125" s="302"/>
      <c r="D125" s="316"/>
      <c r="E125" s="317"/>
      <c r="F125" s="224"/>
      <c r="G125" s="207"/>
      <c r="H125" s="297"/>
      <c r="I125" s="297"/>
      <c r="J125" s="297"/>
      <c r="K125" s="276"/>
      <c r="L125" s="321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197"/>
      <c r="B126" s="201"/>
      <c r="C126" s="302"/>
      <c r="D126" s="316"/>
      <c r="E126" s="317"/>
      <c r="F126" s="224"/>
      <c r="G126" s="207"/>
      <c r="H126" s="297"/>
      <c r="I126" s="297"/>
      <c r="J126" s="297"/>
      <c r="K126" s="276"/>
      <c r="L126" s="321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197"/>
      <c r="B127" s="201"/>
      <c r="C127" s="302"/>
      <c r="D127" s="316"/>
      <c r="E127" s="317"/>
      <c r="F127" s="224"/>
      <c r="G127" s="207"/>
      <c r="H127" s="297"/>
      <c r="I127" s="297"/>
      <c r="J127" s="297"/>
      <c r="K127" s="276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197"/>
      <c r="B128" s="201"/>
      <c r="C128" s="303"/>
      <c r="D128" s="318"/>
      <c r="E128" s="319"/>
      <c r="F128" s="225"/>
      <c r="G128" s="209"/>
      <c r="H128" s="210"/>
      <c r="I128" s="210"/>
      <c r="J128" s="210"/>
      <c r="K128" s="220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197"/>
      <c r="B129" s="201"/>
      <c r="C129" s="199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197"/>
      <c r="B130" s="201"/>
      <c r="C130" s="199"/>
      <c r="D130" s="202" t="s">
        <v>29</v>
      </c>
      <c r="E130" s="203"/>
      <c r="F130" s="204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197"/>
      <c r="B131" s="201"/>
      <c r="C131" s="60" t="s">
        <v>17</v>
      </c>
      <c r="D131" s="211" t="s">
        <v>300</v>
      </c>
      <c r="E131" s="212"/>
      <c r="F131" s="61" t="s">
        <v>28</v>
      </c>
      <c r="G131" s="205"/>
      <c r="H131" s="206"/>
      <c r="I131" s="206"/>
      <c r="J131" s="206"/>
      <c r="K131" s="206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311"/>
      <c r="U131" s="311"/>
      <c r="V131" s="311"/>
      <c r="W131" s="311"/>
      <c r="X131" s="311"/>
    </row>
    <row r="132" spans="1:24" x14ac:dyDescent="0.2">
      <c r="A132" s="197"/>
      <c r="B132" s="201"/>
      <c r="C132" s="199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197"/>
      <c r="B133" s="201"/>
      <c r="C133" s="199"/>
      <c r="D133" s="202" t="s">
        <v>29</v>
      </c>
      <c r="E133" s="203"/>
      <c r="F133" s="204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197"/>
      <c r="B134" s="68" t="s">
        <v>0</v>
      </c>
      <c r="C134" s="312" t="s">
        <v>2</v>
      </c>
      <c r="D134" s="312"/>
      <c r="E134" s="312"/>
      <c r="F134" s="313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197"/>
      <c r="B135" s="63" t="s">
        <v>17</v>
      </c>
      <c r="C135" s="262" t="s">
        <v>85</v>
      </c>
      <c r="D135" s="262"/>
      <c r="E135" s="262"/>
      <c r="F135" s="75" t="s">
        <v>25</v>
      </c>
      <c r="G135" s="323"/>
      <c r="H135" s="324"/>
      <c r="I135" s="324"/>
      <c r="J135" s="324"/>
      <c r="K135" s="324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197"/>
      <c r="B136" s="200" t="s">
        <v>17</v>
      </c>
      <c r="C136" s="301" t="s">
        <v>0</v>
      </c>
      <c r="D136" s="211" t="s">
        <v>301</v>
      </c>
      <c r="E136" s="212"/>
      <c r="F136" s="223" t="s">
        <v>28</v>
      </c>
      <c r="G136" s="205"/>
      <c r="H136" s="206"/>
      <c r="I136" s="206"/>
      <c r="J136" s="206"/>
      <c r="K136" s="206"/>
      <c r="L136" s="320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311"/>
      <c r="U136" s="311"/>
      <c r="V136" s="311"/>
      <c r="W136" s="311"/>
      <c r="X136" s="311"/>
    </row>
    <row r="137" spans="1:24" x14ac:dyDescent="0.2">
      <c r="A137" s="197"/>
      <c r="B137" s="201"/>
      <c r="C137" s="302"/>
      <c r="D137" s="213"/>
      <c r="E137" s="214"/>
      <c r="F137" s="224"/>
      <c r="G137" s="207"/>
      <c r="H137" s="208"/>
      <c r="I137" s="208"/>
      <c r="J137" s="208"/>
      <c r="K137" s="208"/>
      <c r="L137" s="321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197"/>
      <c r="B138" s="201"/>
      <c r="C138" s="303"/>
      <c r="D138" s="221"/>
      <c r="E138" s="222"/>
      <c r="F138" s="225"/>
      <c r="G138" s="209"/>
      <c r="H138" s="210"/>
      <c r="I138" s="210"/>
      <c r="J138" s="210"/>
      <c r="K138" s="210"/>
      <c r="L138" s="322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197"/>
      <c r="B139" s="201"/>
      <c r="C139" s="199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197"/>
      <c r="B140" s="201"/>
      <c r="C140" s="199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197"/>
      <c r="B141" s="201"/>
      <c r="C141" s="199"/>
      <c r="D141" s="202" t="s">
        <v>29</v>
      </c>
      <c r="E141" s="203"/>
      <c r="F141" s="204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197"/>
      <c r="B142" s="201"/>
      <c r="C142" s="215" t="s">
        <v>17</v>
      </c>
      <c r="D142" s="211" t="s">
        <v>87</v>
      </c>
      <c r="E142" s="212"/>
      <c r="F142" s="223" t="s">
        <v>114</v>
      </c>
      <c r="G142" s="205"/>
      <c r="H142" s="206"/>
      <c r="I142" s="206"/>
      <c r="J142" s="206"/>
      <c r="K142" s="206"/>
      <c r="L142" s="320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311"/>
      <c r="U142" s="311"/>
      <c r="V142" s="311"/>
      <c r="W142" s="311"/>
      <c r="X142" s="311"/>
    </row>
    <row r="143" spans="1:24" ht="25.5" x14ac:dyDescent="0.2">
      <c r="A143" s="197"/>
      <c r="B143" s="201"/>
      <c r="C143" s="269"/>
      <c r="D143" s="221"/>
      <c r="E143" s="222"/>
      <c r="F143" s="225"/>
      <c r="G143" s="209"/>
      <c r="H143" s="210"/>
      <c r="I143" s="210"/>
      <c r="J143" s="210"/>
      <c r="K143" s="210"/>
      <c r="L143" s="322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197"/>
      <c r="B144" s="201"/>
      <c r="C144" s="199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197"/>
      <c r="B145" s="201"/>
      <c r="C145" s="199"/>
      <c r="D145" s="202" t="s">
        <v>29</v>
      </c>
      <c r="E145" s="203"/>
      <c r="F145" s="204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197"/>
      <c r="B146" s="69" t="s">
        <v>17</v>
      </c>
      <c r="C146" s="244" t="s">
        <v>2</v>
      </c>
      <c r="D146" s="244"/>
      <c r="E146" s="244"/>
      <c r="F146" s="248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40" t="s">
        <v>11</v>
      </c>
      <c r="C147" s="241"/>
      <c r="D147" s="241"/>
      <c r="E147" s="241"/>
      <c r="F147" s="241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42" t="s">
        <v>204</v>
      </c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3"/>
      <c r="S148" s="103"/>
    </row>
    <row r="149" spans="1:24" x14ac:dyDescent="0.2">
      <c r="A149" s="196" t="s">
        <v>34</v>
      </c>
      <c r="B149" s="48" t="s">
        <v>0</v>
      </c>
      <c r="C149" s="262" t="s">
        <v>90</v>
      </c>
      <c r="D149" s="262"/>
      <c r="E149" s="262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197"/>
      <c r="B150" s="200" t="s">
        <v>0</v>
      </c>
      <c r="C150" s="62" t="s">
        <v>0</v>
      </c>
      <c r="D150" s="211" t="s">
        <v>89</v>
      </c>
      <c r="E150" s="212"/>
      <c r="F150" s="61" t="s">
        <v>114</v>
      </c>
      <c r="G150" s="205"/>
      <c r="H150" s="206"/>
      <c r="I150" s="206"/>
      <c r="J150" s="206"/>
      <c r="K150" s="206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310"/>
      <c r="U150" s="310"/>
      <c r="V150" s="310"/>
      <c r="W150" s="310"/>
      <c r="X150" s="310"/>
    </row>
    <row r="151" spans="1:24" x14ac:dyDescent="0.2">
      <c r="A151" s="197"/>
      <c r="B151" s="201"/>
      <c r="C151" s="199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197"/>
      <c r="B152" s="201"/>
      <c r="C152" s="199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197"/>
      <c r="B153" s="201"/>
      <c r="C153" s="199"/>
      <c r="D153" s="203" t="s">
        <v>29</v>
      </c>
      <c r="E153" s="203"/>
      <c r="F153" s="204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197"/>
      <c r="B154" s="68" t="s">
        <v>0</v>
      </c>
      <c r="C154" s="244" t="s">
        <v>2</v>
      </c>
      <c r="D154" s="244"/>
      <c r="E154" s="244"/>
      <c r="F154" s="248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40" t="s">
        <v>11</v>
      </c>
      <c r="C155" s="241"/>
      <c r="D155" s="241"/>
      <c r="E155" s="241"/>
      <c r="F155" s="241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42" t="s">
        <v>93</v>
      </c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3"/>
      <c r="S156" s="103"/>
    </row>
    <row r="157" spans="1:24" ht="25.5" x14ac:dyDescent="0.2">
      <c r="A157" s="196" t="s">
        <v>35</v>
      </c>
      <c r="B157" s="260" t="s">
        <v>0</v>
      </c>
      <c r="C157" s="262" t="s">
        <v>94</v>
      </c>
      <c r="D157" s="262"/>
      <c r="E157" s="329"/>
      <c r="F157" s="255" t="s">
        <v>108</v>
      </c>
      <c r="G157" s="277"/>
      <c r="H157" s="278"/>
      <c r="I157" s="278"/>
      <c r="J157" s="278"/>
      <c r="K157" s="278"/>
      <c r="L157" s="255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331"/>
      <c r="T157" s="56"/>
      <c r="U157" s="56"/>
      <c r="V157" s="56"/>
      <c r="W157" s="56"/>
      <c r="X157" s="56"/>
    </row>
    <row r="158" spans="1:24" x14ac:dyDescent="0.2">
      <c r="A158" s="197"/>
      <c r="B158" s="330"/>
      <c r="C158" s="293"/>
      <c r="D158" s="293"/>
      <c r="E158" s="294"/>
      <c r="F158" s="282"/>
      <c r="G158" s="325"/>
      <c r="H158" s="326"/>
      <c r="I158" s="326"/>
      <c r="J158" s="326"/>
      <c r="K158" s="326"/>
      <c r="L158" s="282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333"/>
      <c r="T158" s="56"/>
      <c r="U158" s="56"/>
      <c r="V158" s="56"/>
      <c r="W158" s="56"/>
      <c r="X158" s="56"/>
    </row>
    <row r="159" spans="1:24" ht="13.5" x14ac:dyDescent="0.2">
      <c r="A159" s="197"/>
      <c r="B159" s="200" t="s">
        <v>0</v>
      </c>
      <c r="C159" s="62" t="s">
        <v>0</v>
      </c>
      <c r="D159" s="211" t="s">
        <v>302</v>
      </c>
      <c r="E159" s="212"/>
      <c r="F159" s="61" t="s">
        <v>28</v>
      </c>
      <c r="G159" s="205"/>
      <c r="H159" s="206"/>
      <c r="I159" s="206"/>
      <c r="J159" s="206"/>
      <c r="K159" s="206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197"/>
      <c r="B160" s="201"/>
      <c r="C160" s="199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197"/>
      <c r="B161" s="201"/>
      <c r="C161" s="199"/>
      <c r="D161" s="202" t="s">
        <v>29</v>
      </c>
      <c r="E161" s="203"/>
      <c r="F161" s="204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197"/>
      <c r="B162" s="68" t="s">
        <v>0</v>
      </c>
      <c r="C162" s="244" t="s">
        <v>2</v>
      </c>
      <c r="D162" s="244"/>
      <c r="E162" s="244"/>
      <c r="F162" s="248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40" t="s">
        <v>11</v>
      </c>
      <c r="C163" s="241"/>
      <c r="D163" s="241"/>
      <c r="E163" s="241"/>
      <c r="F163" s="241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42" t="s">
        <v>97</v>
      </c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3"/>
      <c r="S164" s="103"/>
    </row>
    <row r="165" spans="1:24" ht="25.5" x14ac:dyDescent="0.2">
      <c r="A165" s="196" t="s">
        <v>36</v>
      </c>
      <c r="B165" s="48" t="s">
        <v>0</v>
      </c>
      <c r="C165" s="262" t="s">
        <v>98</v>
      </c>
      <c r="D165" s="262"/>
      <c r="E165" s="262"/>
      <c r="F165" s="75" t="s">
        <v>108</v>
      </c>
      <c r="G165" s="327"/>
      <c r="H165" s="328"/>
      <c r="I165" s="328"/>
      <c r="J165" s="328"/>
      <c r="K165" s="328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197"/>
      <c r="B166" s="200" t="s">
        <v>0</v>
      </c>
      <c r="C166" s="215" t="s">
        <v>0</v>
      </c>
      <c r="D166" s="211" t="s">
        <v>303</v>
      </c>
      <c r="E166" s="212"/>
      <c r="F166" s="223" t="s">
        <v>28</v>
      </c>
      <c r="G166" s="205"/>
      <c r="H166" s="206"/>
      <c r="I166" s="206"/>
      <c r="J166" s="206"/>
      <c r="K166" s="206"/>
      <c r="L166" s="320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1"/>
      <c r="T166" s="56"/>
      <c r="U166" s="56"/>
      <c r="V166" s="56"/>
      <c r="W166" s="56"/>
      <c r="X166" s="56"/>
    </row>
    <row r="167" spans="1:24" ht="25.5" x14ac:dyDescent="0.2">
      <c r="A167" s="197"/>
      <c r="B167" s="201"/>
      <c r="C167" s="216"/>
      <c r="D167" s="213"/>
      <c r="E167" s="214"/>
      <c r="F167" s="224"/>
      <c r="G167" s="207"/>
      <c r="H167" s="208"/>
      <c r="I167" s="208"/>
      <c r="J167" s="208"/>
      <c r="K167" s="208"/>
      <c r="L167" s="321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2"/>
      <c r="T167" s="56"/>
      <c r="U167" s="56"/>
      <c r="V167" s="56"/>
      <c r="W167" s="56"/>
      <c r="X167" s="56"/>
    </row>
    <row r="168" spans="1:24" ht="38.25" x14ac:dyDescent="0.2">
      <c r="A168" s="197"/>
      <c r="B168" s="201"/>
      <c r="C168" s="216"/>
      <c r="D168" s="213"/>
      <c r="E168" s="214"/>
      <c r="F168" s="224"/>
      <c r="G168" s="207"/>
      <c r="H168" s="208"/>
      <c r="I168" s="208"/>
      <c r="J168" s="208"/>
      <c r="K168" s="208"/>
      <c r="L168" s="321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2"/>
      <c r="T168" s="56"/>
      <c r="U168" s="56"/>
      <c r="V168" s="56"/>
      <c r="W168" s="56"/>
      <c r="X168" s="56"/>
    </row>
    <row r="169" spans="1:24" ht="25.5" x14ac:dyDescent="0.2">
      <c r="A169" s="197"/>
      <c r="B169" s="201"/>
      <c r="C169" s="269"/>
      <c r="D169" s="221"/>
      <c r="E169" s="222"/>
      <c r="F169" s="225"/>
      <c r="G169" s="209"/>
      <c r="H169" s="210"/>
      <c r="I169" s="210"/>
      <c r="J169" s="210"/>
      <c r="K169" s="210"/>
      <c r="L169" s="322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333"/>
      <c r="T169" s="56"/>
      <c r="U169" s="56"/>
      <c r="V169" s="56"/>
      <c r="W169" s="56"/>
      <c r="X169" s="56"/>
    </row>
    <row r="170" spans="1:24" x14ac:dyDescent="0.2">
      <c r="A170" s="197"/>
      <c r="B170" s="201"/>
      <c r="C170" s="199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197"/>
      <c r="B171" s="201"/>
      <c r="C171" s="199"/>
      <c r="D171" s="202" t="s">
        <v>29</v>
      </c>
      <c r="E171" s="203"/>
      <c r="F171" s="204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197"/>
      <c r="B172" s="68" t="s">
        <v>0</v>
      </c>
      <c r="C172" s="244" t="s">
        <v>2</v>
      </c>
      <c r="D172" s="244"/>
      <c r="E172" s="244"/>
      <c r="F172" s="248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40" t="s">
        <v>11</v>
      </c>
      <c r="C173" s="241"/>
      <c r="D173" s="241"/>
      <c r="E173" s="241"/>
      <c r="F173" s="241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42" t="s">
        <v>100</v>
      </c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3"/>
      <c r="S174" s="103"/>
    </row>
    <row r="175" spans="1:24" x14ac:dyDescent="0.2">
      <c r="A175" s="196" t="s">
        <v>37</v>
      </c>
      <c r="B175" s="48" t="s">
        <v>0</v>
      </c>
      <c r="C175" s="262" t="s">
        <v>103</v>
      </c>
      <c r="D175" s="262"/>
      <c r="E175" s="262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197"/>
      <c r="B176" s="200" t="s">
        <v>0</v>
      </c>
      <c r="C176" s="301" t="s">
        <v>0</v>
      </c>
      <c r="D176" s="211" t="s">
        <v>102</v>
      </c>
      <c r="E176" s="212"/>
      <c r="F176" s="223" t="s">
        <v>114</v>
      </c>
      <c r="G176" s="205"/>
      <c r="H176" s="206"/>
      <c r="I176" s="206"/>
      <c r="J176" s="206"/>
      <c r="K176" s="206"/>
      <c r="L176" s="320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197"/>
      <c r="B177" s="201"/>
      <c r="C177" s="302"/>
      <c r="D177" s="213"/>
      <c r="E177" s="214"/>
      <c r="F177" s="224"/>
      <c r="G177" s="207"/>
      <c r="H177" s="208"/>
      <c r="I177" s="208"/>
      <c r="J177" s="208"/>
      <c r="K177" s="208"/>
      <c r="L177" s="321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197"/>
      <c r="B178" s="201"/>
      <c r="C178" s="199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197"/>
      <c r="B179" s="201"/>
      <c r="C179" s="199"/>
      <c r="D179" s="202" t="s">
        <v>29</v>
      </c>
      <c r="E179" s="203"/>
      <c r="F179" s="204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197"/>
      <c r="B180" s="68" t="s">
        <v>0</v>
      </c>
      <c r="C180" s="244" t="s">
        <v>2</v>
      </c>
      <c r="D180" s="244"/>
      <c r="E180" s="244"/>
      <c r="F180" s="248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40" t="s">
        <v>11</v>
      </c>
      <c r="C181" s="241"/>
      <c r="D181" s="241"/>
      <c r="E181" s="241"/>
      <c r="F181" s="241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238" t="s">
        <v>3</v>
      </c>
      <c r="B182" s="239"/>
      <c r="C182" s="239"/>
      <c r="D182" s="239"/>
      <c r="E182" s="239"/>
      <c r="F182" s="239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12837.275000000001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247" t="s">
        <v>5</v>
      </c>
      <c r="B186" s="247"/>
      <c r="C186" s="247"/>
      <c r="D186" s="247"/>
      <c r="E186" s="247"/>
      <c r="F186" s="247"/>
      <c r="G186" s="247"/>
      <c r="H186" s="247"/>
      <c r="I186" s="247"/>
      <c r="J186" s="247"/>
      <c r="K186" s="247"/>
    </row>
    <row r="187" spans="1:19" ht="25.5" x14ac:dyDescent="0.2">
      <c r="A187" s="339" t="s">
        <v>6</v>
      </c>
      <c r="B187" s="340"/>
      <c r="C187" s="341"/>
      <c r="D187" s="9" t="s">
        <v>20</v>
      </c>
      <c r="E187" s="231" t="s">
        <v>21</v>
      </c>
      <c r="F187" s="231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>I178+I170+I151+I144+I139+I132+I129+I114+I111+I98+I95+I89+I74+I70+I64+I61+I33+I160+I27+I53+I117</f>
        <v>8910.4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342"/>
      <c r="B188" s="343"/>
      <c r="C188" s="344"/>
      <c r="D188" s="10" t="s">
        <v>306</v>
      </c>
      <c r="E188" s="230" t="s">
        <v>307</v>
      </c>
      <c r="F188" s="230"/>
      <c r="G188" s="137"/>
      <c r="H188" s="137"/>
      <c r="I188" s="169"/>
      <c r="J188" s="137"/>
      <c r="K188" s="141"/>
    </row>
    <row r="189" spans="1:19" ht="25.5" x14ac:dyDescent="0.2">
      <c r="A189" s="342"/>
      <c r="B189" s="343"/>
      <c r="C189" s="344"/>
      <c r="D189" s="10" t="s">
        <v>27</v>
      </c>
      <c r="E189" s="230" t="s">
        <v>22</v>
      </c>
      <c r="F189" s="230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>I106+I99+I90+I65+I55+I48+I45+I42+I34+I28+I26+I21+I17+I75+I52+I54+I78+I152</f>
        <v>3836.3750000000005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342"/>
      <c r="B190" s="343"/>
      <c r="C190" s="344"/>
      <c r="D190" s="10" t="s">
        <v>23</v>
      </c>
      <c r="E190" s="230" t="s">
        <v>24</v>
      </c>
      <c r="F190" s="230"/>
      <c r="G190" s="14">
        <f>G140+G100+G91</f>
        <v>93.6</v>
      </c>
      <c r="H190" s="14">
        <f>H140+H100+H91</f>
        <v>0</v>
      </c>
      <c r="I190" s="170">
        <f>I140+I100+I91</f>
        <v>90.5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342"/>
      <c r="B191" s="343"/>
      <c r="C191" s="344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342"/>
      <c r="B192" s="343"/>
      <c r="C192" s="344"/>
      <c r="D192" s="10" t="s">
        <v>308</v>
      </c>
      <c r="E192" s="230" t="s">
        <v>25</v>
      </c>
      <c r="F192" s="230"/>
      <c r="G192" s="138"/>
      <c r="H192" s="138"/>
      <c r="I192" s="171"/>
      <c r="J192" s="138"/>
      <c r="K192" s="139"/>
    </row>
    <row r="193" spans="1:11" ht="25.5" hidden="1" x14ac:dyDescent="0.2">
      <c r="A193" s="342"/>
      <c r="B193" s="343"/>
      <c r="C193" s="344"/>
      <c r="D193" s="10" t="s">
        <v>309</v>
      </c>
      <c r="E193" s="230" t="s">
        <v>310</v>
      </c>
      <c r="F193" s="230"/>
      <c r="G193" s="138"/>
      <c r="H193" s="138"/>
      <c r="I193" s="171"/>
      <c r="J193" s="138"/>
      <c r="K193" s="139"/>
    </row>
    <row r="194" spans="1:11" ht="39" hidden="1" thickBot="1" x14ac:dyDescent="0.25">
      <c r="A194" s="345"/>
      <c r="B194" s="346"/>
      <c r="C194" s="347"/>
      <c r="D194" s="140" t="s">
        <v>311</v>
      </c>
      <c r="E194" s="338" t="s">
        <v>312</v>
      </c>
      <c r="F194" s="338"/>
      <c r="G194" s="138"/>
      <c r="H194" s="138"/>
      <c r="I194" s="171"/>
      <c r="J194" s="138"/>
      <c r="K194" s="139"/>
    </row>
    <row r="195" spans="1:11" ht="13.5" thickBot="1" x14ac:dyDescent="0.25">
      <c r="A195" s="232" t="s">
        <v>3</v>
      </c>
      <c r="B195" s="233"/>
      <c r="C195" s="233"/>
      <c r="D195" s="233"/>
      <c r="E195" s="233"/>
      <c r="F195" s="233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12837.275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234" t="s">
        <v>9</v>
      </c>
      <c r="B196" s="235"/>
      <c r="C196" s="235"/>
      <c r="D196" s="235"/>
      <c r="E196" s="235"/>
      <c r="F196" s="235"/>
      <c r="G196" s="15"/>
      <c r="H196" s="15"/>
      <c r="I196" s="173"/>
      <c r="J196" s="15"/>
      <c r="K196" s="16"/>
    </row>
    <row r="197" spans="1:11" x14ac:dyDescent="0.2">
      <c r="A197" s="236" t="s">
        <v>7</v>
      </c>
      <c r="B197" s="237"/>
      <c r="C197" s="237"/>
      <c r="D197" s="237"/>
      <c r="E197" s="237"/>
      <c r="F197" s="237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1261.7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228" t="s">
        <v>8</v>
      </c>
      <c r="B198" s="229"/>
      <c r="C198" s="229"/>
      <c r="D198" s="229"/>
      <c r="E198" s="229"/>
      <c r="F198" s="229"/>
      <c r="G198" s="18">
        <f>G182-G197</f>
        <v>11625.659</v>
      </c>
      <c r="H198" s="18">
        <f t="shared" ref="H198:K198" si="55">H182-H197</f>
        <v>0</v>
      </c>
      <c r="I198" s="175">
        <f t="shared" si="55"/>
        <v>11575.575000000001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topLeftCell="A118" zoomScaleNormal="100" workbookViewId="0">
      <selection activeCell="D5" sqref="D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51" t="s">
        <v>281</v>
      </c>
      <c r="B10" s="351"/>
      <c r="C10" s="351"/>
      <c r="D10" s="351"/>
      <c r="E10" s="351"/>
      <c r="F10" s="351"/>
      <c r="G10" s="351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52" t="s">
        <v>10</v>
      </c>
      <c r="B11" s="352" t="s">
        <v>265</v>
      </c>
      <c r="C11" s="352"/>
      <c r="D11" s="352" t="s">
        <v>266</v>
      </c>
      <c r="E11" s="352"/>
      <c r="F11" s="352"/>
      <c r="G11" s="352" t="s">
        <v>267</v>
      </c>
    </row>
    <row r="12" spans="1:14" ht="30" x14ac:dyDescent="0.2">
      <c r="A12" s="352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52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53" t="str">
        <f>'004 pr. asignavimai'!C14</f>
        <v>Organizuoti ir įgyvendinti valstybės bei Savivaldybės teikiamą socialinę paramą Plungės rajono savivaldybėje</v>
      </c>
      <c r="C14" s="354"/>
      <c r="D14" s="354"/>
      <c r="E14" s="354"/>
      <c r="F14" s="354"/>
      <c r="G14" s="356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56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56"/>
    </row>
    <row r="17" spans="1:7" ht="15" customHeight="1" x14ac:dyDescent="0.2">
      <c r="A17" s="82" t="s">
        <v>165</v>
      </c>
      <c r="B17" s="348" t="str">
        <f>'004 pr. asignavimai'!D16</f>
        <v>Socialinėms išmokoms ir kompensacijoms skaičiuoti ir mokėti</v>
      </c>
      <c r="C17" s="348"/>
      <c r="D17" s="348"/>
      <c r="E17" s="348"/>
      <c r="F17" s="348"/>
      <c r="G17" s="349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50"/>
    </row>
    <row r="19" spans="1:7" ht="15" x14ac:dyDescent="0.2">
      <c r="A19" s="128" t="s">
        <v>166</v>
      </c>
      <c r="B19" s="355" t="str">
        <f>'004 pr. asignavimai'!D19</f>
        <v>Socialinei paramai mokiniams</v>
      </c>
      <c r="C19" s="355"/>
      <c r="D19" s="355"/>
      <c r="E19" s="355"/>
      <c r="F19" s="355"/>
      <c r="G19" s="349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7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50"/>
    </row>
    <row r="22" spans="1:7" ht="15" x14ac:dyDescent="0.2">
      <c r="A22" s="82" t="s">
        <v>167</v>
      </c>
      <c r="B22" s="348" t="str">
        <f>'004 pr. asignavimai'!D23</f>
        <v>Socialinėms paslaugoms</v>
      </c>
      <c r="C22" s="348"/>
      <c r="D22" s="348"/>
      <c r="E22" s="348"/>
      <c r="F22" s="348"/>
      <c r="G22" s="349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7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7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50"/>
    </row>
    <row r="26" spans="1:7" ht="15" x14ac:dyDescent="0.2">
      <c r="A26" s="82" t="s">
        <v>168</v>
      </c>
      <c r="B26" s="348" t="str">
        <f>'004 pr. asignavimai'!D30</f>
        <v>Socialinės reabilitacijos paslaugų neįgaliesiems bendruomenėje teikimas</v>
      </c>
      <c r="C26" s="348"/>
      <c r="D26" s="348"/>
      <c r="E26" s="348"/>
      <c r="F26" s="348"/>
      <c r="G26" s="349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7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7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50"/>
    </row>
    <row r="30" spans="1:7" ht="15" x14ac:dyDescent="0.2">
      <c r="A30" s="82" t="s">
        <v>169</v>
      </c>
      <c r="B30" s="348" t="str">
        <f>'004 pr. asignavimai'!D36</f>
        <v>Visuomenės sveikatos priežiūros funkcijoms vykdyti</v>
      </c>
      <c r="C30" s="348"/>
      <c r="D30" s="348"/>
      <c r="E30" s="348"/>
      <c r="F30" s="348"/>
      <c r="G30" s="349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7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7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7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7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7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50"/>
    </row>
    <row r="37" spans="1:7" ht="15" x14ac:dyDescent="0.2">
      <c r="A37" s="82" t="s">
        <v>170</v>
      </c>
      <c r="B37" s="348" t="str">
        <f>'004 pr. asignavimai'!D44</f>
        <v>Būsto nuomos mokesčio daliai kompensuoti</v>
      </c>
      <c r="C37" s="348"/>
      <c r="D37" s="348"/>
      <c r="E37" s="348"/>
      <c r="F37" s="348"/>
      <c r="G37" s="349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50"/>
    </row>
    <row r="39" spans="1:7" ht="15" x14ac:dyDescent="0.2">
      <c r="A39" s="82" t="s">
        <v>171</v>
      </c>
      <c r="B39" s="348" t="str">
        <f>'004 pr. asignavimai'!D47</f>
        <v>Neveiksnių asmenų būklės peržiūrėjimui užtikrinti</v>
      </c>
      <c r="C39" s="348"/>
      <c r="D39" s="348"/>
      <c r="E39" s="348"/>
      <c r="F39" s="348"/>
      <c r="G39" s="349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50"/>
    </row>
    <row r="41" spans="1:7" ht="15" x14ac:dyDescent="0.2">
      <c r="A41" s="82" t="s">
        <v>172</v>
      </c>
      <c r="B41" s="348" t="str">
        <f>'004 pr. asignavimai'!D50</f>
        <v>Socialinės paramos organizavimas užsieniečių integracijai</v>
      </c>
      <c r="C41" s="348"/>
      <c r="D41" s="348"/>
      <c r="E41" s="348"/>
      <c r="F41" s="348"/>
      <c r="G41" s="349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7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50"/>
    </row>
    <row r="44" spans="1:7" ht="15" x14ac:dyDescent="0.2">
      <c r="A44" s="82" t="s">
        <v>173</v>
      </c>
      <c r="B44" s="348" t="str">
        <f>'004 pr. asignavimai'!D57</f>
        <v>Savivaldybės teikiamos paramos organizavimas</v>
      </c>
      <c r="C44" s="348"/>
      <c r="D44" s="348"/>
      <c r="E44" s="348"/>
      <c r="F44" s="348"/>
      <c r="G44" s="349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7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7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7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50"/>
    </row>
    <row r="49" spans="1:7" ht="15" x14ac:dyDescent="0.2">
      <c r="A49" s="82" t="s">
        <v>174</v>
      </c>
      <c r="B49" s="348" t="str">
        <f>'004 pr. asignavimai'!D63</f>
        <v>Vaikų dienos centrų programų rėmimas</v>
      </c>
      <c r="C49" s="348"/>
      <c r="D49" s="348"/>
      <c r="E49" s="348"/>
      <c r="F49" s="348"/>
      <c r="G49" s="349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50"/>
    </row>
    <row r="51" spans="1:7" ht="15" x14ac:dyDescent="0.2">
      <c r="A51" s="82" t="s">
        <v>175</v>
      </c>
      <c r="B51" s="348" t="str">
        <f>'004 pr. asignavimai'!D67</f>
        <v>Bendruomenės centro programos įgyvendinimas</v>
      </c>
      <c r="C51" s="348"/>
      <c r="D51" s="348"/>
      <c r="E51" s="348"/>
      <c r="F51" s="348"/>
      <c r="G51" s="349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7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7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50"/>
    </row>
    <row r="55" spans="1:7" ht="15" x14ac:dyDescent="0.2">
      <c r="A55" s="82" t="s">
        <v>176</v>
      </c>
      <c r="B55" s="348" t="str">
        <f>'004 pr. asignavimai'!D72</f>
        <v>Socialinėms pašalpoms  ir kompensacijoms skaičiuoti ir mokėti</v>
      </c>
      <c r="C55" s="348"/>
      <c r="D55" s="348"/>
      <c r="E55" s="348"/>
      <c r="F55" s="348"/>
      <c r="G55" s="349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7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50"/>
    </row>
    <row r="58" spans="1:7" ht="15" x14ac:dyDescent="0.2">
      <c r="A58" s="82" t="s">
        <v>325</v>
      </c>
      <c r="B58" s="348" t="str">
        <f>'004 pr. asignavimai'!D77</f>
        <v>Asmenų su negalia teisių užtikrinimas</v>
      </c>
      <c r="C58" s="348"/>
      <c r="D58" s="348"/>
      <c r="E58" s="348"/>
      <c r="F58" s="348"/>
      <c r="G58" s="349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0"/>
    </row>
    <row r="60" spans="1:7" ht="15" x14ac:dyDescent="0.2">
      <c r="A60" s="21" t="s">
        <v>259</v>
      </c>
      <c r="B60" s="353" t="str">
        <f>'004 pr. asignavimai'!C81</f>
        <v>Plėtoti socialinės globos ir kitas socialines paslaugas rajono teritorijoje</v>
      </c>
      <c r="C60" s="354"/>
      <c r="D60" s="354"/>
      <c r="E60" s="354"/>
      <c r="F60" s="354"/>
      <c r="G60" s="360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61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61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62"/>
    </row>
    <row r="64" spans="1:7" ht="15" x14ac:dyDescent="0.2">
      <c r="A64" s="82" t="s">
        <v>177</v>
      </c>
      <c r="B64" s="348" t="str">
        <f>'004 pr. asignavimai'!D84</f>
        <v>Socialinių paslaugų centro veikla</v>
      </c>
      <c r="C64" s="348"/>
      <c r="D64" s="348"/>
      <c r="E64" s="348"/>
      <c r="F64" s="348"/>
      <c r="G64" s="349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7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7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7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7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50"/>
    </row>
    <row r="70" spans="1:7" ht="15" x14ac:dyDescent="0.2">
      <c r="A70" s="82" t="s">
        <v>178</v>
      </c>
      <c r="B70" s="348" t="str">
        <f>'004 pr. asignavimai'!D93</f>
        <v>Specialiojo ugdymo centro veikla</v>
      </c>
      <c r="C70" s="348"/>
      <c r="D70" s="348"/>
      <c r="E70" s="348"/>
      <c r="F70" s="348"/>
      <c r="G70" s="349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7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50"/>
    </row>
    <row r="73" spans="1:7" ht="15" x14ac:dyDescent="0.2">
      <c r="A73" s="82" t="s">
        <v>179</v>
      </c>
      <c r="B73" s="348" t="str">
        <f>'004 pr. asignavimai'!D97</f>
        <v xml:space="preserve">Krizių centro veikla </v>
      </c>
      <c r="C73" s="348"/>
      <c r="D73" s="348"/>
      <c r="E73" s="348"/>
      <c r="F73" s="348"/>
      <c r="G73" s="349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50"/>
    </row>
    <row r="75" spans="1:7" ht="15" x14ac:dyDescent="0.2">
      <c r="A75" s="21" t="s">
        <v>182</v>
      </c>
      <c r="B75" s="353" t="str">
        <f>'004 pr. asignavimai'!C103</f>
        <v>Prisidėti prie užimtumo didinimo rajone</v>
      </c>
      <c r="C75" s="354"/>
      <c r="D75" s="354"/>
      <c r="E75" s="354"/>
      <c r="F75" s="354"/>
      <c r="G75" s="360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64"/>
    </row>
    <row r="77" spans="1:7" ht="15" x14ac:dyDescent="0.2">
      <c r="A77" s="82" t="s">
        <v>181</v>
      </c>
      <c r="B77" s="348" t="str">
        <f>'004 pr. asignavimai'!D104</f>
        <v>Savivaldybės patvirtintai užimtumo didinimo programai įgyvendinti</v>
      </c>
      <c r="C77" s="348"/>
      <c r="D77" s="348"/>
      <c r="E77" s="348"/>
      <c r="F77" s="348"/>
      <c r="G77" s="349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7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50"/>
    </row>
    <row r="80" spans="1:7" ht="15" x14ac:dyDescent="0.2">
      <c r="A80" s="21" t="s">
        <v>183</v>
      </c>
      <c r="B80" s="353" t="str">
        <f>'004 pr. asignavimai'!C109</f>
        <v>Gerinti pavėžėjimo paslaugų kokybę ir prieinamumą</v>
      </c>
      <c r="C80" s="354"/>
      <c r="D80" s="354"/>
      <c r="E80" s="354"/>
      <c r="F80" s="354"/>
      <c r="G80" s="360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62"/>
    </row>
    <row r="82" spans="1:7" ht="15" x14ac:dyDescent="0.2">
      <c r="A82" s="82" t="s">
        <v>257</v>
      </c>
      <c r="B82" s="348" t="str">
        <f>'004 pr. asignavimai'!D110</f>
        <v>„Plungės autobusų parkas“ veiklos gerinimas</v>
      </c>
      <c r="C82" s="348"/>
      <c r="D82" s="348"/>
      <c r="E82" s="348"/>
      <c r="F82" s="348"/>
      <c r="G82" s="363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50"/>
    </row>
    <row r="84" spans="1:7" ht="15" x14ac:dyDescent="0.2">
      <c r="A84" s="82" t="s">
        <v>184</v>
      </c>
      <c r="B84" s="348" t="str">
        <f>'004 pr. asignavimai'!D113</f>
        <v>Keleivių ir moksleivių pavėžėjimo užtikrinimas</v>
      </c>
      <c r="C84" s="348"/>
      <c r="D84" s="348"/>
      <c r="E84" s="348"/>
      <c r="F84" s="348"/>
      <c r="G84" s="349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50"/>
    </row>
    <row r="86" spans="1:7" ht="15" x14ac:dyDescent="0.2">
      <c r="A86" s="82" t="s">
        <v>331</v>
      </c>
      <c r="B86" s="348" t="str">
        <f>'004 pr. asignavimai'!D116</f>
        <v>Pacientų pavėžėjimo paslaugos užtikrinimas</v>
      </c>
      <c r="C86" s="348"/>
      <c r="D86" s="348"/>
      <c r="E86" s="348"/>
      <c r="F86" s="348"/>
      <c r="G86" s="349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50"/>
    </row>
    <row r="88" spans="1:7" ht="15" x14ac:dyDescent="0.2">
      <c r="A88" s="21" t="s">
        <v>185</v>
      </c>
      <c r="B88" s="358" t="str">
        <f>'004 pr. asignavimai'!C122</f>
        <v>Padidinti kokybiškų ir kvalifikuotų asmens sveikatos priežiūros paslaugų prieinamumą Plungės rajono savivaldybės gyventojams</v>
      </c>
      <c r="C88" s="359"/>
      <c r="D88" s="359"/>
      <c r="E88" s="359"/>
      <c r="F88" s="359"/>
      <c r="G88" s="360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67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64"/>
    </row>
    <row r="91" spans="1:7" ht="15" x14ac:dyDescent="0.2">
      <c r="A91" s="82" t="s">
        <v>195</v>
      </c>
      <c r="B91" s="348" t="str">
        <f>'004 pr. asignavimai'!D124</f>
        <v>Ligoninės programos įgyvendinimas</v>
      </c>
      <c r="C91" s="348"/>
      <c r="D91" s="348"/>
      <c r="E91" s="348"/>
      <c r="F91" s="348"/>
      <c r="G91" s="363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68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68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65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48" t="str">
        <f>'004 pr. asignavimai'!D131</f>
        <v>Saugios nakvynės paslaugos organizavimas  Plungės ligoninėje</v>
      </c>
      <c r="C97" s="348"/>
      <c r="D97" s="348"/>
      <c r="E97" s="348"/>
      <c r="F97" s="348"/>
      <c r="G97" s="349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50"/>
    </row>
    <row r="99" spans="1:7" ht="70.5" customHeight="1" x14ac:dyDescent="0.2">
      <c r="A99" s="21" t="s">
        <v>188</v>
      </c>
      <c r="B99" s="353" t="str">
        <f>'004 pr. asignavimai'!C135</f>
        <v>Siekti, kad BĮ Plungės rajono savivaldybės visuomenės sveikatos biuras taptų modernia šiuolaikine įstaiga, kurioje dirbs kvalifikuoti, išsilavinę specialistai</v>
      </c>
      <c r="C99" s="354"/>
      <c r="D99" s="354"/>
      <c r="E99" s="354"/>
      <c r="F99" s="354"/>
      <c r="G99" s="360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64"/>
    </row>
    <row r="101" spans="1:7" ht="15" x14ac:dyDescent="0.2">
      <c r="A101" s="82" t="s">
        <v>187</v>
      </c>
      <c r="B101" s="348" t="str">
        <f>'004 pr. asignavimai'!D136</f>
        <v>Visuomenės sveikatos biuro veikla</v>
      </c>
      <c r="C101" s="348"/>
      <c r="D101" s="348"/>
      <c r="E101" s="348"/>
      <c r="F101" s="348"/>
      <c r="G101" s="349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7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7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50"/>
    </row>
    <row r="105" spans="1:7" ht="33" customHeight="1" x14ac:dyDescent="0.2">
      <c r="A105" s="82" t="s">
        <v>282</v>
      </c>
      <c r="B105" s="348" t="s">
        <v>87</v>
      </c>
      <c r="C105" s="348"/>
      <c r="D105" s="348"/>
      <c r="E105" s="348"/>
      <c r="F105" s="348"/>
      <c r="G105" s="363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68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65"/>
    </row>
    <row r="108" spans="1:7" ht="33" customHeight="1" x14ac:dyDescent="0.2">
      <c r="A108" s="21" t="s">
        <v>189</v>
      </c>
      <c r="B108" s="353" t="str">
        <f>'004 pr. asignavimai'!C149</f>
        <v>Užtikrinti Plungės rajono savivaldybės ir socialinio būsto fondo plėtrą</v>
      </c>
      <c r="C108" s="354"/>
      <c r="D108" s="354"/>
      <c r="E108" s="354"/>
      <c r="F108" s="354"/>
      <c r="G108" s="360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64"/>
    </row>
    <row r="110" spans="1:7" ht="33" customHeight="1" x14ac:dyDescent="0.2">
      <c r="A110" s="82" t="s">
        <v>194</v>
      </c>
      <c r="B110" s="348" t="str">
        <f>'004 pr. asignavimai'!D150</f>
        <v>Savivaldybės ir socialinio būsto fondo plėtra</v>
      </c>
      <c r="C110" s="348"/>
      <c r="D110" s="348"/>
      <c r="E110" s="348"/>
      <c r="F110" s="348"/>
      <c r="G110" s="363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65"/>
    </row>
    <row r="112" spans="1:7" ht="15" x14ac:dyDescent="0.2">
      <c r="A112" s="21" t="s">
        <v>191</v>
      </c>
      <c r="B112" s="353" t="str">
        <f>'004 pr. asignavimai'!C157</f>
        <v>Užtikrinti pirties ir viešojo tualeto nepertraukiamą veiklą</v>
      </c>
      <c r="C112" s="354"/>
      <c r="D112" s="354"/>
      <c r="E112" s="354"/>
      <c r="F112" s="354"/>
      <c r="G112" s="360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61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62"/>
    </row>
    <row r="115" spans="1:7" ht="15" x14ac:dyDescent="0.2">
      <c r="A115" s="82" t="s">
        <v>190</v>
      </c>
      <c r="B115" s="348" t="str">
        <f>'004 pr. asignavimai'!D159</f>
        <v>"Plungės būstas" programos įgyvendinimas</v>
      </c>
      <c r="C115" s="348"/>
      <c r="D115" s="348"/>
      <c r="E115" s="348"/>
      <c r="F115" s="348"/>
      <c r="G115" s="349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50"/>
    </row>
    <row r="117" spans="1:7" ht="15" x14ac:dyDescent="0.2">
      <c r="A117" s="21" t="s">
        <v>192</v>
      </c>
      <c r="B117" s="353" t="str">
        <f>'004 pr. asignavimai'!C165</f>
        <v>Vykdyti nusikalstamų veikų bei teisės pažeidimų prevenciją ir tyrimus</v>
      </c>
      <c r="C117" s="354"/>
      <c r="D117" s="354"/>
      <c r="E117" s="354"/>
      <c r="F117" s="354"/>
      <c r="G117" s="366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62"/>
    </row>
    <row r="119" spans="1:7" ht="15" x14ac:dyDescent="0.2">
      <c r="A119" s="82" t="s">
        <v>193</v>
      </c>
      <c r="B119" s="348" t="str">
        <f>'004 pr. asignavimai'!D166</f>
        <v>Policijos komisariato programos įgyvendinimas</v>
      </c>
      <c r="C119" s="348"/>
      <c r="D119" s="348"/>
      <c r="E119" s="348"/>
      <c r="F119" s="348"/>
      <c r="G119" s="349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7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7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7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50"/>
    </row>
    <row r="124" spans="1:7" ht="31.5" customHeight="1" x14ac:dyDescent="0.2">
      <c r="A124" s="21" t="s">
        <v>196</v>
      </c>
      <c r="B124" s="353" t="str">
        <f>'004 pr. asignavimai'!C175</f>
        <v>Teikti finansavimą Savivaldybės įstaigoms, pritraukusioms reikalingus specialistus</v>
      </c>
      <c r="C124" s="354"/>
      <c r="D124" s="354"/>
      <c r="E124" s="354"/>
      <c r="F124" s="354"/>
      <c r="G124" s="360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62"/>
    </row>
    <row r="126" spans="1:7" ht="29.25" customHeight="1" x14ac:dyDescent="0.2">
      <c r="A126" s="82" t="s">
        <v>197</v>
      </c>
      <c r="B126" s="348" t="str">
        <f>'004 pr. asignavimai'!D176</f>
        <v>Savivaldybės įstaigoms reikalingų specialybių darbuotojų pritraukimo finansinis skatinimas</v>
      </c>
      <c r="C126" s="348"/>
      <c r="D126" s="348"/>
      <c r="E126" s="348"/>
      <c r="F126" s="348"/>
      <c r="G126" s="363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7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50"/>
    </row>
  </sheetData>
  <mergeCells count="81"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  <mergeCell ref="G73:G74"/>
    <mergeCell ref="G75:G76"/>
    <mergeCell ref="G77:G79"/>
    <mergeCell ref="G80:G81"/>
    <mergeCell ref="G82:G83"/>
    <mergeCell ref="G126:G128"/>
    <mergeCell ref="G108:G109"/>
    <mergeCell ref="G110:G111"/>
    <mergeCell ref="G112:G114"/>
    <mergeCell ref="G115:G116"/>
    <mergeCell ref="G117:G118"/>
    <mergeCell ref="G64:G69"/>
    <mergeCell ref="G70:G72"/>
    <mergeCell ref="G41:G43"/>
    <mergeCell ref="G44:G48"/>
    <mergeCell ref="G49:G50"/>
    <mergeCell ref="G55:G57"/>
    <mergeCell ref="G60:G63"/>
    <mergeCell ref="G51:G54"/>
    <mergeCell ref="B110:F110"/>
    <mergeCell ref="B112:F112"/>
    <mergeCell ref="B105:F105"/>
    <mergeCell ref="B108:F108"/>
    <mergeCell ref="B97:F97"/>
    <mergeCell ref="B99:F99"/>
    <mergeCell ref="B101:F101"/>
    <mergeCell ref="B126:F126"/>
    <mergeCell ref="B124:F124"/>
    <mergeCell ref="B115:F115"/>
    <mergeCell ref="B119:F119"/>
    <mergeCell ref="B117:F117"/>
    <mergeCell ref="B91:F91"/>
    <mergeCell ref="B77:F77"/>
    <mergeCell ref="B80:F80"/>
    <mergeCell ref="B82:F82"/>
    <mergeCell ref="B84:F84"/>
    <mergeCell ref="B88:F88"/>
    <mergeCell ref="B86:F86"/>
    <mergeCell ref="B73:F73"/>
    <mergeCell ref="B75:F75"/>
    <mergeCell ref="B60:F60"/>
    <mergeCell ref="B64:F64"/>
    <mergeCell ref="B70:F70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2024-05-24T08:07:57Z</dcterms:modified>
</cp:coreProperties>
</file>