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E5169589-5462-4DB8-88D4-BDB520D3A50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Komunalines_isl" sheetId="4" r:id="rId1"/>
    <sheet name="Suvestinė" sheetId="6" r:id="rId2"/>
    <sheet name="2024" sheetId="7" r:id="rId3"/>
    <sheet name="B pajamos išlaidos" sheetId="5" r:id="rId4"/>
  </sheets>
  <calcPr calcId="181029"/>
</workbook>
</file>

<file path=xl/calcChain.xml><?xml version="1.0" encoding="utf-8"?>
<calcChain xmlns="http://schemas.openxmlformats.org/spreadsheetml/2006/main">
  <c r="C10" i="7" l="1"/>
  <c r="D10" i="7"/>
  <c r="F10" i="7"/>
  <c r="G10" i="7"/>
  <c r="I10" i="7"/>
  <c r="J10" i="7"/>
  <c r="L10" i="7"/>
  <c r="L15" i="7"/>
  <c r="L14" i="7" l="1"/>
  <c r="M14" i="7"/>
  <c r="D5" i="6"/>
  <c r="K14" i="7"/>
  <c r="K15" i="7"/>
  <c r="K12" i="7"/>
  <c r="K10" i="7"/>
  <c r="K11" i="7"/>
  <c r="K13" i="7"/>
  <c r="C27" i="6"/>
  <c r="C26" i="6"/>
  <c r="B27" i="6"/>
  <c r="B26" i="6"/>
  <c r="J6" i="6"/>
  <c r="M13" i="7" l="1"/>
  <c r="L13" i="7"/>
  <c r="C6" i="6"/>
  <c r="B6" i="6"/>
  <c r="M11" i="4"/>
  <c r="L12" i="7" l="1"/>
  <c r="M12" i="7"/>
  <c r="D16" i="6"/>
  <c r="D15" i="6"/>
  <c r="L11" i="7" l="1"/>
  <c r="M11" i="7"/>
  <c r="N9" i="4"/>
  <c r="N8" i="4"/>
  <c r="N7" i="4"/>
  <c r="D17" i="6"/>
  <c r="D14" i="6"/>
  <c r="D6" i="6"/>
  <c r="M10" i="7" l="1"/>
  <c r="S5" i="5"/>
</calcChain>
</file>

<file path=xl/sharedStrings.xml><?xml version="1.0" encoding="utf-8"?>
<sst xmlns="http://schemas.openxmlformats.org/spreadsheetml/2006/main" count="94" uniqueCount="77">
  <si>
    <t>Iš viso</t>
  </si>
  <si>
    <t>ŠILDYMAS</t>
  </si>
  <si>
    <t>VANDUO</t>
  </si>
  <si>
    <t xml:space="preserve"> </t>
  </si>
  <si>
    <t xml:space="preserve">PAJAMOS </t>
  </si>
  <si>
    <t>IŠLAIDOS</t>
  </si>
  <si>
    <t>Iš viso:</t>
  </si>
  <si>
    <t>Darbo užmoketis</t>
  </si>
  <si>
    <t>Komunaliniai patarnavimai</t>
  </si>
  <si>
    <t>Kitos prekės ir paslaugos</t>
  </si>
  <si>
    <t>2024 I ketv.</t>
  </si>
  <si>
    <t>Ilgalaikis turtas</t>
  </si>
  <si>
    <t>Baseinas ir kavinukė kasa</t>
  </si>
  <si>
    <t>ELEKTRA</t>
  </si>
  <si>
    <t>2024 m. kovo mėn. išlaidos mažesnės, nes dalis skolos padengta iš VA Statyba gautų lėšų už el. perpardavimą</t>
  </si>
  <si>
    <t>ŠIUKŠLIŲ IŠVEŽ.</t>
  </si>
  <si>
    <t>DARBO UŽMOKESTIS</t>
  </si>
  <si>
    <t>KOMUNALINIAI</t>
  </si>
  <si>
    <t>KITOS PRREKĖS, PASL.</t>
  </si>
  <si>
    <t xml:space="preserve">2023 m. </t>
  </si>
  <si>
    <t>Su PVM</t>
  </si>
  <si>
    <t>Be PVM</t>
  </si>
  <si>
    <t xml:space="preserve">2023 m </t>
  </si>
  <si>
    <t>eurai</t>
  </si>
  <si>
    <t>Iš viso 2023 m.</t>
  </si>
  <si>
    <t>Komunalinių paslaugų rūšis</t>
  </si>
  <si>
    <t>Iš viso 2024 m.</t>
  </si>
  <si>
    <t>2023 m. sąskaitos</t>
  </si>
  <si>
    <t>Balandis</t>
  </si>
  <si>
    <t>Gegužė</t>
  </si>
  <si>
    <t>Birželis</t>
  </si>
  <si>
    <t>Liepa</t>
  </si>
  <si>
    <t>Rugpj.</t>
  </si>
  <si>
    <t>Rugsėj.</t>
  </si>
  <si>
    <t>Spalis</t>
  </si>
  <si>
    <t>Lapkritis</t>
  </si>
  <si>
    <t>Gruodis</t>
  </si>
  <si>
    <t>Sausis</t>
  </si>
  <si>
    <t>Vasaris</t>
  </si>
  <si>
    <t>Kovas</t>
  </si>
  <si>
    <t>2024 m.sąskaitos</t>
  </si>
  <si>
    <t>Savivaldybės biudžetas</t>
  </si>
  <si>
    <t>Visi finansavimo šaltiniai</t>
  </si>
  <si>
    <t>Dovanų kuponai  ir Ticket market</t>
  </si>
  <si>
    <t>2023 m.</t>
  </si>
  <si>
    <t>Gauta įstaigos pajamų</t>
  </si>
  <si>
    <t>Ižde išlaidos iš pajamų - 172883,22, turėtų būti likutis</t>
  </si>
  <si>
    <t>Skirtumas tarp pajamų ir išlaidų per visą laikotarpį</t>
  </si>
  <si>
    <t>Skirtumas vidutiniškai per mėnesį</t>
  </si>
  <si>
    <t>Įskaitant dovanų kuponus ir Ticket market</t>
  </si>
  <si>
    <t>Visi Finansavimo šaltiniai,  iš jų:</t>
  </si>
  <si>
    <t>Likutis  iš 2023 m.</t>
  </si>
  <si>
    <t>tūkst. eurų</t>
  </si>
  <si>
    <t>Soc. draudimo įmokos ir darbd. soc. parama</t>
  </si>
  <si>
    <t>Darbo užmokestis</t>
  </si>
  <si>
    <t>Komunalinės paslaugos</t>
  </si>
  <si>
    <t>2024 M. FINANSAVIMO PLANAS IR LĖŠŲ PANAUDOJIMAS PER PIRMĄ KETVIRTĮ</t>
  </si>
  <si>
    <t>Išlaidos iš likučio</t>
  </si>
  <si>
    <t>Išlaidos iš SAV_B</t>
  </si>
  <si>
    <t>Išlaidos iš įstaigos pajamų</t>
  </si>
  <si>
    <t>Iš viso planas</t>
  </si>
  <si>
    <t>Iš viso padaryta išlaidų</t>
  </si>
  <si>
    <t>Įįstaigos pajamų planas</t>
  </si>
  <si>
    <t>IŠLAIDOS UŽ KOMUNALINES PASLAUGAS PER 2023 METUS ir 2024 M. I KETVIRTĮ</t>
  </si>
  <si>
    <t>IŠLAIDOS nuo 2023-04-15 iki 2024-04-01</t>
  </si>
  <si>
    <t>Išlaidos iš visų finansavimo šaltinių</t>
  </si>
  <si>
    <t>Sąskaitos apmokamos pavedimu</t>
  </si>
  <si>
    <t>Asignavimų planas</t>
  </si>
  <si>
    <t xml:space="preserve">Likutis ižde </t>
  </si>
  <si>
    <t xml:space="preserve">Nepervesta į iždą </t>
  </si>
  <si>
    <t>iki 2024-03-31</t>
  </si>
  <si>
    <t xml:space="preserve"> 2023-04-15-2024-03-31</t>
  </si>
  <si>
    <t>Priskaitytos  išlaidos</t>
  </si>
  <si>
    <t>Gauti asignavimai Iš likučio</t>
  </si>
  <si>
    <t>Gauti asignavimai Iš SAV_B</t>
  </si>
  <si>
    <t>Gauti asignavimai Iš įstaigos pajamų</t>
  </si>
  <si>
    <t>Pinigų likutis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</si>
</sst>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z val="12"/>
      <color theme="3" tint="0.39997558519241921"/>
      <name val="Times New Roman"/>
      <family val="1"/>
      <charset val="186"/>
    </font>
    <font>
      <sz val="10"/>
      <color theme="5" tint="0.79998168889431442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i/>
      <sz val="10"/>
      <name val="Times New Roman"/>
      <family val="1"/>
      <charset val="186"/>
    </font>
    <font>
      <sz val="12"/>
      <color rgb="FF00B05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rgb="FF7030A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2"/>
      <color theme="3" tint="0.39997558519241921"/>
      <name val="Times New Roman"/>
      <family val="1"/>
      <charset val="186"/>
    </font>
    <font>
      <b/>
      <sz val="11"/>
      <color theme="3" tint="0.39997558519241921"/>
      <name val="Calibri"/>
      <family val="2"/>
      <charset val="186"/>
      <scheme val="minor"/>
    </font>
    <font>
      <sz val="11"/>
      <color theme="3" tint="0.3999755851924192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17" fontId="5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/>
    <xf numFmtId="0" fontId="8" fillId="0" borderId="0" xfId="0" applyFont="1"/>
    <xf numFmtId="0" fontId="7" fillId="0" borderId="0" xfId="0" applyFont="1"/>
    <xf numFmtId="0" fontId="9" fillId="0" borderId="0" xfId="0" applyFont="1"/>
    <xf numFmtId="1" fontId="7" fillId="0" borderId="0" xfId="0" applyNumberFormat="1" applyFont="1"/>
    <xf numFmtId="1" fontId="9" fillId="0" borderId="0" xfId="0" applyNumberFormat="1" applyFont="1"/>
    <xf numFmtId="0" fontId="2" fillId="0" borderId="1" xfId="0" applyFont="1" applyBorder="1" applyAlignment="1">
      <alignment horizontal="center"/>
    </xf>
    <xf numFmtId="1" fontId="2" fillId="5" borderId="1" xfId="0" applyNumberFormat="1" applyFont="1" applyFill="1" applyBorder="1"/>
    <xf numFmtId="1" fontId="2" fillId="0" borderId="1" xfId="0" applyNumberFormat="1" applyFont="1" applyBorder="1"/>
    <xf numFmtId="0" fontId="2" fillId="0" borderId="1" xfId="0" applyFont="1" applyBorder="1"/>
    <xf numFmtId="0" fontId="2" fillId="4" borderId="1" xfId="0" applyFont="1" applyFill="1" applyBorder="1"/>
    <xf numFmtId="1" fontId="2" fillId="4" borderId="1" xfId="0" applyNumberFormat="1" applyFont="1" applyFill="1" applyBorder="1"/>
    <xf numFmtId="0" fontId="1" fillId="0" borderId="1" xfId="0" applyFont="1" applyBorder="1" applyAlignment="1">
      <alignment horizontal="left"/>
    </xf>
    <xf numFmtId="0" fontId="9" fillId="4" borderId="5" xfId="0" applyFont="1" applyFill="1" applyBorder="1"/>
    <xf numFmtId="0" fontId="5" fillId="0" borderId="1" xfId="0" applyFont="1" applyBorder="1"/>
    <xf numFmtId="0" fontId="2" fillId="4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" fontId="12" fillId="3" borderId="1" xfId="0" applyNumberFormat="1" applyFont="1" applyFill="1" applyBorder="1" applyAlignment="1">
      <alignment horizontal="center"/>
    </xf>
    <xf numFmtId="0" fontId="14" fillId="0" borderId="1" xfId="0" applyFont="1" applyBorder="1"/>
    <xf numFmtId="0" fontId="12" fillId="0" borderId="1" xfId="0" applyFont="1" applyBorder="1"/>
    <xf numFmtId="0" fontId="14" fillId="5" borderId="1" xfId="0" applyFont="1" applyFill="1" applyBorder="1"/>
    <xf numFmtId="0" fontId="14" fillId="4" borderId="1" xfId="0" applyFont="1" applyFill="1" applyBorder="1"/>
    <xf numFmtId="0" fontId="13" fillId="4" borderId="1" xfId="0" applyFont="1" applyFill="1" applyBorder="1" applyAlignment="1">
      <alignment horizontal="center"/>
    </xf>
    <xf numFmtId="16" fontId="12" fillId="4" borderId="1" xfId="0" applyNumberFormat="1" applyFont="1" applyFill="1" applyBorder="1" applyAlignment="1">
      <alignment horizontal="center"/>
    </xf>
    <xf numFmtId="17" fontId="5" fillId="4" borderId="1" xfId="0" applyNumberFormat="1" applyFont="1" applyFill="1" applyBorder="1" applyAlignment="1">
      <alignment horizontal="center"/>
    </xf>
    <xf numFmtId="17" fontId="5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5" fillId="0" borderId="2" xfId="0" applyFont="1" applyBorder="1"/>
    <xf numFmtId="0" fontId="15" fillId="0" borderId="1" xfId="0" applyFont="1" applyBorder="1"/>
    <xf numFmtId="0" fontId="18" fillId="0" borderId="0" xfId="0" applyFont="1" applyAlignment="1">
      <alignment horizontal="center"/>
    </xf>
    <xf numFmtId="0" fontId="10" fillId="0" borderId="0" xfId="0" applyFont="1"/>
    <xf numFmtId="0" fontId="16" fillId="0" borderId="1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5" fillId="0" borderId="0" xfId="0" applyFont="1"/>
    <xf numFmtId="0" fontId="1" fillId="0" borderId="1" xfId="0" applyFont="1" applyBorder="1" applyAlignment="1">
      <alignment horizontal="right"/>
    </xf>
    <xf numFmtId="0" fontId="15" fillId="0" borderId="0" xfId="0" applyFont="1" applyAlignment="1">
      <alignment horizontal="center"/>
    </xf>
    <xf numFmtId="0" fontId="4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11" fillId="5" borderId="1" xfId="0" applyFont="1" applyFill="1" applyBorder="1"/>
    <xf numFmtId="0" fontId="2" fillId="0" borderId="2" xfId="0" applyFont="1" applyBorder="1" applyAlignment="1">
      <alignment horizontal="center"/>
    </xf>
    <xf numFmtId="0" fontId="15" fillId="0" borderId="1" xfId="0" applyFont="1" applyBorder="1" applyAlignment="1">
      <alignment vertical="center"/>
    </xf>
    <xf numFmtId="1" fontId="15" fillId="0" borderId="1" xfId="0" applyNumberFormat="1" applyFont="1" applyBorder="1"/>
    <xf numFmtId="1" fontId="2" fillId="0" borderId="0" xfId="0" applyNumberFormat="1" applyFont="1"/>
    <xf numFmtId="1" fontId="15" fillId="0" borderId="0" xfId="0" applyNumberFormat="1" applyFont="1"/>
    <xf numFmtId="0" fontId="1" fillId="0" borderId="0" xfId="0" applyFont="1" applyAlignment="1">
      <alignment horizontal="center"/>
    </xf>
    <xf numFmtId="0" fontId="16" fillId="0" borderId="0" xfId="0" applyFont="1"/>
    <xf numFmtId="0" fontId="19" fillId="0" borderId="1" xfId="0" applyFont="1" applyBorder="1"/>
    <xf numFmtId="17" fontId="6" fillId="0" borderId="1" xfId="0" applyNumberFormat="1" applyFont="1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" fillId="5" borderId="1" xfId="0" applyFont="1" applyFill="1" applyBorder="1"/>
    <xf numFmtId="0" fontId="4" fillId="5" borderId="1" xfId="0" applyFont="1" applyFill="1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20" fillId="0" borderId="8" xfId="0" applyFont="1" applyBorder="1"/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" fillId="0" borderId="7" xfId="0" applyFont="1" applyBorder="1"/>
    <xf numFmtId="0" fontId="15" fillId="0" borderId="7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12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/>
    </xf>
    <xf numFmtId="0" fontId="21" fillId="0" borderId="1" xfId="0" applyFont="1" applyBorder="1"/>
    <xf numFmtId="0" fontId="22" fillId="0" borderId="1" xfId="0" applyFont="1" applyBorder="1"/>
    <xf numFmtId="0" fontId="16" fillId="0" borderId="1" xfId="0" applyFont="1" applyBorder="1"/>
    <xf numFmtId="164" fontId="16" fillId="0" borderId="1" xfId="0" applyNumberFormat="1" applyFont="1" applyBorder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wrapText="1"/>
    </xf>
    <xf numFmtId="0" fontId="23" fillId="0" borderId="1" xfId="0" applyFont="1" applyBorder="1"/>
    <xf numFmtId="0" fontId="10" fillId="0" borderId="1" xfId="0" applyFont="1" applyBorder="1"/>
    <xf numFmtId="164" fontId="23" fillId="0" borderId="1" xfId="0" applyNumberFormat="1" applyFont="1" applyBorder="1"/>
    <xf numFmtId="2" fontId="24" fillId="0" borderId="1" xfId="0" applyNumberFormat="1" applyFont="1" applyBorder="1"/>
    <xf numFmtId="0" fontId="25" fillId="0" borderId="1" xfId="0" applyFont="1" applyBorder="1"/>
    <xf numFmtId="164" fontId="0" fillId="0" borderId="0" xfId="0" applyNumberFormat="1"/>
    <xf numFmtId="0" fontId="20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" fontId="5" fillId="0" borderId="3" xfId="0" applyNumberFormat="1" applyFont="1" applyBorder="1" applyAlignment="1">
      <alignment horizontal="center"/>
    </xf>
    <xf numFmtId="17" fontId="5" fillId="0" borderId="4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20" fillId="0" borderId="2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9" fillId="4" borderId="3" xfId="0" applyFont="1" applyFill="1" applyBorder="1"/>
    <xf numFmtId="0" fontId="9" fillId="4" borderId="4" xfId="0" applyFont="1" applyFill="1" applyBorder="1"/>
    <xf numFmtId="0" fontId="9" fillId="4" borderId="5" xfId="0" applyFont="1" applyFill="1" applyBorder="1"/>
    <xf numFmtId="1" fontId="6" fillId="0" borderId="0" xfId="0" applyNumberFormat="1" applyFont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3"/>
  <sheetViews>
    <sheetView workbookViewId="0">
      <selection activeCell="K17" sqref="K17"/>
    </sheetView>
  </sheetViews>
  <sheetFormatPr defaultRowHeight="12.75" x14ac:dyDescent="0.2"/>
  <cols>
    <col min="1" max="1" width="17.42578125" style="2" customWidth="1"/>
    <col min="2" max="2" width="6.85546875" style="2" customWidth="1"/>
    <col min="3" max="3" width="7.85546875" style="2" customWidth="1"/>
    <col min="4" max="4" width="7.5703125" style="2" customWidth="1"/>
    <col min="5" max="5" width="7.85546875" style="2" customWidth="1"/>
    <col min="6" max="6" width="8.85546875" style="2" customWidth="1"/>
    <col min="7" max="7" width="8.28515625" style="2" customWidth="1"/>
    <col min="8" max="8" width="8.5703125" style="2" customWidth="1"/>
    <col min="9" max="12" width="9.7109375" style="2" customWidth="1"/>
    <col min="13" max="13" width="8.85546875" style="2" customWidth="1"/>
    <col min="14" max="14" width="9.5703125" style="2" customWidth="1"/>
    <col min="15" max="15" width="11.7109375" style="2" customWidth="1"/>
    <col min="16" max="16384" width="9.140625" style="2"/>
  </cols>
  <sheetData>
    <row r="2" spans="1:15" x14ac:dyDescent="0.2">
      <c r="A2" s="97" t="s">
        <v>63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5" x14ac:dyDescent="0.2">
      <c r="A3" s="104" t="s">
        <v>25</v>
      </c>
      <c r="B3" s="100" t="s">
        <v>27</v>
      </c>
      <c r="C3" s="100"/>
      <c r="D3" s="100"/>
      <c r="E3" s="100"/>
      <c r="F3" s="100"/>
      <c r="G3" s="100"/>
      <c r="H3" s="100"/>
      <c r="I3" s="100"/>
      <c r="J3" s="100"/>
      <c r="K3" s="100" t="s">
        <v>40</v>
      </c>
      <c r="L3" s="100"/>
      <c r="M3" s="100"/>
      <c r="N3" s="98" t="s">
        <v>0</v>
      </c>
    </row>
    <row r="4" spans="1:15" x14ac:dyDescent="0.2">
      <c r="A4" s="104"/>
      <c r="B4" s="4" t="s">
        <v>28</v>
      </c>
      <c r="C4" s="4" t="s">
        <v>29</v>
      </c>
      <c r="D4" s="4" t="s">
        <v>30</v>
      </c>
      <c r="E4" s="4" t="s">
        <v>31</v>
      </c>
      <c r="F4" s="4" t="s">
        <v>32</v>
      </c>
      <c r="G4" s="4" t="s">
        <v>33</v>
      </c>
      <c r="H4" s="4" t="s">
        <v>34</v>
      </c>
      <c r="I4" s="4" t="s">
        <v>35</v>
      </c>
      <c r="J4" s="4" t="s">
        <v>36</v>
      </c>
      <c r="K4" s="4" t="s">
        <v>37</v>
      </c>
      <c r="L4" s="4" t="s">
        <v>38</v>
      </c>
      <c r="M4" s="4" t="s">
        <v>39</v>
      </c>
      <c r="N4" s="98"/>
      <c r="O4" s="87"/>
    </row>
    <row r="5" spans="1:15" x14ac:dyDescent="0.2">
      <c r="A5" s="104"/>
      <c r="B5" s="101" t="s">
        <v>23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3"/>
      <c r="O5" s="87"/>
    </row>
    <row r="6" spans="1:15" x14ac:dyDescent="0.2">
      <c r="A6" s="62" t="s">
        <v>13</v>
      </c>
      <c r="B6" s="63"/>
      <c r="C6" s="63">
        <v>7.97</v>
      </c>
      <c r="D6" s="63">
        <v>7189.44</v>
      </c>
      <c r="E6" s="63">
        <v>1850.25</v>
      </c>
      <c r="F6" s="63">
        <v>9402.5400000000009</v>
      </c>
      <c r="G6" s="63">
        <v>8993.56</v>
      </c>
      <c r="H6" s="63">
        <v>8071.4</v>
      </c>
      <c r="I6" s="63">
        <v>10135.57</v>
      </c>
      <c r="J6" s="64">
        <v>9224.4599999999991</v>
      </c>
      <c r="K6" s="63">
        <v>12154.28</v>
      </c>
      <c r="L6" s="63">
        <v>9012.19</v>
      </c>
      <c r="M6" s="63">
        <v>7553.3</v>
      </c>
      <c r="N6" s="63">
        <v>83594.960000000006</v>
      </c>
      <c r="O6" s="10"/>
    </row>
    <row r="7" spans="1:15" x14ac:dyDescent="0.2">
      <c r="A7" s="62" t="s">
        <v>1</v>
      </c>
      <c r="B7" s="65">
        <v>8905.2000000000007</v>
      </c>
      <c r="C7" s="63">
        <v>8432.81</v>
      </c>
      <c r="D7" s="63">
        <v>4730.53</v>
      </c>
      <c r="E7" s="63">
        <v>396.98</v>
      </c>
      <c r="F7" s="63">
        <v>3595.19</v>
      </c>
      <c r="G7" s="63">
        <v>4481.55</v>
      </c>
      <c r="H7" s="63">
        <v>7935.91</v>
      </c>
      <c r="I7" s="66">
        <v>10503.78</v>
      </c>
      <c r="J7" s="66">
        <v>11256.75</v>
      </c>
      <c r="K7" s="66">
        <v>12073.3</v>
      </c>
      <c r="L7" s="66">
        <v>10836.17</v>
      </c>
      <c r="M7" s="66">
        <v>10778.25</v>
      </c>
      <c r="N7" s="64">
        <f>SUM(B7:M7)</f>
        <v>93926.42</v>
      </c>
      <c r="O7" s="10"/>
    </row>
    <row r="8" spans="1:15" x14ac:dyDescent="0.2">
      <c r="A8" s="62" t="s">
        <v>2</v>
      </c>
      <c r="B8" s="67"/>
      <c r="C8" s="63">
        <v>2300.14</v>
      </c>
      <c r="D8" s="63">
        <v>789.49</v>
      </c>
      <c r="E8" s="63">
        <v>1934.55</v>
      </c>
      <c r="F8" s="63">
        <v>1145.4100000000001</v>
      </c>
      <c r="G8" s="63">
        <v>1376.48</v>
      </c>
      <c r="H8" s="63">
        <v>1656.79</v>
      </c>
      <c r="I8" s="63">
        <v>1440.62</v>
      </c>
      <c r="J8" s="63">
        <v>1313.82</v>
      </c>
      <c r="K8" s="63">
        <v>1943.78</v>
      </c>
      <c r="L8" s="63">
        <v>1899.87</v>
      </c>
      <c r="M8" s="63">
        <v>1571.85</v>
      </c>
      <c r="N8" s="63">
        <f>SUM(B8:M8)</f>
        <v>17372.8</v>
      </c>
      <c r="O8" s="10"/>
    </row>
    <row r="9" spans="1:15" x14ac:dyDescent="0.2">
      <c r="A9" s="62" t="s">
        <v>15</v>
      </c>
      <c r="B9" s="65">
        <v>182</v>
      </c>
      <c r="C9" s="65">
        <v>224</v>
      </c>
      <c r="D9" s="65">
        <v>161</v>
      </c>
      <c r="E9" s="65">
        <v>119</v>
      </c>
      <c r="F9" s="65">
        <v>133</v>
      </c>
      <c r="G9" s="65">
        <v>161</v>
      </c>
      <c r="H9" s="65">
        <v>77</v>
      </c>
      <c r="I9" s="65">
        <v>147</v>
      </c>
      <c r="J9" s="65">
        <v>161</v>
      </c>
      <c r="K9" s="65">
        <v>0</v>
      </c>
      <c r="L9" s="65">
        <v>294</v>
      </c>
      <c r="M9" s="65">
        <v>119</v>
      </c>
      <c r="N9" s="65">
        <f>SUM(B9:M9)</f>
        <v>1778</v>
      </c>
      <c r="O9" s="10"/>
    </row>
    <row r="10" spans="1:15" ht="13.5" thickBot="1" x14ac:dyDescent="0.25">
      <c r="A10" s="63"/>
      <c r="B10" s="68">
        <v>9087.2000000000007</v>
      </c>
      <c r="C10" s="69">
        <v>10964.92</v>
      </c>
      <c r="D10" s="69">
        <v>12870.46</v>
      </c>
      <c r="E10" s="68">
        <v>4300.78</v>
      </c>
      <c r="F10" s="68">
        <v>14276.14</v>
      </c>
      <c r="G10" s="68">
        <v>15012.59</v>
      </c>
      <c r="H10" s="68">
        <v>17741.099999999999</v>
      </c>
      <c r="I10" s="68">
        <v>22226.97</v>
      </c>
      <c r="J10" s="71">
        <v>21956.06</v>
      </c>
      <c r="K10" s="68">
        <v>26171.360000000001</v>
      </c>
      <c r="L10" s="68">
        <v>22042.23</v>
      </c>
      <c r="M10" s="71">
        <v>20022.400000000001</v>
      </c>
      <c r="N10" s="70">
        <v>196672.21</v>
      </c>
      <c r="O10" s="88"/>
    </row>
    <row r="11" spans="1:15" ht="13.5" thickBot="1" x14ac:dyDescent="0.25">
      <c r="B11" s="105" t="s">
        <v>24</v>
      </c>
      <c r="C11" s="105"/>
      <c r="D11" s="105"/>
      <c r="E11" s="105"/>
      <c r="F11" s="105"/>
      <c r="G11" s="105"/>
      <c r="H11" s="105"/>
      <c r="I11" s="106"/>
      <c r="J11" s="72">
        <v>128436.22</v>
      </c>
      <c r="K11" s="99" t="s">
        <v>26</v>
      </c>
      <c r="L11" s="99"/>
      <c r="M11" s="72">
        <f>K10+L10+M10</f>
        <v>68235.989999999991</v>
      </c>
      <c r="O11" s="86"/>
    </row>
    <row r="12" spans="1:15" x14ac:dyDescent="0.2">
      <c r="M12" s="87"/>
      <c r="O12" s="86"/>
    </row>
    <row r="13" spans="1:15" x14ac:dyDescent="0.2">
      <c r="A13" s="89" t="s">
        <v>14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</row>
  </sheetData>
  <mergeCells count="8">
    <mergeCell ref="A2:N2"/>
    <mergeCell ref="N3:N4"/>
    <mergeCell ref="K11:L11"/>
    <mergeCell ref="B3:J3"/>
    <mergeCell ref="K3:M3"/>
    <mergeCell ref="B5:N5"/>
    <mergeCell ref="A3:A5"/>
    <mergeCell ref="B11:I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29"/>
  <sheetViews>
    <sheetView workbookViewId="0">
      <selection activeCell="G8" sqref="G8:G9"/>
    </sheetView>
  </sheetViews>
  <sheetFormatPr defaultRowHeight="15" x14ac:dyDescent="0.25"/>
  <cols>
    <col min="1" max="1" width="44.5703125" customWidth="1"/>
    <col min="2" max="2" width="13.7109375" customWidth="1"/>
    <col min="3" max="3" width="22.140625" customWidth="1"/>
    <col min="4" max="4" width="12.7109375" customWidth="1"/>
    <col min="10" max="10" width="12.28515625" customWidth="1"/>
  </cols>
  <sheetData>
    <row r="2" spans="1:10" s="1" customFormat="1" ht="15.75" x14ac:dyDescent="0.25">
      <c r="A2" s="109" t="s">
        <v>42</v>
      </c>
      <c r="B2" s="81" t="s">
        <v>44</v>
      </c>
      <c r="C2" s="81" t="s">
        <v>10</v>
      </c>
      <c r="D2" s="81" t="s">
        <v>0</v>
      </c>
      <c r="G2" s="1" t="s">
        <v>3</v>
      </c>
    </row>
    <row r="3" spans="1:10" s="1" customFormat="1" ht="15.75" x14ac:dyDescent="0.25">
      <c r="A3" s="110"/>
      <c r="B3" s="107" t="s">
        <v>23</v>
      </c>
      <c r="C3" s="112"/>
      <c r="D3" s="108"/>
    </row>
    <row r="4" spans="1:10" s="1" customFormat="1" ht="15.75" x14ac:dyDescent="0.25">
      <c r="A4" s="20" t="s">
        <v>67</v>
      </c>
      <c r="B4" s="73">
        <v>225100</v>
      </c>
      <c r="C4" s="73">
        <v>75500</v>
      </c>
      <c r="D4" s="73">
        <v>300600</v>
      </c>
    </row>
    <row r="5" spans="1:10" s="1" customFormat="1" ht="15.75" x14ac:dyDescent="0.25">
      <c r="A5" s="76" t="s">
        <v>45</v>
      </c>
      <c r="B5" s="77">
        <v>233757</v>
      </c>
      <c r="C5" s="77">
        <v>131622</v>
      </c>
      <c r="D5" s="77">
        <f>SUM(B5:C5)</f>
        <v>365379</v>
      </c>
      <c r="F5" s="9" t="s">
        <v>46</v>
      </c>
      <c r="G5" s="9"/>
      <c r="H5" s="9"/>
      <c r="I5" s="9"/>
    </row>
    <row r="6" spans="1:10" s="1" customFormat="1" ht="15.75" x14ac:dyDescent="0.25">
      <c r="A6" s="55" t="s">
        <v>6</v>
      </c>
      <c r="B6" s="75">
        <f>SUM(B4:B5)</f>
        <v>458857</v>
      </c>
      <c r="C6" s="75">
        <f>SUM(C4:C5)</f>
        <v>207122</v>
      </c>
      <c r="D6" s="74">
        <f>SUM(D4:D5)</f>
        <v>665979</v>
      </c>
      <c r="J6" s="1">
        <f>B5-172883.22</f>
        <v>60873.78</v>
      </c>
    </row>
    <row r="7" spans="1:10" s="1" customFormat="1" ht="15.75" x14ac:dyDescent="0.25">
      <c r="C7" s="53"/>
      <c r="D7" s="54"/>
      <c r="E7" s="9"/>
      <c r="F7" s="9"/>
      <c r="G7" s="9"/>
      <c r="H7" s="9"/>
    </row>
    <row r="8" spans="1:10" s="1" customFormat="1" ht="15.75" x14ac:dyDescent="0.25">
      <c r="A8" s="7" t="s">
        <v>43</v>
      </c>
      <c r="B8" s="7">
        <v>0</v>
      </c>
      <c r="C8" s="6">
        <v>4812</v>
      </c>
      <c r="D8" s="36">
        <v>4812</v>
      </c>
      <c r="G8" s="111" t="s">
        <v>19</v>
      </c>
      <c r="H8" s="1" t="s">
        <v>68</v>
      </c>
      <c r="J8" s="1">
        <v>51045.279999999999</v>
      </c>
    </row>
    <row r="9" spans="1:10" s="1" customFormat="1" ht="15.75" x14ac:dyDescent="0.25">
      <c r="A9" s="10"/>
      <c r="C9" s="53"/>
      <c r="D9" s="6" t="s">
        <v>21</v>
      </c>
      <c r="G9" s="111"/>
      <c r="H9" s="1" t="s">
        <v>69</v>
      </c>
      <c r="J9" s="1">
        <v>9828.93</v>
      </c>
    </row>
    <row r="10" spans="1:10" s="1" customFormat="1" ht="15.75" x14ac:dyDescent="0.25">
      <c r="C10" s="53"/>
      <c r="D10" s="54"/>
    </row>
    <row r="11" spans="1:10" s="1" customFormat="1" ht="15.75" x14ac:dyDescent="0.25"/>
    <row r="12" spans="1:10" s="1" customFormat="1" ht="15.75" x14ac:dyDescent="0.25">
      <c r="A12" s="109" t="s">
        <v>64</v>
      </c>
      <c r="B12" s="81" t="s">
        <v>44</v>
      </c>
      <c r="C12" s="81" t="s">
        <v>10</v>
      </c>
      <c r="D12" s="81" t="s">
        <v>0</v>
      </c>
    </row>
    <row r="13" spans="1:10" s="1" customFormat="1" ht="15.75" x14ac:dyDescent="0.25">
      <c r="A13" s="110"/>
      <c r="B13" s="107" t="s">
        <v>23</v>
      </c>
      <c r="C13" s="112"/>
      <c r="D13" s="108"/>
    </row>
    <row r="14" spans="1:10" s="1" customFormat="1" ht="15.75" x14ac:dyDescent="0.25">
      <c r="A14" s="7" t="s">
        <v>7</v>
      </c>
      <c r="B14" s="36">
        <v>162100</v>
      </c>
      <c r="C14" s="36">
        <v>78611</v>
      </c>
      <c r="D14" s="36">
        <f>SUM(B14:C14)</f>
        <v>240711</v>
      </c>
      <c r="G14" s="1" t="s">
        <v>3</v>
      </c>
    </row>
    <row r="15" spans="1:10" s="1" customFormat="1" ht="15.75" x14ac:dyDescent="0.25">
      <c r="A15" s="7" t="s">
        <v>8</v>
      </c>
      <c r="B15" s="49">
        <v>128436</v>
      </c>
      <c r="C15" s="49">
        <v>68236</v>
      </c>
      <c r="D15" s="36">
        <f>SUM(B15:C15)</f>
        <v>196672</v>
      </c>
      <c r="E15" s="37"/>
      <c r="G15" s="37"/>
    </row>
    <row r="16" spans="1:10" s="1" customFormat="1" ht="15.75" x14ac:dyDescent="0.25">
      <c r="A16" s="7" t="s">
        <v>9</v>
      </c>
      <c r="B16" s="36">
        <v>21483</v>
      </c>
      <c r="C16" s="36">
        <v>68122</v>
      </c>
      <c r="D16" s="36">
        <f>SUM(B16:C16)</f>
        <v>89605</v>
      </c>
    </row>
    <row r="17" spans="1:5" s="38" customFormat="1" ht="15.75" x14ac:dyDescent="0.25">
      <c r="A17" s="36" t="s">
        <v>11</v>
      </c>
      <c r="B17" s="36">
        <v>23458</v>
      </c>
      <c r="C17" s="36">
        <v>0</v>
      </c>
      <c r="D17" s="36">
        <f>SUM(B17:C17)</f>
        <v>23458</v>
      </c>
    </row>
    <row r="18" spans="1:5" s="38" customFormat="1" ht="15.75" x14ac:dyDescent="0.25">
      <c r="A18" s="39" t="s">
        <v>6</v>
      </c>
      <c r="B18" s="36">
        <v>335477</v>
      </c>
      <c r="C18" s="35">
        <v>214969</v>
      </c>
      <c r="D18" s="35">
        <v>550446</v>
      </c>
    </row>
    <row r="19" spans="1:5" s="38" customFormat="1" ht="15.75" x14ac:dyDescent="0.25">
      <c r="A19" s="40"/>
      <c r="B19" s="41"/>
      <c r="C19" s="41"/>
      <c r="D19" s="41"/>
    </row>
    <row r="20" spans="1:5" s="38" customFormat="1" ht="15.75" x14ac:dyDescent="0.25">
      <c r="A20" s="40"/>
      <c r="B20" s="41"/>
      <c r="C20" s="41"/>
      <c r="D20" s="41"/>
    </row>
    <row r="21" spans="1:5" s="1" customFormat="1" ht="15.75" x14ac:dyDescent="0.25"/>
    <row r="22" spans="1:5" s="1" customFormat="1" ht="33.75" customHeight="1" x14ac:dyDescent="0.25">
      <c r="A22" s="109"/>
      <c r="B22" s="80" t="s">
        <v>71</v>
      </c>
      <c r="C22" s="79" t="s">
        <v>49</v>
      </c>
    </row>
    <row r="23" spans="1:5" s="1" customFormat="1" ht="15.75" x14ac:dyDescent="0.25">
      <c r="A23" s="110"/>
      <c r="B23" s="107" t="s">
        <v>23</v>
      </c>
      <c r="C23" s="108"/>
    </row>
    <row r="24" spans="1:5" s="1" customFormat="1" ht="15.75" x14ac:dyDescent="0.25">
      <c r="A24" s="7" t="s">
        <v>45</v>
      </c>
      <c r="B24" s="42">
        <v>365379</v>
      </c>
      <c r="C24" s="7">
        <v>370191</v>
      </c>
    </row>
    <row r="25" spans="1:5" s="1" customFormat="1" ht="15.75" x14ac:dyDescent="0.25">
      <c r="A25" s="7" t="s">
        <v>65</v>
      </c>
      <c r="B25" s="42">
        <v>550446</v>
      </c>
      <c r="C25" s="7">
        <v>550446</v>
      </c>
    </row>
    <row r="26" spans="1:5" s="1" customFormat="1" ht="15.75" x14ac:dyDescent="0.25">
      <c r="A26" s="7" t="s">
        <v>47</v>
      </c>
      <c r="B26" s="78">
        <f>B25-B24</f>
        <v>185067</v>
      </c>
      <c r="C26" s="78">
        <f>C25-C24</f>
        <v>180255</v>
      </c>
      <c r="D26" s="43"/>
      <c r="E26" s="43"/>
    </row>
    <row r="27" spans="1:5" s="1" customFormat="1" ht="15.75" x14ac:dyDescent="0.25">
      <c r="A27" s="7" t="s">
        <v>48</v>
      </c>
      <c r="B27" s="50">
        <f>B26/12</f>
        <v>15422.25</v>
      </c>
      <c r="C27" s="50">
        <f>C26/12</f>
        <v>15021.25</v>
      </c>
    </row>
    <row r="28" spans="1:5" s="1" customFormat="1" ht="15.75" x14ac:dyDescent="0.25"/>
    <row r="29" spans="1:5" s="1" customFormat="1" ht="15.75" x14ac:dyDescent="0.25"/>
  </sheetData>
  <mergeCells count="7">
    <mergeCell ref="B23:C23"/>
    <mergeCell ref="A22:A23"/>
    <mergeCell ref="G8:G9"/>
    <mergeCell ref="B3:D3"/>
    <mergeCell ref="A2:A3"/>
    <mergeCell ref="B13:D13"/>
    <mergeCell ref="A12:A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M17"/>
  <sheetViews>
    <sheetView tabSelected="1" workbookViewId="0">
      <selection activeCell="F26" sqref="F26"/>
    </sheetView>
  </sheetViews>
  <sheetFormatPr defaultRowHeight="15" x14ac:dyDescent="0.25"/>
  <cols>
    <col min="1" max="1" width="38.5703125" customWidth="1"/>
    <col min="2" max="2" width="11.28515625" customWidth="1"/>
    <col min="3" max="4" width="13.42578125" customWidth="1"/>
    <col min="5" max="5" width="11.7109375" customWidth="1"/>
    <col min="6" max="6" width="14.85546875" customWidth="1"/>
    <col min="7" max="7" width="14.28515625" customWidth="1"/>
    <col min="8" max="8" width="12.28515625" customWidth="1"/>
    <col min="9" max="10" width="13.140625" customWidth="1"/>
    <col min="11" max="11" width="10.140625" customWidth="1"/>
    <col min="12" max="12" width="11.7109375" customWidth="1"/>
    <col min="13" max="13" width="11.5703125" customWidth="1"/>
  </cols>
  <sheetData>
    <row r="4" spans="1:13" ht="15.75" x14ac:dyDescent="0.25">
      <c r="A4" s="117" t="s">
        <v>56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7" spans="1:13" x14ac:dyDescent="0.25">
      <c r="A7" s="118"/>
      <c r="B7" s="116" t="s">
        <v>51</v>
      </c>
      <c r="C7" s="116" t="s">
        <v>57</v>
      </c>
      <c r="D7" s="119" t="s">
        <v>73</v>
      </c>
      <c r="E7" s="116" t="s">
        <v>41</v>
      </c>
      <c r="F7" s="116" t="s">
        <v>58</v>
      </c>
      <c r="G7" s="119" t="s">
        <v>74</v>
      </c>
      <c r="H7" s="116" t="s">
        <v>62</v>
      </c>
      <c r="I7" s="116" t="s">
        <v>59</v>
      </c>
      <c r="J7" s="119" t="s">
        <v>75</v>
      </c>
      <c r="K7" s="116" t="s">
        <v>60</v>
      </c>
      <c r="L7" s="115" t="s">
        <v>61</v>
      </c>
      <c r="M7" s="113" t="s">
        <v>76</v>
      </c>
    </row>
    <row r="8" spans="1:13" ht="43.5" customHeight="1" x14ac:dyDescent="0.25">
      <c r="A8" s="118"/>
      <c r="B8" s="116"/>
      <c r="C8" s="116"/>
      <c r="D8" s="120"/>
      <c r="E8" s="116"/>
      <c r="F8" s="116"/>
      <c r="G8" s="120"/>
      <c r="H8" s="116"/>
      <c r="I8" s="116"/>
      <c r="J8" s="120"/>
      <c r="K8" s="116"/>
      <c r="L8" s="115"/>
      <c r="M8" s="114"/>
    </row>
    <row r="9" spans="1:13" ht="14.25" customHeight="1" x14ac:dyDescent="0.25">
      <c r="A9" s="61"/>
      <c r="B9" s="116" t="s">
        <v>52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90"/>
    </row>
    <row r="10" spans="1:13" ht="15.75" x14ac:dyDescent="0.25">
      <c r="A10" s="83" t="s">
        <v>50</v>
      </c>
      <c r="B10" s="84">
        <v>51</v>
      </c>
      <c r="C10" s="91">
        <f>SUM(C11:C15)</f>
        <v>41929.83</v>
      </c>
      <c r="D10" s="91">
        <f>SUM(D11:D14)</f>
        <v>44783.64</v>
      </c>
      <c r="E10" s="85">
        <v>290</v>
      </c>
      <c r="F10" s="93">
        <f>SUM(F11:F12)</f>
        <v>44405.69</v>
      </c>
      <c r="G10" s="93">
        <f>SUM(G11:G12)</f>
        <v>75308.61</v>
      </c>
      <c r="H10" s="85">
        <v>285</v>
      </c>
      <c r="I10" s="93">
        <f>SUM(I11:I14)</f>
        <v>27189.82</v>
      </c>
      <c r="J10" s="93">
        <f>SUM(J11:J15)</f>
        <v>49827.509999999995</v>
      </c>
      <c r="K10" s="85">
        <f t="shared" ref="K10:K15" si="0">B10+E10+H10</f>
        <v>626</v>
      </c>
      <c r="L10" s="94">
        <f t="shared" ref="L10:L15" si="1">SUM(I10,F10,C10)</f>
        <v>113525.34000000001</v>
      </c>
      <c r="M10" s="94">
        <f>((D10+G10+J10)-(C10+F10+I10))</f>
        <v>56394.420000000013</v>
      </c>
    </row>
    <row r="11" spans="1:13" ht="15.75" x14ac:dyDescent="0.25">
      <c r="A11" s="8" t="s">
        <v>54</v>
      </c>
      <c r="B11" s="7"/>
      <c r="C11" s="92"/>
      <c r="D11" s="92"/>
      <c r="E11" s="7">
        <v>285.3</v>
      </c>
      <c r="F11" s="92">
        <v>43479.14</v>
      </c>
      <c r="G11" s="92">
        <v>74000</v>
      </c>
      <c r="H11" s="7">
        <v>11.8</v>
      </c>
      <c r="I11" s="92">
        <v>982.52</v>
      </c>
      <c r="J11" s="92">
        <v>1307.57</v>
      </c>
      <c r="K11" s="82">
        <f t="shared" si="0"/>
        <v>297.10000000000002</v>
      </c>
      <c r="L11" s="95">
        <f t="shared" si="1"/>
        <v>44461.659999999996</v>
      </c>
      <c r="M11" s="94">
        <f t="shared" ref="M11:M14" si="2">((D11+G11+J11)-(C11+F11+I11))</f>
        <v>30845.910000000011</v>
      </c>
    </row>
    <row r="12" spans="1:13" ht="15.75" x14ac:dyDescent="0.25">
      <c r="A12" s="8" t="s">
        <v>53</v>
      </c>
      <c r="B12" s="7"/>
      <c r="C12" s="92"/>
      <c r="D12" s="92"/>
      <c r="E12" s="7">
        <v>4.7</v>
      </c>
      <c r="F12" s="92">
        <v>926.55</v>
      </c>
      <c r="G12" s="92">
        <v>1308.6099999999999</v>
      </c>
      <c r="H12" s="7">
        <v>0.4</v>
      </c>
      <c r="I12" s="92">
        <v>15.11</v>
      </c>
      <c r="J12" s="92">
        <v>15.11</v>
      </c>
      <c r="K12" s="82">
        <f t="shared" si="0"/>
        <v>5.1000000000000005</v>
      </c>
      <c r="L12" s="95">
        <f t="shared" si="1"/>
        <v>941.66</v>
      </c>
      <c r="M12" s="94">
        <f t="shared" si="2"/>
        <v>382.05999999999983</v>
      </c>
    </row>
    <row r="13" spans="1:13" ht="15.75" x14ac:dyDescent="0.25">
      <c r="A13" s="8" t="s">
        <v>55</v>
      </c>
      <c r="B13" s="7">
        <v>33</v>
      </c>
      <c r="C13" s="92">
        <v>33000</v>
      </c>
      <c r="D13" s="92">
        <v>33000</v>
      </c>
      <c r="E13" s="7"/>
      <c r="F13" s="92"/>
      <c r="G13" s="92"/>
      <c r="H13" s="7">
        <v>153.80000000000001</v>
      </c>
      <c r="I13" s="92">
        <v>14405.38</v>
      </c>
      <c r="J13" s="92">
        <v>31905.439999999999</v>
      </c>
      <c r="K13" s="82">
        <f t="shared" si="0"/>
        <v>186.8</v>
      </c>
      <c r="L13" s="95">
        <f t="shared" si="1"/>
        <v>47405.38</v>
      </c>
      <c r="M13" s="94">
        <f t="shared" si="2"/>
        <v>17500.060000000005</v>
      </c>
    </row>
    <row r="14" spans="1:13" ht="15.75" x14ac:dyDescent="0.25">
      <c r="A14" s="8" t="s">
        <v>9</v>
      </c>
      <c r="B14" s="7">
        <v>18</v>
      </c>
      <c r="C14" s="92">
        <v>8929.83</v>
      </c>
      <c r="D14" s="92">
        <v>11783.64</v>
      </c>
      <c r="E14" s="7"/>
      <c r="F14" s="92"/>
      <c r="G14" s="92"/>
      <c r="H14" s="7">
        <v>114</v>
      </c>
      <c r="I14" s="92">
        <v>11786.81</v>
      </c>
      <c r="J14" s="92">
        <v>16599.39</v>
      </c>
      <c r="K14" s="82">
        <f t="shared" si="0"/>
        <v>132</v>
      </c>
      <c r="L14" s="95">
        <f t="shared" si="1"/>
        <v>20716.64</v>
      </c>
      <c r="M14" s="94">
        <f t="shared" si="2"/>
        <v>7666.3899999999994</v>
      </c>
    </row>
    <row r="15" spans="1:13" ht="15.75" x14ac:dyDescent="0.25">
      <c r="A15" s="8" t="s">
        <v>11</v>
      </c>
      <c r="B15" s="7"/>
      <c r="C15" s="92"/>
      <c r="D15" s="92"/>
      <c r="E15" s="7"/>
      <c r="F15" s="92"/>
      <c r="G15" s="92"/>
      <c r="H15" s="7">
        <v>5</v>
      </c>
      <c r="I15" s="92"/>
      <c r="J15" s="92"/>
      <c r="K15" s="82">
        <f t="shared" si="0"/>
        <v>5</v>
      </c>
      <c r="L15" s="95">
        <f t="shared" si="1"/>
        <v>0</v>
      </c>
      <c r="M15" s="94"/>
    </row>
    <row r="17" spans="7:10" x14ac:dyDescent="0.25">
      <c r="G17" s="96"/>
      <c r="J17" s="96"/>
    </row>
  </sheetData>
  <mergeCells count="15">
    <mergeCell ref="M7:M8"/>
    <mergeCell ref="L7:L8"/>
    <mergeCell ref="B9:L9"/>
    <mergeCell ref="A4:K4"/>
    <mergeCell ref="C7:C8"/>
    <mergeCell ref="F7:F8"/>
    <mergeCell ref="I7:I8"/>
    <mergeCell ref="H7:H8"/>
    <mergeCell ref="E7:E8"/>
    <mergeCell ref="B7:B8"/>
    <mergeCell ref="A7:A8"/>
    <mergeCell ref="K7:K8"/>
    <mergeCell ref="D7:D8"/>
    <mergeCell ref="G7:G8"/>
    <mergeCell ref="J7:J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T14"/>
  <sheetViews>
    <sheetView workbookViewId="0">
      <selection activeCell="T12" sqref="T12"/>
    </sheetView>
  </sheetViews>
  <sheetFormatPr defaultRowHeight="15" x14ac:dyDescent="0.25"/>
  <cols>
    <col min="1" max="1" width="24.7109375" customWidth="1"/>
    <col min="2" max="12" width="6.7109375" customWidth="1"/>
    <col min="13" max="13" width="7.85546875" customWidth="1"/>
    <col min="14" max="14" width="7.140625" customWidth="1"/>
    <col min="15" max="18" width="6.7109375" customWidth="1"/>
    <col min="19" max="19" width="14" customWidth="1"/>
    <col min="20" max="20" width="10.42578125" customWidth="1"/>
  </cols>
  <sheetData>
    <row r="2" spans="1:20" x14ac:dyDescent="0.25">
      <c r="N2" s="3" t="s">
        <v>20</v>
      </c>
      <c r="O2" s="24" t="s">
        <v>21</v>
      </c>
      <c r="S2" s="24" t="s">
        <v>21</v>
      </c>
    </row>
    <row r="3" spans="1:20" s="2" customFormat="1" x14ac:dyDescent="0.25">
      <c r="A3" s="5" t="s">
        <v>4</v>
      </c>
      <c r="B3" s="25">
        <v>45314</v>
      </c>
      <c r="C3" s="25">
        <v>45345</v>
      </c>
      <c r="D3" s="25">
        <v>45374</v>
      </c>
      <c r="E3" s="4">
        <v>45017</v>
      </c>
      <c r="F3" s="4">
        <v>45047</v>
      </c>
      <c r="G3" s="4">
        <v>45078</v>
      </c>
      <c r="H3" s="4">
        <v>45108</v>
      </c>
      <c r="I3" s="4">
        <v>45139</v>
      </c>
      <c r="J3" s="4">
        <v>45170</v>
      </c>
      <c r="K3" s="4">
        <v>45200</v>
      </c>
      <c r="L3" s="4">
        <v>45231</v>
      </c>
      <c r="M3" s="4">
        <v>45261</v>
      </c>
      <c r="N3" s="33" t="s">
        <v>19</v>
      </c>
      <c r="O3" s="33" t="s">
        <v>22</v>
      </c>
      <c r="P3" s="4">
        <v>45292</v>
      </c>
      <c r="Q3" s="4">
        <v>45323</v>
      </c>
      <c r="R3" s="4">
        <v>45352</v>
      </c>
      <c r="S3" s="34">
        <v>2024</v>
      </c>
    </row>
    <row r="4" spans="1:20" s="10" customFormat="1" x14ac:dyDescent="0.25">
      <c r="A4" s="28" t="s">
        <v>12</v>
      </c>
      <c r="B4" s="47"/>
      <c r="C4" s="47"/>
      <c r="D4" s="47"/>
      <c r="E4" s="15">
        <v>18087.32</v>
      </c>
      <c r="F4" s="15">
        <v>25485.919999999998</v>
      </c>
      <c r="G4" s="15">
        <v>21208.560000000001</v>
      </c>
      <c r="H4" s="15">
        <v>0</v>
      </c>
      <c r="I4" s="15">
        <v>23951.42</v>
      </c>
      <c r="J4" s="15">
        <v>24682.32</v>
      </c>
      <c r="K4" s="15">
        <v>51887.86</v>
      </c>
      <c r="L4" s="15">
        <v>50093.52</v>
      </c>
      <c r="M4" s="15">
        <v>46156.5</v>
      </c>
      <c r="N4" s="16">
        <v>261553</v>
      </c>
      <c r="O4" s="16">
        <v>233757</v>
      </c>
      <c r="P4" s="15">
        <v>42207</v>
      </c>
      <c r="Q4" s="15">
        <v>43933.89</v>
      </c>
      <c r="R4" s="15">
        <v>39991.199999999997</v>
      </c>
      <c r="S4" s="15">
        <v>126132</v>
      </c>
      <c r="T4" s="12"/>
    </row>
    <row r="5" spans="1:20" s="10" customFormat="1" ht="15" customHeight="1" x14ac:dyDescent="0.25">
      <c r="A5" s="29" t="s">
        <v>66</v>
      </c>
      <c r="B5" s="121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3"/>
      <c r="N5" s="21"/>
      <c r="O5" s="21"/>
      <c r="P5" s="19">
        <v>292.23</v>
      </c>
      <c r="Q5" s="19">
        <v>121.67</v>
      </c>
      <c r="R5" s="19">
        <v>5076</v>
      </c>
      <c r="S5" s="19">
        <f>SUM(P5:R5)</f>
        <v>5489.9</v>
      </c>
    </row>
    <row r="6" spans="1:20" s="10" customFormat="1" ht="15.75" x14ac:dyDescent="0.25">
      <c r="A6" s="11"/>
      <c r="B6" s="11"/>
      <c r="C6" s="11"/>
      <c r="D6" s="11"/>
      <c r="E6" s="13"/>
      <c r="F6" s="13"/>
      <c r="G6" s="13"/>
      <c r="H6" s="13"/>
      <c r="I6" s="13"/>
      <c r="J6" s="13"/>
      <c r="K6" s="13"/>
      <c r="L6" s="13"/>
      <c r="M6" s="13"/>
      <c r="N6" s="13"/>
      <c r="O6" s="16">
        <v>233757</v>
      </c>
      <c r="P6" s="16"/>
      <c r="Q6" s="16"/>
      <c r="R6" s="16"/>
      <c r="S6" s="50">
        <v>131622</v>
      </c>
    </row>
    <row r="7" spans="1:20" s="10" customFormat="1" ht="15.75" x14ac:dyDescent="0.25">
      <c r="A7" s="11"/>
      <c r="B7" s="11"/>
      <c r="C7" s="11"/>
      <c r="D7" s="11"/>
      <c r="E7" s="13"/>
      <c r="F7" s="13"/>
      <c r="G7" s="124" t="s">
        <v>72</v>
      </c>
      <c r="H7" s="124"/>
      <c r="I7" s="124"/>
      <c r="J7" s="124"/>
      <c r="K7" s="124"/>
      <c r="L7" s="124"/>
      <c r="M7" s="124"/>
      <c r="N7" s="13"/>
      <c r="O7" s="51"/>
      <c r="P7" s="51"/>
      <c r="Q7" s="51"/>
      <c r="R7" s="51"/>
      <c r="S7" s="52"/>
    </row>
    <row r="8" spans="1:20" s="2" customFormat="1" ht="12.75" x14ac:dyDescent="0.2"/>
    <row r="9" spans="1:20" s="2" customFormat="1" x14ac:dyDescent="0.25">
      <c r="A9" s="30" t="s">
        <v>5</v>
      </c>
      <c r="B9" s="31">
        <v>45314</v>
      </c>
      <c r="C9" s="31">
        <v>45345</v>
      </c>
      <c r="D9" s="31">
        <v>45374</v>
      </c>
      <c r="E9" s="32">
        <v>45017</v>
      </c>
      <c r="F9" s="32">
        <v>45047</v>
      </c>
      <c r="G9" s="32">
        <v>45078</v>
      </c>
      <c r="H9" s="32">
        <v>45108</v>
      </c>
      <c r="I9" s="32">
        <v>45139</v>
      </c>
      <c r="J9" s="32">
        <v>45170</v>
      </c>
      <c r="K9" s="32">
        <v>45200</v>
      </c>
      <c r="L9" s="32">
        <v>45231</v>
      </c>
      <c r="M9" s="32">
        <v>45261</v>
      </c>
      <c r="N9" s="56" t="s">
        <v>19</v>
      </c>
      <c r="O9" s="32"/>
      <c r="P9" s="32">
        <v>45292</v>
      </c>
      <c r="Q9" s="32">
        <v>45323</v>
      </c>
      <c r="R9" s="32">
        <v>45352</v>
      </c>
      <c r="S9" s="57" t="s">
        <v>70</v>
      </c>
    </row>
    <row r="10" spans="1:20" s="2" customFormat="1" x14ac:dyDescent="0.25">
      <c r="A10" s="26" t="s">
        <v>17</v>
      </c>
      <c r="B10" s="22"/>
      <c r="C10" s="22"/>
      <c r="D10" s="22"/>
      <c r="E10" s="14">
        <v>9087.2000000000007</v>
      </c>
      <c r="F10" s="14">
        <v>10964.92</v>
      </c>
      <c r="G10" s="14">
        <v>12870.46</v>
      </c>
      <c r="H10" s="14">
        <v>4300.78</v>
      </c>
      <c r="I10" s="14">
        <v>14276.14</v>
      </c>
      <c r="J10" s="14">
        <v>15012.59</v>
      </c>
      <c r="K10" s="14">
        <v>17741.099999999999</v>
      </c>
      <c r="L10" s="14">
        <v>22226.97</v>
      </c>
      <c r="M10" s="14">
        <v>21956.06</v>
      </c>
      <c r="N10" s="14">
        <v>128436</v>
      </c>
      <c r="O10" s="23"/>
      <c r="P10" s="23">
        <v>26171.360000000001</v>
      </c>
      <c r="Q10" s="14">
        <v>22042.23</v>
      </c>
      <c r="R10" s="14">
        <v>20022.400000000001</v>
      </c>
      <c r="S10" s="14">
        <v>68236</v>
      </c>
    </row>
    <row r="11" spans="1:20" s="2" customFormat="1" x14ac:dyDescent="0.25">
      <c r="A11" s="26" t="s">
        <v>16</v>
      </c>
      <c r="B11" s="17">
        <v>538</v>
      </c>
      <c r="C11" s="17">
        <v>538</v>
      </c>
      <c r="D11" s="17">
        <v>2105</v>
      </c>
      <c r="E11" s="17">
        <v>12700</v>
      </c>
      <c r="F11" s="17">
        <v>11000</v>
      </c>
      <c r="G11" s="17">
        <v>16000</v>
      </c>
      <c r="H11" s="17">
        <v>15000</v>
      </c>
      <c r="I11" s="17">
        <v>16100</v>
      </c>
      <c r="J11" s="17">
        <v>16000</v>
      </c>
      <c r="K11" s="17">
        <v>18000</v>
      </c>
      <c r="L11" s="17">
        <v>25000</v>
      </c>
      <c r="M11" s="17">
        <v>29119</v>
      </c>
      <c r="N11" s="17">
        <v>162100</v>
      </c>
      <c r="O11" s="18"/>
      <c r="P11" s="18">
        <v>23602</v>
      </c>
      <c r="Q11" s="17">
        <v>25671</v>
      </c>
      <c r="R11" s="17">
        <v>29338</v>
      </c>
      <c r="S11" s="14">
        <v>78611</v>
      </c>
    </row>
    <row r="12" spans="1:20" s="2" customFormat="1" x14ac:dyDescent="0.25">
      <c r="A12" s="27" t="s">
        <v>18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17">
        <v>21483</v>
      </c>
      <c r="O12" s="46"/>
      <c r="P12" s="45"/>
      <c r="Q12" s="46"/>
      <c r="R12" s="46"/>
      <c r="S12" s="48">
        <v>68122</v>
      </c>
    </row>
    <row r="13" spans="1:20" s="2" customFormat="1" ht="14.25" customHeight="1" x14ac:dyDescent="0.25">
      <c r="A13" s="22" t="s">
        <v>11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8">
        <v>23458</v>
      </c>
      <c r="O13" s="44"/>
      <c r="P13" s="44"/>
      <c r="Q13" s="44"/>
      <c r="R13" s="44"/>
      <c r="S13" s="3">
        <v>0</v>
      </c>
    </row>
    <row r="14" spans="1:20" s="2" customFormat="1" x14ac:dyDescent="0.25">
      <c r="A14" s="3"/>
      <c r="B14" s="59">
        <v>538</v>
      </c>
      <c r="C14" s="59">
        <v>538</v>
      </c>
      <c r="D14" s="59">
        <v>2105</v>
      </c>
      <c r="E14" s="60">
        <v>21787</v>
      </c>
      <c r="F14" s="60">
        <v>21964</v>
      </c>
      <c r="G14" s="60">
        <v>28870</v>
      </c>
      <c r="H14" s="60">
        <v>19300</v>
      </c>
      <c r="I14" s="60">
        <v>30376</v>
      </c>
      <c r="J14" s="60">
        <v>31013</v>
      </c>
      <c r="K14" s="60">
        <v>35741</v>
      </c>
      <c r="L14" s="60">
        <v>47227</v>
      </c>
      <c r="M14" s="60">
        <v>51075</v>
      </c>
      <c r="N14" s="8">
        <v>335477</v>
      </c>
      <c r="O14" s="44"/>
      <c r="P14" s="60">
        <v>49773</v>
      </c>
      <c r="Q14" s="60">
        <v>47713</v>
      </c>
      <c r="R14" s="60">
        <v>49360</v>
      </c>
      <c r="S14" s="58">
        <v>214969</v>
      </c>
    </row>
  </sheetData>
  <mergeCells count="2">
    <mergeCell ref="B5:M5"/>
    <mergeCell ref="G7:M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Komunalines_isl</vt:lpstr>
      <vt:lpstr>Suvestinė</vt:lpstr>
      <vt:lpstr>2024</vt:lpstr>
      <vt:lpstr>B pajamos išlaidos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2006-11-28T10:25:48Z</dcterms:created>
  <dcterms:modified xsi:type="dcterms:W3CDTF">2024-05-17T08:17:59Z</dcterms:modified>
</cp:coreProperties>
</file>