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ringa.ziliene\Desktop\"/>
    </mc:Choice>
  </mc:AlternateContent>
  <bookViews>
    <workbookView xWindow="0" yWindow="0" windowWidth="28800" windowHeight="12300"/>
  </bookViews>
  <sheets>
    <sheet name="Savivaldybės būsto nuoma" sheetId="1" r:id="rId1"/>
    <sheet name="Socialinio būsto nuom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" i="1" l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3" i="1"/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R10" i="2" l="1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4" i="2"/>
  <c r="R5" i="2"/>
  <c r="R6" i="2"/>
  <c r="R7" i="2"/>
  <c r="R8" i="2"/>
  <c r="R9" i="2"/>
  <c r="R3" i="2"/>
  <c r="R6" i="1"/>
  <c r="R9" i="1"/>
  <c r="R14" i="1"/>
  <c r="R18" i="1"/>
  <c r="R25" i="1"/>
  <c r="R26" i="1"/>
  <c r="R33" i="1"/>
  <c r="H192" i="2"/>
  <c r="Q191" i="2"/>
  <c r="M191" i="2"/>
  <c r="Q190" i="2"/>
  <c r="M190" i="2"/>
  <c r="Q189" i="2"/>
  <c r="M189" i="2"/>
  <c r="Q188" i="2"/>
  <c r="M188" i="2"/>
  <c r="Q187" i="2"/>
  <c r="M187" i="2"/>
  <c r="Q186" i="2"/>
  <c r="M186" i="2"/>
  <c r="Q185" i="2"/>
  <c r="M185" i="2"/>
  <c r="Q184" i="2"/>
  <c r="M184" i="2"/>
  <c r="Q183" i="2"/>
  <c r="M183" i="2"/>
  <c r="Q182" i="2"/>
  <c r="M182" i="2"/>
  <c r="M181" i="2"/>
  <c r="Q181" i="2" s="1"/>
  <c r="Q180" i="2"/>
  <c r="M180" i="2"/>
  <c r="Q179" i="2"/>
  <c r="M179" i="2"/>
  <c r="Q178" i="2"/>
  <c r="M178" i="2"/>
  <c r="Q177" i="2"/>
  <c r="M177" i="2"/>
  <c r="Q176" i="2"/>
  <c r="M176" i="2"/>
  <c r="M175" i="2"/>
  <c r="Q175" i="2" s="1"/>
  <c r="Q174" i="2"/>
  <c r="M174" i="2"/>
  <c r="M173" i="2"/>
  <c r="Q173" i="2" s="1"/>
  <c r="Q172" i="2"/>
  <c r="M172" i="2"/>
  <c r="M171" i="2"/>
  <c r="Q171" i="2" s="1"/>
  <c r="Q170" i="2"/>
  <c r="M170" i="2"/>
  <c r="M169" i="2"/>
  <c r="Q169" i="2" s="1"/>
  <c r="Q168" i="2"/>
  <c r="M168" i="2"/>
  <c r="M167" i="2"/>
  <c r="Q167" i="2" s="1"/>
  <c r="Q166" i="2"/>
  <c r="M166" i="2"/>
  <c r="M165" i="2"/>
  <c r="Q165" i="2" s="1"/>
  <c r="Q164" i="2"/>
  <c r="M164" i="2"/>
  <c r="M163" i="2"/>
  <c r="Q163" i="2" s="1"/>
  <c r="Q162" i="2"/>
  <c r="M162" i="2"/>
  <c r="M161" i="2"/>
  <c r="Q161" i="2" s="1"/>
  <c r="Q160" i="2"/>
  <c r="M160" i="2"/>
  <c r="M159" i="2"/>
  <c r="Q159" i="2" s="1"/>
  <c r="Q158" i="2"/>
  <c r="M158" i="2"/>
  <c r="M157" i="2"/>
  <c r="Q157" i="2" s="1"/>
  <c r="Q156" i="2"/>
  <c r="M156" i="2"/>
  <c r="M155" i="2"/>
  <c r="Q155" i="2" s="1"/>
  <c r="Q154" i="2"/>
  <c r="M154" i="2"/>
  <c r="M153" i="2"/>
  <c r="Q153" i="2" s="1"/>
  <c r="Q152" i="2"/>
  <c r="M152" i="2"/>
  <c r="M151" i="2"/>
  <c r="Q151" i="2" s="1"/>
  <c r="Q150" i="2"/>
  <c r="M150" i="2"/>
  <c r="M149" i="2"/>
  <c r="Q149" i="2" s="1"/>
  <c r="Q148" i="2"/>
  <c r="M148" i="2"/>
  <c r="M147" i="2"/>
  <c r="Q147" i="2" s="1"/>
  <c r="Q146" i="2"/>
  <c r="M146" i="2"/>
  <c r="M145" i="2"/>
  <c r="Q145" i="2" s="1"/>
  <c r="Q144" i="2"/>
  <c r="M144" i="2"/>
  <c r="M143" i="2"/>
  <c r="Q143" i="2" s="1"/>
  <c r="M142" i="2"/>
  <c r="Q142" i="2" s="1"/>
  <c r="M141" i="2"/>
  <c r="Q141" i="2" s="1"/>
  <c r="M140" i="2"/>
  <c r="Q140" i="2" s="1"/>
  <c r="M139" i="2"/>
  <c r="Q139" i="2" s="1"/>
  <c r="Q138" i="2"/>
  <c r="M138" i="2"/>
  <c r="M137" i="2"/>
  <c r="Q137" i="2" s="1"/>
  <c r="Q136" i="2"/>
  <c r="M136" i="2"/>
  <c r="M135" i="2"/>
  <c r="Q135" i="2" s="1"/>
  <c r="M134" i="2"/>
  <c r="Q134" i="2" s="1"/>
  <c r="M133" i="2"/>
  <c r="Q133" i="2" s="1"/>
  <c r="M132" i="2"/>
  <c r="Q132" i="2" s="1"/>
  <c r="M131" i="2"/>
  <c r="Q131" i="2" s="1"/>
  <c r="Q130" i="2"/>
  <c r="M130" i="2"/>
  <c r="M129" i="2"/>
  <c r="Q129" i="2" s="1"/>
  <c r="Q128" i="2"/>
  <c r="M128" i="2"/>
  <c r="M127" i="2"/>
  <c r="Q127" i="2" s="1"/>
  <c r="M126" i="2"/>
  <c r="Q126" i="2" s="1"/>
  <c r="M125" i="2"/>
  <c r="Q125" i="2" s="1"/>
  <c r="M124" i="2"/>
  <c r="Q124" i="2" s="1"/>
  <c r="M123" i="2"/>
  <c r="Q123" i="2" s="1"/>
  <c r="Q122" i="2"/>
  <c r="M122" i="2"/>
  <c r="M121" i="2"/>
  <c r="Q121" i="2" s="1"/>
  <c r="Q120" i="2"/>
  <c r="M120" i="2"/>
  <c r="M119" i="2"/>
  <c r="Q119" i="2" s="1"/>
  <c r="M118" i="2"/>
  <c r="Q118" i="2" s="1"/>
  <c r="M117" i="2"/>
  <c r="Q117" i="2" s="1"/>
  <c r="M116" i="2"/>
  <c r="Q116" i="2" s="1"/>
  <c r="M115" i="2"/>
  <c r="Q115" i="2" s="1"/>
  <c r="Q114" i="2"/>
  <c r="M114" i="2"/>
  <c r="M113" i="2"/>
  <c r="Q113" i="2" s="1"/>
  <c r="Q112" i="2"/>
  <c r="M112" i="2"/>
  <c r="M111" i="2"/>
  <c r="Q111" i="2" s="1"/>
  <c r="M110" i="2"/>
  <c r="Q110" i="2" s="1"/>
  <c r="M109" i="2"/>
  <c r="Q109" i="2" s="1"/>
  <c r="M108" i="2"/>
  <c r="Q108" i="2" s="1"/>
  <c r="M107" i="2"/>
  <c r="Q107" i="2" s="1"/>
  <c r="Q106" i="2"/>
  <c r="M106" i="2"/>
  <c r="M105" i="2"/>
  <c r="Q105" i="2" s="1"/>
  <c r="Q104" i="2"/>
  <c r="M104" i="2"/>
  <c r="M103" i="2"/>
  <c r="Q103" i="2" s="1"/>
  <c r="M102" i="2"/>
  <c r="Q102" i="2" s="1"/>
  <c r="M101" i="2"/>
  <c r="Q101" i="2" s="1"/>
  <c r="M100" i="2"/>
  <c r="Q100" i="2" s="1"/>
  <c r="M99" i="2"/>
  <c r="Q99" i="2" s="1"/>
  <c r="Q98" i="2"/>
  <c r="M98" i="2"/>
  <c r="M97" i="2"/>
  <c r="Q97" i="2" s="1"/>
  <c r="Q96" i="2"/>
  <c r="M96" i="2"/>
  <c r="M95" i="2"/>
  <c r="Q95" i="2" s="1"/>
  <c r="M94" i="2"/>
  <c r="Q94" i="2" s="1"/>
  <c r="M93" i="2"/>
  <c r="Q93" i="2" s="1"/>
  <c r="M92" i="2"/>
  <c r="Q92" i="2" s="1"/>
  <c r="M91" i="2"/>
  <c r="Q91" i="2" s="1"/>
  <c r="Q90" i="2"/>
  <c r="M90" i="2"/>
  <c r="M89" i="2"/>
  <c r="Q89" i="2" s="1"/>
  <c r="Q88" i="2"/>
  <c r="M88" i="2"/>
  <c r="M87" i="2"/>
  <c r="Q87" i="2" s="1"/>
  <c r="M86" i="2"/>
  <c r="Q86" i="2" s="1"/>
  <c r="M85" i="2"/>
  <c r="Q85" i="2" s="1"/>
  <c r="M84" i="2"/>
  <c r="Q84" i="2" s="1"/>
  <c r="M83" i="2"/>
  <c r="Q83" i="2" s="1"/>
  <c r="Q82" i="2"/>
  <c r="M82" i="2"/>
  <c r="M81" i="2"/>
  <c r="Q81" i="2" s="1"/>
  <c r="Q80" i="2"/>
  <c r="M80" i="2"/>
  <c r="M79" i="2"/>
  <c r="Q79" i="2" s="1"/>
  <c r="M78" i="2"/>
  <c r="Q78" i="2" s="1"/>
  <c r="M77" i="2"/>
  <c r="Q77" i="2" s="1"/>
  <c r="Q76" i="2"/>
  <c r="M76" i="2"/>
  <c r="M75" i="2"/>
  <c r="Q75" i="2" s="1"/>
  <c r="Q74" i="2"/>
  <c r="M74" i="2"/>
  <c r="M73" i="2"/>
  <c r="Q73" i="2" s="1"/>
  <c r="Q72" i="2"/>
  <c r="M72" i="2"/>
  <c r="M71" i="2"/>
  <c r="Q71" i="2" s="1"/>
  <c r="M70" i="2"/>
  <c r="Q70" i="2" s="1"/>
  <c r="M69" i="2"/>
  <c r="Q69" i="2" s="1"/>
  <c r="Q68" i="2"/>
  <c r="M68" i="2"/>
  <c r="M67" i="2"/>
  <c r="Q67" i="2" s="1"/>
  <c r="Q66" i="2"/>
  <c r="M66" i="2"/>
  <c r="M65" i="2"/>
  <c r="Q65" i="2" s="1"/>
  <c r="Q64" i="2"/>
  <c r="M64" i="2"/>
  <c r="M63" i="2"/>
  <c r="Q63" i="2" s="1"/>
  <c r="M62" i="2"/>
  <c r="Q62" i="2" s="1"/>
  <c r="M61" i="2"/>
  <c r="Q61" i="2" s="1"/>
  <c r="Q60" i="2"/>
  <c r="M60" i="2"/>
  <c r="M59" i="2"/>
  <c r="Q59" i="2" s="1"/>
  <c r="Q58" i="2"/>
  <c r="M58" i="2"/>
  <c r="M57" i="2"/>
  <c r="Q57" i="2" s="1"/>
  <c r="Q56" i="2"/>
  <c r="M56" i="2"/>
  <c r="M55" i="2"/>
  <c r="Q55" i="2" s="1"/>
  <c r="M54" i="2"/>
  <c r="Q54" i="2" s="1"/>
  <c r="M53" i="2"/>
  <c r="Q53" i="2" s="1"/>
  <c r="Q52" i="2"/>
  <c r="M52" i="2"/>
  <c r="M51" i="2"/>
  <c r="Q51" i="2" s="1"/>
  <c r="Q50" i="2"/>
  <c r="M50" i="2"/>
  <c r="M49" i="2"/>
  <c r="Q49" i="2" s="1"/>
  <c r="Q48" i="2"/>
  <c r="M48" i="2"/>
  <c r="M47" i="2"/>
  <c r="Q47" i="2" s="1"/>
  <c r="M46" i="2"/>
  <c r="Q46" i="2" s="1"/>
  <c r="M45" i="2"/>
  <c r="Q45" i="2" s="1"/>
  <c r="Q44" i="2"/>
  <c r="M44" i="2"/>
  <c r="M43" i="2"/>
  <c r="Q43" i="2" s="1"/>
  <c r="Q42" i="2"/>
  <c r="M42" i="2"/>
  <c r="M41" i="2"/>
  <c r="Q41" i="2" s="1"/>
  <c r="Q40" i="2"/>
  <c r="M40" i="2"/>
  <c r="M39" i="2"/>
  <c r="Q39" i="2" s="1"/>
  <c r="M38" i="2"/>
  <c r="Q38" i="2" s="1"/>
  <c r="M37" i="2"/>
  <c r="Q37" i="2" s="1"/>
  <c r="Q36" i="2"/>
  <c r="M36" i="2"/>
  <c r="M35" i="2"/>
  <c r="Q35" i="2" s="1"/>
  <c r="Q34" i="2"/>
  <c r="M34" i="2"/>
  <c r="M33" i="2"/>
  <c r="Q33" i="2" s="1"/>
  <c r="Q32" i="2"/>
  <c r="M32" i="2"/>
  <c r="M31" i="2"/>
  <c r="Q31" i="2" s="1"/>
  <c r="M30" i="2"/>
  <c r="Q30" i="2" s="1"/>
  <c r="M29" i="2"/>
  <c r="Q29" i="2" s="1"/>
  <c r="Q28" i="2"/>
  <c r="M28" i="2"/>
  <c r="M27" i="2"/>
  <c r="Q27" i="2" s="1"/>
  <c r="Q26" i="2"/>
  <c r="M26" i="2"/>
  <c r="M25" i="2"/>
  <c r="Q25" i="2" s="1"/>
  <c r="Q24" i="2"/>
  <c r="M24" i="2"/>
  <c r="M23" i="2"/>
  <c r="Q23" i="2" s="1"/>
  <c r="M22" i="2"/>
  <c r="Q22" i="2" s="1"/>
  <c r="M21" i="2"/>
  <c r="Q21" i="2" s="1"/>
  <c r="Q20" i="2"/>
  <c r="M20" i="2"/>
  <c r="M19" i="2"/>
  <c r="Q19" i="2" s="1"/>
  <c r="Q18" i="2"/>
  <c r="M18" i="2"/>
  <c r="M17" i="2"/>
  <c r="Q17" i="2" s="1"/>
  <c r="Q16" i="2"/>
  <c r="M16" i="2"/>
  <c r="M15" i="2"/>
  <c r="Q15" i="2" s="1"/>
  <c r="M14" i="2"/>
  <c r="Q14" i="2" s="1"/>
  <c r="M13" i="2"/>
  <c r="Q13" i="2" s="1"/>
  <c r="Q12" i="2"/>
  <c r="M12" i="2"/>
  <c r="M11" i="2"/>
  <c r="Q11" i="2" s="1"/>
  <c r="Q10" i="2"/>
  <c r="M10" i="2"/>
  <c r="M9" i="2"/>
  <c r="Q9" i="2" s="1"/>
  <c r="Q8" i="2"/>
  <c r="M8" i="2"/>
  <c r="M7" i="2"/>
  <c r="Q7" i="2" s="1"/>
  <c r="Q6" i="2"/>
  <c r="M6" i="2"/>
  <c r="M5" i="2"/>
  <c r="Q5" i="2" s="1"/>
  <c r="Q4" i="2"/>
  <c r="M4" i="2"/>
  <c r="M3" i="2"/>
  <c r="Q3" i="2" s="1"/>
  <c r="G47" i="1"/>
  <c r="L46" i="1"/>
  <c r="R46" i="1" s="1"/>
  <c r="L45" i="1"/>
  <c r="R45" i="1" s="1"/>
  <c r="L44" i="1"/>
  <c r="R44" i="1" s="1"/>
  <c r="L43" i="1"/>
  <c r="R43" i="1" s="1"/>
  <c r="L42" i="1"/>
  <c r="R42" i="1" s="1"/>
  <c r="L41" i="1"/>
  <c r="R41" i="1" s="1"/>
  <c r="L40" i="1"/>
  <c r="R40" i="1" s="1"/>
  <c r="L39" i="1"/>
  <c r="R39" i="1" s="1"/>
  <c r="L38" i="1"/>
  <c r="R38" i="1" s="1"/>
  <c r="L37" i="1"/>
  <c r="R37" i="1" s="1"/>
  <c r="L36" i="1"/>
  <c r="R36" i="1" s="1"/>
  <c r="L35" i="1"/>
  <c r="R35" i="1" s="1"/>
  <c r="L34" i="1"/>
  <c r="R34" i="1" s="1"/>
  <c r="L33" i="1"/>
  <c r="L32" i="1"/>
  <c r="R32" i="1" s="1"/>
  <c r="L31" i="1"/>
  <c r="R31" i="1" s="1"/>
  <c r="L30" i="1"/>
  <c r="R30" i="1" s="1"/>
  <c r="L29" i="1"/>
  <c r="R29" i="1" s="1"/>
  <c r="L28" i="1"/>
  <c r="R28" i="1" s="1"/>
  <c r="L27" i="1"/>
  <c r="R27" i="1" s="1"/>
  <c r="L26" i="1"/>
  <c r="L25" i="1"/>
  <c r="L24" i="1"/>
  <c r="R24" i="1" s="1"/>
  <c r="L23" i="1"/>
  <c r="R23" i="1" s="1"/>
  <c r="L22" i="1"/>
  <c r="R22" i="1" s="1"/>
  <c r="L21" i="1"/>
  <c r="R21" i="1" s="1"/>
  <c r="L20" i="1"/>
  <c r="R20" i="1" s="1"/>
  <c r="L19" i="1"/>
  <c r="R19" i="1" s="1"/>
  <c r="L18" i="1"/>
  <c r="L17" i="1"/>
  <c r="R17" i="1" s="1"/>
  <c r="L16" i="1"/>
  <c r="R16" i="1" s="1"/>
  <c r="L15" i="1"/>
  <c r="R15" i="1" s="1"/>
  <c r="L14" i="1"/>
  <c r="L13" i="1"/>
  <c r="R13" i="1" s="1"/>
  <c r="L12" i="1"/>
  <c r="R12" i="1" s="1"/>
  <c r="L11" i="1"/>
  <c r="R11" i="1" s="1"/>
  <c r="L10" i="1"/>
  <c r="R10" i="1" s="1"/>
  <c r="L9" i="1"/>
  <c r="L8" i="1"/>
  <c r="R8" i="1" s="1"/>
  <c r="L7" i="1"/>
  <c r="R7" i="1" s="1"/>
  <c r="L6" i="1"/>
  <c r="L5" i="1"/>
  <c r="R5" i="1" s="1"/>
  <c r="L4" i="1"/>
  <c r="R4" i="1" s="1"/>
  <c r="L3" i="1"/>
  <c r="Q3" i="1" l="1"/>
  <c r="R3" i="1" s="1"/>
  <c r="Q192" i="2"/>
  <c r="Q47" i="1" l="1"/>
</calcChain>
</file>

<file path=xl/sharedStrings.xml><?xml version="1.0" encoding="utf-8"?>
<sst xmlns="http://schemas.openxmlformats.org/spreadsheetml/2006/main" count="747" uniqueCount="71">
  <si>
    <t>Savivaldybės būsto fondas</t>
  </si>
  <si>
    <t>Seniūnija</t>
  </si>
  <si>
    <t>Miestas/Gyvenvietė</t>
  </si>
  <si>
    <t>Gatvė</t>
  </si>
  <si>
    <t>Namo Nr.</t>
  </si>
  <si>
    <t>Buto Nr.</t>
  </si>
  <si>
    <t>Šiuo metu taikomas nuomos mokestis Eur/mėn.</t>
  </si>
  <si>
    <t>H (aukščio koeficientas)</t>
  </si>
  <si>
    <t>T (amortizacinių atskaitymų normatyvas metais pastato nusidėv.atkurti - tvirtina taryba)</t>
  </si>
  <si>
    <t xml:space="preserve">mėn. </t>
  </si>
  <si>
    <t>An - amortizaciniai atskaitymai nusidėv.atkurti (m2/eur)</t>
  </si>
  <si>
    <t>Kv - vietovės pataisos koeficientas (iš registrų centro)</t>
  </si>
  <si>
    <t xml:space="preserve">Ki - pataisos koeficientas,rodantis būsto būklę (nusidėvėjimą) </t>
  </si>
  <si>
    <t xml:space="preserve">Mi - pataisos koeficientas,rodantis aprūpinimą komunaliniais </t>
  </si>
  <si>
    <t>Nuomos mokesčio dydis (eur/mėn.), kai R=5</t>
  </si>
  <si>
    <t>Plungės miesto sen.</t>
  </si>
  <si>
    <t>Plungės m.</t>
  </si>
  <si>
    <t>Vėjo g.</t>
  </si>
  <si>
    <t>Dariaus ir Girėno g.</t>
  </si>
  <si>
    <t>Gandingos g.</t>
  </si>
  <si>
    <t>A. Jucio g.</t>
  </si>
  <si>
    <t>Lentpjūvės g.</t>
  </si>
  <si>
    <t>Laisvės al.</t>
  </si>
  <si>
    <t>I. Končiaus g.</t>
  </si>
  <si>
    <t>V. Mačernio g.</t>
  </si>
  <si>
    <t>S. Nėries g.</t>
  </si>
  <si>
    <t>Stoties g.</t>
  </si>
  <si>
    <t>J. Tumo-Vaižganto g.</t>
  </si>
  <si>
    <t>4c</t>
  </si>
  <si>
    <t>Paukštakių sen.</t>
  </si>
  <si>
    <t>Paukštakių k.</t>
  </si>
  <si>
    <t>Mokyklos g.</t>
  </si>
  <si>
    <t>14a</t>
  </si>
  <si>
    <t>Platelių sen.</t>
  </si>
  <si>
    <t>Gintališkės k.</t>
  </si>
  <si>
    <t>Platelių g.</t>
  </si>
  <si>
    <t>Šateikių sen.</t>
  </si>
  <si>
    <t>Papievių k.</t>
  </si>
  <si>
    <t>Liepų g.</t>
  </si>
  <si>
    <t>Eil. nr.</t>
  </si>
  <si>
    <t>Plotas, kv. m</t>
  </si>
  <si>
    <t>Socialinio būsto fondas</t>
  </si>
  <si>
    <t>Nuomos mokesčio dydis, Eur/mėn.</t>
  </si>
  <si>
    <t>A. Jucio skg.</t>
  </si>
  <si>
    <t>Aušros g.</t>
  </si>
  <si>
    <t>8A</t>
  </si>
  <si>
    <t>Birutės g.</t>
  </si>
  <si>
    <t>27a</t>
  </si>
  <si>
    <t>45A</t>
  </si>
  <si>
    <t>Telšių g.</t>
  </si>
  <si>
    <t>19b</t>
  </si>
  <si>
    <t>Vytauto g.</t>
  </si>
  <si>
    <t>A. Vaišvilos g.</t>
  </si>
  <si>
    <t>Mendeno skg.</t>
  </si>
  <si>
    <t>Nausodžio sen.</t>
  </si>
  <si>
    <t>Varkalių k.</t>
  </si>
  <si>
    <t>Kaštonų g.</t>
  </si>
  <si>
    <t>Kulių g.</t>
  </si>
  <si>
    <t>Šateikių g.</t>
  </si>
  <si>
    <t>Šateikių Rūdaičių k.</t>
  </si>
  <si>
    <t>Gintališkės g.</t>
  </si>
  <si>
    <t>Godelių k.</t>
  </si>
  <si>
    <t>Remties g.</t>
  </si>
  <si>
    <t>Narvaišių k.</t>
  </si>
  <si>
    <t>Liepgirių g.</t>
  </si>
  <si>
    <t>Vid.statybos vertė 1 m3/Eur (iš Registrų centro) 2024.01.01</t>
  </si>
  <si>
    <t>Pokytis, %</t>
  </si>
  <si>
    <t>Pokytis</t>
  </si>
  <si>
    <t>Nuomos mokesčio dydis (eur/mėn.), kai R=3</t>
  </si>
  <si>
    <t>Nuomos mokesčio dydis (eur/mėn.), kai R=3,5</t>
  </si>
  <si>
    <t>Nuomos mokesčio dydis (eur/mėn.), kai R=4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</si>
</sst>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186"/>
    </font>
    <font>
      <sz val="11"/>
      <name val="Calibri"/>
      <family val="2"/>
      <charset val="186"/>
    </font>
    <font>
      <sz val="12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1"/>
      <name val="Calibri"/>
      <family val="2"/>
      <charset val="186"/>
    </font>
    <font>
      <b/>
      <i/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74">
    <xf numFmtId="0" fontId="0" fillId="0" borderId="0" xfId="0"/>
    <xf numFmtId="0" fontId="6" fillId="0" borderId="2" xfId="2" applyFont="1" applyFill="1" applyBorder="1" applyAlignment="1">
      <alignment vertical="top" wrapText="1" readingOrder="1"/>
    </xf>
    <xf numFmtId="0" fontId="6" fillId="0" borderId="3" xfId="2" applyFont="1" applyFill="1" applyBorder="1" applyAlignment="1">
      <alignment vertical="top" wrapText="1" readingOrder="1"/>
    </xf>
    <xf numFmtId="0" fontId="6" fillId="0" borderId="2" xfId="2" applyFont="1" applyFill="1" applyBorder="1" applyAlignment="1">
      <alignment horizontal="center" vertical="top" wrapText="1"/>
    </xf>
    <xf numFmtId="0" fontId="5" fillId="0" borderId="0" xfId="0" applyFont="1" applyFill="1" applyBorder="1"/>
    <xf numFmtId="0" fontId="0" fillId="0" borderId="0" xfId="0" applyAlignment="1">
      <alignment horizontal="center" readingOrder="1"/>
    </xf>
    <xf numFmtId="0" fontId="6" fillId="0" borderId="2" xfId="2" applyFont="1" applyFill="1" applyBorder="1" applyAlignment="1">
      <alignment horizontal="center" vertical="top" wrapText="1" readingOrder="1"/>
    </xf>
    <xf numFmtId="0" fontId="6" fillId="0" borderId="3" xfId="2" applyFont="1" applyFill="1" applyBorder="1" applyAlignment="1">
      <alignment horizontal="center" vertical="top" wrapText="1" readingOrder="1"/>
    </xf>
    <xf numFmtId="0" fontId="0" fillId="0" borderId="0" xfId="0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top" wrapText="1" readingOrder="1"/>
    </xf>
    <xf numFmtId="2" fontId="6" fillId="0" borderId="2" xfId="2" applyNumberFormat="1" applyFont="1" applyFill="1" applyBorder="1" applyAlignment="1">
      <alignment horizontal="center" vertical="top" wrapText="1" readingOrder="1"/>
    </xf>
    <xf numFmtId="0" fontId="8" fillId="0" borderId="0" xfId="0" applyFont="1" applyFill="1" applyBorder="1" applyAlignment="1">
      <alignment horizontal="center" readingOrder="1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2" fontId="7" fillId="0" borderId="11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6" fillId="0" borderId="2" xfId="2" applyNumberFormat="1" applyFont="1" applyFill="1" applyBorder="1" applyAlignment="1">
      <alignment horizontal="center" vertical="center" wrapText="1" readingOrder="1"/>
    </xf>
    <xf numFmtId="0" fontId="6" fillId="0" borderId="3" xfId="2" applyNumberFormat="1" applyFont="1" applyFill="1" applyBorder="1" applyAlignment="1">
      <alignment horizontal="center" vertical="center" wrapText="1" readingOrder="1"/>
    </xf>
    <xf numFmtId="0" fontId="4" fillId="0" borderId="8" xfId="2" applyNumberFormat="1" applyFont="1" applyFill="1" applyBorder="1" applyAlignment="1">
      <alignment horizontal="center" vertical="center" wrapText="1" readingOrder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2" fontId="9" fillId="0" borderId="6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wrapText="1" readingOrder="1"/>
    </xf>
    <xf numFmtId="0" fontId="6" fillId="0" borderId="2" xfId="2" applyNumberFormat="1" applyFont="1" applyFill="1" applyBorder="1" applyAlignment="1">
      <alignment horizontal="center" wrapText="1" readingOrder="1"/>
    </xf>
    <xf numFmtId="0" fontId="6" fillId="0" borderId="3" xfId="2" applyNumberFormat="1" applyFont="1" applyFill="1" applyBorder="1" applyAlignment="1">
      <alignment horizontal="center" wrapText="1" readingOrder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6" fillId="0" borderId="2" xfId="2" applyNumberFormat="1" applyFont="1" applyFill="1" applyBorder="1" applyAlignment="1">
      <alignment horizontal="left" wrapText="1" readingOrder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11" xfId="0" applyFont="1" applyBorder="1" applyAlignment="1">
      <alignment horizontal="center"/>
    </xf>
    <xf numFmtId="2" fontId="7" fillId="0" borderId="11" xfId="0" applyNumberFormat="1" applyFont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7" fillId="0" borderId="8" xfId="0" applyNumberFormat="1" applyFont="1" applyFill="1" applyBorder="1" applyAlignment="1">
      <alignment horizontal="center"/>
    </xf>
    <xf numFmtId="0" fontId="2" fillId="0" borderId="0" xfId="0" applyFont="1"/>
    <xf numFmtId="0" fontId="4" fillId="0" borderId="8" xfId="2" applyNumberFormat="1" applyFont="1" applyFill="1" applyBorder="1" applyAlignment="1">
      <alignment horizontal="center" wrapText="1" readingOrder="1"/>
    </xf>
    <xf numFmtId="0" fontId="4" fillId="0" borderId="12" xfId="2" applyNumberFormat="1" applyFont="1" applyFill="1" applyBorder="1" applyAlignment="1">
      <alignment horizontal="center" wrapText="1" readingOrder="1"/>
    </xf>
    <xf numFmtId="0" fontId="10" fillId="0" borderId="0" xfId="0" applyFont="1"/>
    <xf numFmtId="2" fontId="7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Fill="1" applyBorder="1"/>
    <xf numFmtId="0" fontId="14" fillId="0" borderId="5" xfId="0" applyFont="1" applyFill="1" applyBorder="1" applyAlignment="1">
      <alignment horizontal="center" vertical="center"/>
    </xf>
    <xf numFmtId="9" fontId="15" fillId="0" borderId="5" xfId="1" applyFont="1" applyFill="1" applyBorder="1" applyAlignment="1">
      <alignment horizontal="center"/>
    </xf>
    <xf numFmtId="9" fontId="15" fillId="0" borderId="13" xfId="1" applyFont="1" applyFill="1" applyBorder="1" applyAlignment="1">
      <alignment horizontal="center"/>
    </xf>
    <xf numFmtId="9" fontId="15" fillId="0" borderId="11" xfId="0" applyNumberFormat="1" applyFont="1" applyFill="1" applyBorder="1" applyAlignment="1">
      <alignment horizontal="center" vertical="center"/>
    </xf>
    <xf numFmtId="0" fontId="16" fillId="0" borderId="0" xfId="0" applyFont="1"/>
    <xf numFmtId="0" fontId="11" fillId="0" borderId="5" xfId="0" applyFont="1" applyFill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/>
    </xf>
    <xf numFmtId="9" fontId="12" fillId="0" borderId="5" xfId="1" applyFont="1" applyBorder="1" applyAlignment="1">
      <alignment horizontal="center"/>
    </xf>
    <xf numFmtId="1" fontId="12" fillId="0" borderId="11" xfId="0" applyNumberFormat="1" applyFont="1" applyBorder="1" applyAlignment="1">
      <alignment horizontal="center"/>
    </xf>
    <xf numFmtId="0" fontId="4" fillId="0" borderId="0" xfId="2" applyFont="1" applyFill="1" applyBorder="1" applyAlignment="1">
      <alignment horizontal="center" vertical="top" wrapText="1" readingOrder="1"/>
    </xf>
    <xf numFmtId="0" fontId="4" fillId="0" borderId="1" xfId="2" applyFont="1" applyFill="1" applyBorder="1" applyAlignment="1">
      <alignment horizontal="center" vertical="top" wrapText="1" readingOrder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2" fontId="8" fillId="0" borderId="6" xfId="0" applyNumberFormat="1" applyFont="1" applyFill="1" applyBorder="1"/>
    <xf numFmtId="2" fontId="9" fillId="0" borderId="6" xfId="0" applyNumberFormat="1" applyFont="1" applyBorder="1"/>
  </cellXfs>
  <cellStyles count="3">
    <cellStyle name="Įprastas" xfId="0" builtinId="0"/>
    <cellStyle name="Normal" xfId="2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javascript:void(window.open('https://vidinis.spis.lt/BustoSavFondas/Redaguoti/1860013627','_blank'))" TargetMode="External"/><Relationship Id="rId1" Type="http://schemas.openxmlformats.org/officeDocument/2006/relationships/hyperlink" Target="javascript:void(window.open('https://vidinis.spis.lt/BustoSavFondas/Redaguoti/1860013627','_blank'))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javascript:void(window.open('https://vidinis2.spis.lt/BustoFondas/Redaguoti/1860013634','_blank'))" TargetMode="External"/><Relationship Id="rId2" Type="http://schemas.openxmlformats.org/officeDocument/2006/relationships/hyperlink" Target="javascript:void(window.open('https://vidinis2.spis.lt/BustoFondas/Redaguoti/1860013634','_blank'))" TargetMode="External"/><Relationship Id="rId1" Type="http://schemas.openxmlformats.org/officeDocument/2006/relationships/hyperlink" Target="javascript:void(window.open('https://vidinis2.spis.lt/BustoFondas/Redaguoti/1860013634','_blank')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tabSelected="1" topLeftCell="B1" zoomScale="90" zoomScaleNormal="90" workbookViewId="0">
      <pane ySplit="2" topLeftCell="A3" activePane="bottomLeft" state="frozen"/>
      <selection pane="bottomLeft" activeCell="L3" sqref="L3"/>
    </sheetView>
  </sheetViews>
  <sheetFormatPr defaultRowHeight="15" x14ac:dyDescent="0.25"/>
  <cols>
    <col min="1" max="1" width="6.85546875" style="5" customWidth="1"/>
    <col min="2" max="2" width="19" customWidth="1"/>
    <col min="3" max="3" width="17.85546875" customWidth="1"/>
    <col min="4" max="4" width="22" customWidth="1"/>
    <col min="5" max="6" width="9.140625" style="8"/>
    <col min="7" max="7" width="12" style="50" customWidth="1"/>
    <col min="8" max="8" width="13.5703125" customWidth="1"/>
    <col min="9" max="9" width="11.5703125" customWidth="1"/>
    <col min="10" max="10" width="12" customWidth="1"/>
    <col min="12" max="12" width="12.28515625" customWidth="1"/>
    <col min="13" max="13" width="11.28515625" customWidth="1"/>
    <col min="14" max="14" width="11.42578125" customWidth="1"/>
    <col min="15" max="15" width="14" customWidth="1"/>
    <col min="16" max="16" width="13.42578125" customWidth="1"/>
    <col min="17" max="17" width="15.42578125" style="52" customWidth="1"/>
    <col min="18" max="18" width="9.140625" style="63"/>
    <col min="19" max="19" width="11.140625" customWidth="1"/>
    <col min="20" max="21" width="11.85546875" customWidth="1"/>
  </cols>
  <sheetData>
    <row r="1" spans="1:21" ht="16.5" thickBot="1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9"/>
      <c r="R1" s="58"/>
      <c r="S1" s="4"/>
    </row>
    <row r="2" spans="1:21" ht="173.25" x14ac:dyDescent="0.25">
      <c r="A2" s="6" t="s">
        <v>39</v>
      </c>
      <c r="B2" s="1" t="s">
        <v>1</v>
      </c>
      <c r="C2" s="2" t="s">
        <v>2</v>
      </c>
      <c r="D2" s="6" t="s">
        <v>3</v>
      </c>
      <c r="E2" s="6" t="s">
        <v>4</v>
      </c>
      <c r="F2" s="7" t="s">
        <v>5</v>
      </c>
      <c r="G2" s="9" t="s">
        <v>6</v>
      </c>
      <c r="H2" s="10" t="s">
        <v>65</v>
      </c>
      <c r="I2" s="11" t="s">
        <v>7</v>
      </c>
      <c r="J2" s="12" t="s">
        <v>8</v>
      </c>
      <c r="K2" s="13" t="s">
        <v>9</v>
      </c>
      <c r="L2" s="14" t="s">
        <v>10</v>
      </c>
      <c r="M2" s="11" t="s">
        <v>11</v>
      </c>
      <c r="N2" s="15" t="s">
        <v>40</v>
      </c>
      <c r="O2" s="11" t="s">
        <v>12</v>
      </c>
      <c r="P2" s="16" t="s">
        <v>13</v>
      </c>
      <c r="Q2" s="9" t="s">
        <v>14</v>
      </c>
      <c r="R2" s="59" t="s">
        <v>67</v>
      </c>
      <c r="S2" s="9" t="s">
        <v>68</v>
      </c>
      <c r="T2" s="9" t="s">
        <v>69</v>
      </c>
      <c r="U2" s="9" t="s">
        <v>70</v>
      </c>
    </row>
    <row r="3" spans="1:21" ht="15.75" x14ac:dyDescent="0.25">
      <c r="A3" s="6">
        <v>1</v>
      </c>
      <c r="B3" s="1" t="s">
        <v>15</v>
      </c>
      <c r="C3" s="2" t="s">
        <v>16</v>
      </c>
      <c r="D3" s="1" t="s">
        <v>17</v>
      </c>
      <c r="E3" s="6">
        <v>12</v>
      </c>
      <c r="F3" s="7">
        <v>18</v>
      </c>
      <c r="G3" s="48">
        <v>302.77</v>
      </c>
      <c r="H3" s="17">
        <v>269.77999999999997</v>
      </c>
      <c r="I3" s="6">
        <v>3</v>
      </c>
      <c r="J3" s="6">
        <v>50</v>
      </c>
      <c r="K3" s="6">
        <v>12</v>
      </c>
      <c r="L3" s="18">
        <f>(H3*I3)/(J3*K3)</f>
        <v>1.3488999999999998</v>
      </c>
      <c r="M3" s="6">
        <v>1.29</v>
      </c>
      <c r="N3" s="3">
        <v>88.54</v>
      </c>
      <c r="O3" s="6">
        <v>1</v>
      </c>
      <c r="P3" s="7">
        <v>1</v>
      </c>
      <c r="Q3" s="51">
        <f>L3*M3*N3*O3*P3*5</f>
        <v>770.33385869999984</v>
      </c>
      <c r="R3" s="60">
        <f>(Q3-G3)/G3</f>
        <v>1.5442872764804965</v>
      </c>
      <c r="S3" s="72">
        <f>L3*M3*N3*O3*P3*3</f>
        <v>462.20031521999994</v>
      </c>
      <c r="T3" s="73">
        <f>L3*M3*N3*O3*P3*3.5</f>
        <v>539.23370108999995</v>
      </c>
      <c r="U3" s="73">
        <f>L3*M3*N3*O3*P3*4</f>
        <v>616.26708695999992</v>
      </c>
    </row>
    <row r="4" spans="1:21" ht="15.75" x14ac:dyDescent="0.25">
      <c r="A4" s="6">
        <v>2</v>
      </c>
      <c r="B4" s="1" t="s">
        <v>15</v>
      </c>
      <c r="C4" s="2" t="s">
        <v>16</v>
      </c>
      <c r="D4" s="1" t="s">
        <v>18</v>
      </c>
      <c r="E4" s="6">
        <v>33</v>
      </c>
      <c r="F4" s="7">
        <v>8</v>
      </c>
      <c r="G4" s="48">
        <v>119.79</v>
      </c>
      <c r="H4" s="17">
        <v>260.27</v>
      </c>
      <c r="I4" s="6">
        <v>3</v>
      </c>
      <c r="J4" s="6">
        <v>50</v>
      </c>
      <c r="K4" s="6">
        <v>12</v>
      </c>
      <c r="L4" s="18">
        <f t="shared" ref="L4:L46" si="0">(H4*I4)/(J4*K4)</f>
        <v>1.30135</v>
      </c>
      <c r="M4" s="6">
        <v>1.33</v>
      </c>
      <c r="N4" s="3">
        <v>41.64</v>
      </c>
      <c r="O4" s="6">
        <v>1</v>
      </c>
      <c r="P4" s="7">
        <v>1</v>
      </c>
      <c r="Q4" s="51">
        <f t="shared" ref="Q4:Q46" si="1">L4*M4*N4*O4*P4*5</f>
        <v>360.35162310000004</v>
      </c>
      <c r="R4" s="60">
        <f t="shared" ref="R4:R46" si="2">(Q4-G4)/G4</f>
        <v>2.0081945329326323</v>
      </c>
      <c r="S4" s="72">
        <f t="shared" ref="S4:S46" si="3">L4*M4*N4*O4*P4*3</f>
        <v>216.21097386000002</v>
      </c>
      <c r="T4" s="73">
        <f t="shared" ref="T4:T46" si="4">L4*M4*N4*O4*P4*3.5</f>
        <v>252.24613617000003</v>
      </c>
      <c r="U4" s="73">
        <f t="shared" ref="U4:U46" si="5">L4*M4*N4*O4*P4*4</f>
        <v>288.28129848000003</v>
      </c>
    </row>
    <row r="5" spans="1:21" ht="15.75" x14ac:dyDescent="0.25">
      <c r="A5" s="6">
        <v>3</v>
      </c>
      <c r="B5" s="1" t="s">
        <v>15</v>
      </c>
      <c r="C5" s="2" t="s">
        <v>16</v>
      </c>
      <c r="D5" s="1" t="s">
        <v>18</v>
      </c>
      <c r="E5" s="6">
        <v>35</v>
      </c>
      <c r="F5" s="7">
        <v>14</v>
      </c>
      <c r="G5" s="48">
        <v>123.42</v>
      </c>
      <c r="H5" s="17">
        <v>260.27</v>
      </c>
      <c r="I5" s="6">
        <v>3</v>
      </c>
      <c r="J5" s="6">
        <v>50</v>
      </c>
      <c r="K5" s="6">
        <v>12</v>
      </c>
      <c r="L5" s="18">
        <f t="shared" si="0"/>
        <v>1.30135</v>
      </c>
      <c r="M5" s="6">
        <v>1.33</v>
      </c>
      <c r="N5" s="3">
        <v>42.9</v>
      </c>
      <c r="O5" s="6">
        <v>1</v>
      </c>
      <c r="P5" s="7">
        <v>1</v>
      </c>
      <c r="Q5" s="51">
        <f t="shared" si="1"/>
        <v>371.25563475000001</v>
      </c>
      <c r="R5" s="60">
        <f t="shared" si="2"/>
        <v>2.0080670454545455</v>
      </c>
      <c r="S5" s="72">
        <f t="shared" si="3"/>
        <v>222.75338084999999</v>
      </c>
      <c r="T5" s="73">
        <f t="shared" si="4"/>
        <v>259.87894432500002</v>
      </c>
      <c r="U5" s="73">
        <f t="shared" si="5"/>
        <v>297.0045078</v>
      </c>
    </row>
    <row r="6" spans="1:21" ht="15.75" x14ac:dyDescent="0.25">
      <c r="A6" s="6">
        <v>4</v>
      </c>
      <c r="B6" s="1" t="s">
        <v>15</v>
      </c>
      <c r="C6" s="2" t="s">
        <v>16</v>
      </c>
      <c r="D6" s="1" t="s">
        <v>18</v>
      </c>
      <c r="E6" s="6">
        <v>35</v>
      </c>
      <c r="F6" s="7">
        <v>2</v>
      </c>
      <c r="G6" s="48">
        <v>109.64</v>
      </c>
      <c r="H6" s="17">
        <v>260.27</v>
      </c>
      <c r="I6" s="6">
        <v>3</v>
      </c>
      <c r="J6" s="6">
        <v>50</v>
      </c>
      <c r="K6" s="6">
        <v>12</v>
      </c>
      <c r="L6" s="18">
        <f t="shared" si="0"/>
        <v>1.30135</v>
      </c>
      <c r="M6" s="6">
        <v>1.33</v>
      </c>
      <c r="N6" s="3">
        <v>38.11</v>
      </c>
      <c r="O6" s="6">
        <v>1</v>
      </c>
      <c r="P6" s="7">
        <v>1</v>
      </c>
      <c r="Q6" s="51">
        <f t="shared" si="1"/>
        <v>329.80308252500004</v>
      </c>
      <c r="R6" s="60">
        <f t="shared" si="2"/>
        <v>2.0080543827526456</v>
      </c>
      <c r="S6" s="72">
        <f t="shared" si="3"/>
        <v>197.881849515</v>
      </c>
      <c r="T6" s="73">
        <f t="shared" si="4"/>
        <v>230.86215776750001</v>
      </c>
      <c r="U6" s="73">
        <f t="shared" si="5"/>
        <v>263.84246602000002</v>
      </c>
    </row>
    <row r="7" spans="1:21" ht="15.75" x14ac:dyDescent="0.25">
      <c r="A7" s="6">
        <v>5</v>
      </c>
      <c r="B7" s="1" t="s">
        <v>15</v>
      </c>
      <c r="C7" s="2" t="s">
        <v>16</v>
      </c>
      <c r="D7" s="1" t="s">
        <v>18</v>
      </c>
      <c r="E7" s="6">
        <v>37</v>
      </c>
      <c r="F7" s="7">
        <v>10</v>
      </c>
      <c r="G7" s="48">
        <v>111.31</v>
      </c>
      <c r="H7" s="17">
        <v>260.27</v>
      </c>
      <c r="I7" s="6">
        <v>3</v>
      </c>
      <c r="J7" s="6">
        <v>50</v>
      </c>
      <c r="K7" s="6">
        <v>12</v>
      </c>
      <c r="L7" s="18">
        <f t="shared" si="0"/>
        <v>1.30135</v>
      </c>
      <c r="M7" s="6">
        <v>1.33</v>
      </c>
      <c r="N7" s="3">
        <v>38.69</v>
      </c>
      <c r="O7" s="6">
        <v>1</v>
      </c>
      <c r="P7" s="7">
        <v>1</v>
      </c>
      <c r="Q7" s="51">
        <f t="shared" si="1"/>
        <v>334.82238947500002</v>
      </c>
      <c r="R7" s="60">
        <f t="shared" si="2"/>
        <v>2.0080171545683227</v>
      </c>
      <c r="S7" s="72">
        <f t="shared" si="3"/>
        <v>200.89343368499999</v>
      </c>
      <c r="T7" s="73">
        <f t="shared" si="4"/>
        <v>234.3756726325</v>
      </c>
      <c r="U7" s="73">
        <f t="shared" si="5"/>
        <v>267.85791158000001</v>
      </c>
    </row>
    <row r="8" spans="1:21" ht="15.75" x14ac:dyDescent="0.25">
      <c r="A8" s="6">
        <v>6</v>
      </c>
      <c r="B8" s="1" t="s">
        <v>15</v>
      </c>
      <c r="C8" s="2" t="s">
        <v>16</v>
      </c>
      <c r="D8" s="1" t="s">
        <v>18</v>
      </c>
      <c r="E8" s="6">
        <v>37</v>
      </c>
      <c r="F8" s="7">
        <v>15</v>
      </c>
      <c r="G8" s="48">
        <v>109.75</v>
      </c>
      <c r="H8" s="17">
        <v>260.27</v>
      </c>
      <c r="I8" s="6">
        <v>3</v>
      </c>
      <c r="J8" s="6">
        <v>50</v>
      </c>
      <c r="K8" s="6">
        <v>12</v>
      </c>
      <c r="L8" s="18">
        <f t="shared" si="0"/>
        <v>1.30135</v>
      </c>
      <c r="M8" s="6">
        <v>1.33</v>
      </c>
      <c r="N8" s="3">
        <v>38.15</v>
      </c>
      <c r="O8" s="6">
        <v>1</v>
      </c>
      <c r="P8" s="7">
        <v>1</v>
      </c>
      <c r="Q8" s="51">
        <f t="shared" si="1"/>
        <v>330.149241625</v>
      </c>
      <c r="R8" s="60">
        <f t="shared" si="2"/>
        <v>2.0081935455580866</v>
      </c>
      <c r="S8" s="72">
        <f t="shared" si="3"/>
        <v>198.08954497500002</v>
      </c>
      <c r="T8" s="73">
        <f t="shared" si="4"/>
        <v>231.10446913750002</v>
      </c>
      <c r="U8" s="73">
        <f t="shared" si="5"/>
        <v>264.11939330000001</v>
      </c>
    </row>
    <row r="9" spans="1:21" ht="15.75" x14ac:dyDescent="0.25">
      <c r="A9" s="6">
        <v>7</v>
      </c>
      <c r="B9" s="1" t="s">
        <v>15</v>
      </c>
      <c r="C9" s="2" t="s">
        <v>16</v>
      </c>
      <c r="D9" s="1" t="s">
        <v>18</v>
      </c>
      <c r="E9" s="6">
        <v>37</v>
      </c>
      <c r="F9" s="7">
        <v>3</v>
      </c>
      <c r="G9" s="48">
        <v>121.61</v>
      </c>
      <c r="H9" s="17">
        <v>260.27</v>
      </c>
      <c r="I9" s="6">
        <v>3</v>
      </c>
      <c r="J9" s="6">
        <v>50</v>
      </c>
      <c r="K9" s="6">
        <v>12</v>
      </c>
      <c r="L9" s="18">
        <f t="shared" si="0"/>
        <v>1.30135</v>
      </c>
      <c r="M9" s="6">
        <v>1.33</v>
      </c>
      <c r="N9" s="3">
        <v>42.27</v>
      </c>
      <c r="O9" s="6">
        <v>1</v>
      </c>
      <c r="P9" s="7">
        <v>1</v>
      </c>
      <c r="Q9" s="51">
        <f t="shared" si="1"/>
        <v>365.80362892500006</v>
      </c>
      <c r="R9" s="60">
        <f t="shared" si="2"/>
        <v>2.008006158416249</v>
      </c>
      <c r="S9" s="72">
        <f t="shared" si="3"/>
        <v>219.48217735500003</v>
      </c>
      <c r="T9" s="73">
        <f t="shared" si="4"/>
        <v>256.06254024750001</v>
      </c>
      <c r="U9" s="73">
        <f t="shared" si="5"/>
        <v>292.64290314000004</v>
      </c>
    </row>
    <row r="10" spans="1:21" ht="15.75" x14ac:dyDescent="0.25">
      <c r="A10" s="6">
        <v>8</v>
      </c>
      <c r="B10" s="1" t="s">
        <v>15</v>
      </c>
      <c r="C10" s="2" t="s">
        <v>16</v>
      </c>
      <c r="D10" s="1" t="s">
        <v>18</v>
      </c>
      <c r="E10" s="6">
        <v>39</v>
      </c>
      <c r="F10" s="7">
        <v>15</v>
      </c>
      <c r="G10" s="48">
        <v>117.69</v>
      </c>
      <c r="H10" s="17">
        <v>260.27</v>
      </c>
      <c r="I10" s="6">
        <v>3</v>
      </c>
      <c r="J10" s="6">
        <v>50</v>
      </c>
      <c r="K10" s="6">
        <v>12</v>
      </c>
      <c r="L10" s="18">
        <f t="shared" si="0"/>
        <v>1.30135</v>
      </c>
      <c r="M10" s="6">
        <v>1.33</v>
      </c>
      <c r="N10" s="3">
        <v>40.909999999999997</v>
      </c>
      <c r="O10" s="6">
        <v>1</v>
      </c>
      <c r="P10" s="7">
        <v>1</v>
      </c>
      <c r="Q10" s="51">
        <f t="shared" si="1"/>
        <v>354.03421952499997</v>
      </c>
      <c r="R10" s="60">
        <f t="shared" si="2"/>
        <v>2.0081928755629193</v>
      </c>
      <c r="S10" s="72">
        <f t="shared" si="3"/>
        <v>212.42053171499998</v>
      </c>
      <c r="T10" s="73">
        <f t="shared" si="4"/>
        <v>247.82395366749998</v>
      </c>
      <c r="U10" s="73">
        <f t="shared" si="5"/>
        <v>283.22737561999998</v>
      </c>
    </row>
    <row r="11" spans="1:21" ht="15.75" x14ac:dyDescent="0.25">
      <c r="A11" s="6">
        <v>9</v>
      </c>
      <c r="B11" s="1" t="s">
        <v>15</v>
      </c>
      <c r="C11" s="2" t="s">
        <v>16</v>
      </c>
      <c r="D11" s="1" t="s">
        <v>18</v>
      </c>
      <c r="E11" s="6">
        <v>45</v>
      </c>
      <c r="F11" s="7">
        <v>15</v>
      </c>
      <c r="G11" s="48">
        <v>109.21</v>
      </c>
      <c r="H11" s="17">
        <v>260.27</v>
      </c>
      <c r="I11" s="6">
        <v>3</v>
      </c>
      <c r="J11" s="6">
        <v>50</v>
      </c>
      <c r="K11" s="6">
        <v>12</v>
      </c>
      <c r="L11" s="18">
        <f t="shared" si="0"/>
        <v>1.30135</v>
      </c>
      <c r="M11" s="6">
        <v>1.33</v>
      </c>
      <c r="N11" s="3">
        <v>37.96</v>
      </c>
      <c r="O11" s="6">
        <v>1</v>
      </c>
      <c r="P11" s="7">
        <v>1</v>
      </c>
      <c r="Q11" s="51">
        <f t="shared" si="1"/>
        <v>328.50498590000001</v>
      </c>
      <c r="R11" s="60">
        <f t="shared" si="2"/>
        <v>2.0080119576961821</v>
      </c>
      <c r="S11" s="72">
        <f t="shared" si="3"/>
        <v>197.10299154</v>
      </c>
      <c r="T11" s="73">
        <f t="shared" si="4"/>
        <v>229.95349013000001</v>
      </c>
      <c r="U11" s="73">
        <f t="shared" si="5"/>
        <v>262.80398872000001</v>
      </c>
    </row>
    <row r="12" spans="1:21" ht="15.75" x14ac:dyDescent="0.25">
      <c r="A12" s="6">
        <v>10</v>
      </c>
      <c r="B12" s="1" t="s">
        <v>15</v>
      </c>
      <c r="C12" s="2" t="s">
        <v>16</v>
      </c>
      <c r="D12" s="1" t="s">
        <v>18</v>
      </c>
      <c r="E12" s="6">
        <v>45</v>
      </c>
      <c r="F12" s="7">
        <v>24</v>
      </c>
      <c r="G12" s="48">
        <v>84.03</v>
      </c>
      <c r="H12" s="17">
        <v>260.27</v>
      </c>
      <c r="I12" s="6">
        <v>3</v>
      </c>
      <c r="J12" s="6">
        <v>50</v>
      </c>
      <c r="K12" s="6">
        <v>12</v>
      </c>
      <c r="L12" s="18">
        <f t="shared" si="0"/>
        <v>1.30135</v>
      </c>
      <c r="M12" s="6">
        <v>1.33</v>
      </c>
      <c r="N12" s="3">
        <v>29.21</v>
      </c>
      <c r="O12" s="6">
        <v>1</v>
      </c>
      <c r="P12" s="7">
        <v>1</v>
      </c>
      <c r="Q12" s="51">
        <f t="shared" si="1"/>
        <v>252.78268277500004</v>
      </c>
      <c r="R12" s="60">
        <f t="shared" si="2"/>
        <v>2.0082432794835183</v>
      </c>
      <c r="S12" s="72">
        <f t="shared" si="3"/>
        <v>151.66960966500002</v>
      </c>
      <c r="T12" s="73">
        <f t="shared" si="4"/>
        <v>176.94787794250004</v>
      </c>
      <c r="U12" s="73">
        <f t="shared" si="5"/>
        <v>202.22614622000003</v>
      </c>
    </row>
    <row r="13" spans="1:21" ht="15.75" x14ac:dyDescent="0.25">
      <c r="A13" s="6">
        <v>11</v>
      </c>
      <c r="B13" s="1" t="s">
        <v>15</v>
      </c>
      <c r="C13" s="2" t="s">
        <v>16</v>
      </c>
      <c r="D13" s="1" t="s">
        <v>18</v>
      </c>
      <c r="E13" s="6">
        <v>45</v>
      </c>
      <c r="F13" s="7">
        <v>4</v>
      </c>
      <c r="G13" s="48">
        <v>118.61</v>
      </c>
      <c r="H13" s="17">
        <v>260.27</v>
      </c>
      <c r="I13" s="6">
        <v>3</v>
      </c>
      <c r="J13" s="6">
        <v>50</v>
      </c>
      <c r="K13" s="6">
        <v>12</v>
      </c>
      <c r="L13" s="18">
        <f t="shared" si="0"/>
        <v>1.30135</v>
      </c>
      <c r="M13" s="6">
        <v>1.33</v>
      </c>
      <c r="N13" s="3">
        <v>41.23</v>
      </c>
      <c r="O13" s="6">
        <v>1</v>
      </c>
      <c r="P13" s="7">
        <v>1</v>
      </c>
      <c r="Q13" s="51">
        <f t="shared" si="1"/>
        <v>356.80349232499998</v>
      </c>
      <c r="R13" s="60">
        <f t="shared" si="2"/>
        <v>2.0082075063232439</v>
      </c>
      <c r="S13" s="72">
        <f t="shared" si="3"/>
        <v>214.08209539500001</v>
      </c>
      <c r="T13" s="73">
        <f t="shared" si="4"/>
        <v>249.7624446275</v>
      </c>
      <c r="U13" s="73">
        <f t="shared" si="5"/>
        <v>285.44279385999999</v>
      </c>
    </row>
    <row r="14" spans="1:21" ht="15.75" x14ac:dyDescent="0.25">
      <c r="A14" s="6">
        <v>12</v>
      </c>
      <c r="B14" s="1" t="s">
        <v>15</v>
      </c>
      <c r="C14" s="2" t="s">
        <v>16</v>
      </c>
      <c r="D14" s="1" t="s">
        <v>19</v>
      </c>
      <c r="E14" s="6">
        <v>16</v>
      </c>
      <c r="F14" s="7">
        <v>12</v>
      </c>
      <c r="G14" s="48">
        <v>286.02999999999997</v>
      </c>
      <c r="H14" s="17">
        <v>256.14</v>
      </c>
      <c r="I14" s="6">
        <v>3</v>
      </c>
      <c r="J14" s="6">
        <v>50</v>
      </c>
      <c r="K14" s="6">
        <v>12</v>
      </c>
      <c r="L14" s="18">
        <f t="shared" si="0"/>
        <v>1.2806999999999999</v>
      </c>
      <c r="M14" s="6">
        <v>1.31</v>
      </c>
      <c r="N14" s="3">
        <v>77.89</v>
      </c>
      <c r="O14" s="6">
        <v>1</v>
      </c>
      <c r="P14" s="7">
        <v>1</v>
      </c>
      <c r="Q14" s="51">
        <f t="shared" si="1"/>
        <v>653.38688564999995</v>
      </c>
      <c r="R14" s="60">
        <f t="shared" si="2"/>
        <v>1.2843299152186833</v>
      </c>
      <c r="S14" s="72">
        <f t="shared" si="3"/>
        <v>392.03213139000002</v>
      </c>
      <c r="T14" s="73">
        <f t="shared" si="4"/>
        <v>457.370819955</v>
      </c>
      <c r="U14" s="73">
        <f t="shared" si="5"/>
        <v>522.70950851999999</v>
      </c>
    </row>
    <row r="15" spans="1:21" ht="15.75" x14ac:dyDescent="0.25">
      <c r="A15" s="6">
        <v>13</v>
      </c>
      <c r="B15" s="1" t="s">
        <v>15</v>
      </c>
      <c r="C15" s="2" t="s">
        <v>16</v>
      </c>
      <c r="D15" s="1" t="s">
        <v>20</v>
      </c>
      <c r="E15" s="6">
        <v>14</v>
      </c>
      <c r="F15" s="7">
        <v>14</v>
      </c>
      <c r="G15" s="48">
        <v>224.34</v>
      </c>
      <c r="H15" s="17">
        <v>195.1</v>
      </c>
      <c r="I15" s="6">
        <v>3</v>
      </c>
      <c r="J15" s="6">
        <v>50</v>
      </c>
      <c r="K15" s="6">
        <v>12</v>
      </c>
      <c r="L15" s="18">
        <f t="shared" si="0"/>
        <v>0.97549999999999992</v>
      </c>
      <c r="M15" s="6">
        <v>1.31</v>
      </c>
      <c r="N15" s="3">
        <v>61.09</v>
      </c>
      <c r="O15" s="6">
        <v>1</v>
      </c>
      <c r="P15" s="7">
        <v>1</v>
      </c>
      <c r="Q15" s="51">
        <f t="shared" si="1"/>
        <v>390.33608224999995</v>
      </c>
      <c r="R15" s="60">
        <f t="shared" si="2"/>
        <v>0.73993082932156518</v>
      </c>
      <c r="S15" s="72">
        <f t="shared" si="3"/>
        <v>234.20164934999997</v>
      </c>
      <c r="T15" s="73">
        <f t="shared" si="4"/>
        <v>273.23525757499999</v>
      </c>
      <c r="U15" s="73">
        <f t="shared" si="5"/>
        <v>312.26886579999996</v>
      </c>
    </row>
    <row r="16" spans="1:21" ht="15.75" x14ac:dyDescent="0.25">
      <c r="A16" s="6">
        <v>14</v>
      </c>
      <c r="B16" s="1" t="s">
        <v>15</v>
      </c>
      <c r="C16" s="2" t="s">
        <v>16</v>
      </c>
      <c r="D16" s="1" t="s">
        <v>21</v>
      </c>
      <c r="E16" s="6">
        <v>6</v>
      </c>
      <c r="F16" s="7">
        <v>1</v>
      </c>
      <c r="G16" s="48">
        <v>119.83</v>
      </c>
      <c r="H16" s="17">
        <v>260.27</v>
      </c>
      <c r="I16" s="6">
        <v>3</v>
      </c>
      <c r="J16" s="6">
        <v>50</v>
      </c>
      <c r="K16" s="6">
        <v>12</v>
      </c>
      <c r="L16" s="18">
        <f t="shared" si="0"/>
        <v>1.30135</v>
      </c>
      <c r="M16" s="6">
        <v>1.33</v>
      </c>
      <c r="N16" s="3">
        <v>47.7</v>
      </c>
      <c r="O16" s="6">
        <v>1</v>
      </c>
      <c r="P16" s="7">
        <v>0.85</v>
      </c>
      <c r="Q16" s="51">
        <f t="shared" si="1"/>
        <v>350.8755177375001</v>
      </c>
      <c r="R16" s="60">
        <f t="shared" si="2"/>
        <v>1.9281108047859479</v>
      </c>
      <c r="S16" s="72">
        <f t="shared" si="3"/>
        <v>210.52531064250005</v>
      </c>
      <c r="T16" s="73">
        <f t="shared" si="4"/>
        <v>245.61286241625004</v>
      </c>
      <c r="U16" s="73">
        <f t="shared" si="5"/>
        <v>280.70041419000006</v>
      </c>
    </row>
    <row r="17" spans="1:21" ht="15.75" x14ac:dyDescent="0.25">
      <c r="A17" s="6">
        <v>15</v>
      </c>
      <c r="B17" s="1" t="s">
        <v>15</v>
      </c>
      <c r="C17" s="2" t="s">
        <v>16</v>
      </c>
      <c r="D17" s="1" t="s">
        <v>22</v>
      </c>
      <c r="E17" s="6">
        <v>8</v>
      </c>
      <c r="F17" s="7">
        <v>15</v>
      </c>
      <c r="G17" s="48">
        <v>86.01</v>
      </c>
      <c r="H17" s="17">
        <v>265.22000000000003</v>
      </c>
      <c r="I17" s="6">
        <v>3</v>
      </c>
      <c r="J17" s="6">
        <v>40</v>
      </c>
      <c r="K17" s="6">
        <v>12</v>
      </c>
      <c r="L17" s="18">
        <f t="shared" si="0"/>
        <v>1.6576250000000001</v>
      </c>
      <c r="M17" s="6">
        <v>1.34</v>
      </c>
      <c r="N17" s="3">
        <v>23.05</v>
      </c>
      <c r="O17" s="6">
        <v>0.9</v>
      </c>
      <c r="P17" s="7">
        <v>0.85</v>
      </c>
      <c r="Q17" s="51">
        <f t="shared" si="1"/>
        <v>195.83641740937506</v>
      </c>
      <c r="R17" s="60">
        <f t="shared" si="2"/>
        <v>1.2769028881452744</v>
      </c>
      <c r="S17" s="72">
        <f t="shared" si="3"/>
        <v>117.50185044562502</v>
      </c>
      <c r="T17" s="73">
        <f t="shared" si="4"/>
        <v>137.08549218656253</v>
      </c>
      <c r="U17" s="73">
        <f t="shared" si="5"/>
        <v>156.66913392750004</v>
      </c>
    </row>
    <row r="18" spans="1:21" ht="15.75" x14ac:dyDescent="0.25">
      <c r="A18" s="6">
        <v>16</v>
      </c>
      <c r="B18" s="1" t="s">
        <v>15</v>
      </c>
      <c r="C18" s="2" t="s">
        <v>16</v>
      </c>
      <c r="D18" s="1" t="s">
        <v>22</v>
      </c>
      <c r="E18" s="6">
        <v>9</v>
      </c>
      <c r="F18" s="7">
        <v>7</v>
      </c>
      <c r="G18" s="48">
        <v>65.56</v>
      </c>
      <c r="H18" s="17">
        <v>265.22000000000003</v>
      </c>
      <c r="I18" s="6">
        <v>3</v>
      </c>
      <c r="J18" s="6">
        <v>40</v>
      </c>
      <c r="K18" s="6">
        <v>12</v>
      </c>
      <c r="L18" s="18">
        <f t="shared" si="0"/>
        <v>1.6576250000000001</v>
      </c>
      <c r="M18" s="6">
        <v>1.34</v>
      </c>
      <c r="N18" s="3">
        <v>17.57</v>
      </c>
      <c r="O18" s="6">
        <v>0.8</v>
      </c>
      <c r="P18" s="7">
        <v>0.85</v>
      </c>
      <c r="Q18" s="51">
        <f t="shared" si="1"/>
        <v>132.69109101500001</v>
      </c>
      <c r="R18" s="60">
        <f t="shared" si="2"/>
        <v>1.0239641704545455</v>
      </c>
      <c r="S18" s="72">
        <f t="shared" si="3"/>
        <v>79.614654609000013</v>
      </c>
      <c r="T18" s="73">
        <f t="shared" si="4"/>
        <v>92.883763710500006</v>
      </c>
      <c r="U18" s="73">
        <f t="shared" si="5"/>
        <v>106.15287281200001</v>
      </c>
    </row>
    <row r="19" spans="1:21" ht="15.75" x14ac:dyDescent="0.25">
      <c r="A19" s="6">
        <v>17</v>
      </c>
      <c r="B19" s="1" t="s">
        <v>15</v>
      </c>
      <c r="C19" s="2" t="s">
        <v>16</v>
      </c>
      <c r="D19" s="1" t="s">
        <v>23</v>
      </c>
      <c r="E19" s="6">
        <v>7</v>
      </c>
      <c r="F19" s="7">
        <v>11</v>
      </c>
      <c r="G19" s="48">
        <v>126.38</v>
      </c>
      <c r="H19" s="17">
        <v>260.27</v>
      </c>
      <c r="I19" s="6">
        <v>3</v>
      </c>
      <c r="J19" s="6">
        <v>50</v>
      </c>
      <c r="K19" s="6">
        <v>12</v>
      </c>
      <c r="L19" s="18">
        <f t="shared" si="0"/>
        <v>1.30135</v>
      </c>
      <c r="M19" s="6">
        <v>1.34</v>
      </c>
      <c r="N19" s="3">
        <v>33.14</v>
      </c>
      <c r="O19" s="6">
        <v>1</v>
      </c>
      <c r="P19" s="7">
        <v>1</v>
      </c>
      <c r="Q19" s="51">
        <f t="shared" si="1"/>
        <v>288.94915130000004</v>
      </c>
      <c r="R19" s="60">
        <f t="shared" si="2"/>
        <v>1.2863518855831624</v>
      </c>
      <c r="S19" s="72">
        <f t="shared" si="3"/>
        <v>173.36949078000004</v>
      </c>
      <c r="T19" s="73">
        <f t="shared" si="4"/>
        <v>202.26440591000002</v>
      </c>
      <c r="U19" s="73">
        <f t="shared" si="5"/>
        <v>231.15932104000004</v>
      </c>
    </row>
    <row r="20" spans="1:21" ht="15.75" x14ac:dyDescent="0.25">
      <c r="A20" s="6">
        <v>18</v>
      </c>
      <c r="B20" s="1" t="s">
        <v>15</v>
      </c>
      <c r="C20" s="2" t="s">
        <v>16</v>
      </c>
      <c r="D20" s="1" t="s">
        <v>23</v>
      </c>
      <c r="E20" s="6">
        <v>7</v>
      </c>
      <c r="F20" s="7">
        <v>14</v>
      </c>
      <c r="G20" s="48">
        <v>127.18</v>
      </c>
      <c r="H20" s="17">
        <v>260.27</v>
      </c>
      <c r="I20" s="6">
        <v>3</v>
      </c>
      <c r="J20" s="6">
        <v>50</v>
      </c>
      <c r="K20" s="6">
        <v>12</v>
      </c>
      <c r="L20" s="18">
        <f t="shared" si="0"/>
        <v>1.30135</v>
      </c>
      <c r="M20" s="6">
        <v>1.34</v>
      </c>
      <c r="N20" s="3">
        <v>33.35</v>
      </c>
      <c r="O20" s="6">
        <v>1</v>
      </c>
      <c r="P20" s="7">
        <v>1</v>
      </c>
      <c r="Q20" s="51">
        <f t="shared" si="1"/>
        <v>290.78015075000002</v>
      </c>
      <c r="R20" s="60">
        <f t="shared" si="2"/>
        <v>1.2863669661110237</v>
      </c>
      <c r="S20" s="72">
        <f t="shared" si="3"/>
        <v>174.46809045000003</v>
      </c>
      <c r="T20" s="73">
        <f t="shared" si="4"/>
        <v>203.54610552500003</v>
      </c>
      <c r="U20" s="73">
        <f t="shared" si="5"/>
        <v>232.62412060000003</v>
      </c>
    </row>
    <row r="21" spans="1:21" ht="15.75" x14ac:dyDescent="0.25">
      <c r="A21" s="6">
        <v>19</v>
      </c>
      <c r="B21" s="1" t="s">
        <v>15</v>
      </c>
      <c r="C21" s="2" t="s">
        <v>16</v>
      </c>
      <c r="D21" s="1" t="s">
        <v>23</v>
      </c>
      <c r="E21" s="6">
        <v>7</v>
      </c>
      <c r="F21" s="7">
        <v>16</v>
      </c>
      <c r="G21" s="48">
        <v>209.98</v>
      </c>
      <c r="H21" s="17">
        <v>260.27</v>
      </c>
      <c r="I21" s="6">
        <v>3</v>
      </c>
      <c r="J21" s="6">
        <v>50</v>
      </c>
      <c r="K21" s="6">
        <v>12</v>
      </c>
      <c r="L21" s="18">
        <f t="shared" si="0"/>
        <v>1.30135</v>
      </c>
      <c r="M21" s="6">
        <v>1.34</v>
      </c>
      <c r="N21" s="3">
        <v>55.06</v>
      </c>
      <c r="O21" s="6">
        <v>1</v>
      </c>
      <c r="P21" s="7">
        <v>1</v>
      </c>
      <c r="Q21" s="51">
        <f t="shared" si="1"/>
        <v>480.07061770000007</v>
      </c>
      <c r="R21" s="60">
        <f t="shared" si="2"/>
        <v>1.286268300314316</v>
      </c>
      <c r="S21" s="72">
        <f t="shared" si="3"/>
        <v>288.04237062000004</v>
      </c>
      <c r="T21" s="73">
        <f t="shared" si="4"/>
        <v>336.04943239000005</v>
      </c>
      <c r="U21" s="73">
        <f t="shared" si="5"/>
        <v>384.05649416000006</v>
      </c>
    </row>
    <row r="22" spans="1:21" ht="15.75" x14ac:dyDescent="0.25">
      <c r="A22" s="6">
        <v>20</v>
      </c>
      <c r="B22" s="1" t="s">
        <v>15</v>
      </c>
      <c r="C22" s="2" t="s">
        <v>16</v>
      </c>
      <c r="D22" s="1" t="s">
        <v>23</v>
      </c>
      <c r="E22" s="6">
        <v>7</v>
      </c>
      <c r="F22" s="7">
        <v>27</v>
      </c>
      <c r="G22" s="48">
        <v>156.36000000000001</v>
      </c>
      <c r="H22" s="17">
        <v>260.27</v>
      </c>
      <c r="I22" s="6">
        <v>3</v>
      </c>
      <c r="J22" s="6">
        <v>50</v>
      </c>
      <c r="K22" s="6">
        <v>12</v>
      </c>
      <c r="L22" s="18">
        <f t="shared" si="0"/>
        <v>1.30135</v>
      </c>
      <c r="M22" s="6">
        <v>1.34</v>
      </c>
      <c r="N22" s="3">
        <v>41</v>
      </c>
      <c r="O22" s="6">
        <v>1</v>
      </c>
      <c r="P22" s="7">
        <v>1</v>
      </c>
      <c r="Q22" s="51">
        <f t="shared" si="1"/>
        <v>357.48084500000004</v>
      </c>
      <c r="R22" s="60">
        <f t="shared" si="2"/>
        <v>1.2862678754157075</v>
      </c>
      <c r="S22" s="72">
        <f t="shared" si="3"/>
        <v>214.48850700000003</v>
      </c>
      <c r="T22" s="73">
        <f t="shared" si="4"/>
        <v>250.23659150000003</v>
      </c>
      <c r="U22" s="73">
        <f t="shared" si="5"/>
        <v>285.98467600000004</v>
      </c>
    </row>
    <row r="23" spans="1:21" ht="15.75" x14ac:dyDescent="0.25">
      <c r="A23" s="6">
        <v>21</v>
      </c>
      <c r="B23" s="1" t="s">
        <v>15</v>
      </c>
      <c r="C23" s="2" t="s">
        <v>16</v>
      </c>
      <c r="D23" s="1" t="s">
        <v>23</v>
      </c>
      <c r="E23" s="6">
        <v>7</v>
      </c>
      <c r="F23" s="7">
        <v>28</v>
      </c>
      <c r="G23" s="48">
        <v>193.08</v>
      </c>
      <c r="H23" s="17">
        <v>260.27</v>
      </c>
      <c r="I23" s="6">
        <v>3</v>
      </c>
      <c r="J23" s="6">
        <v>50</v>
      </c>
      <c r="K23" s="6">
        <v>12</v>
      </c>
      <c r="L23" s="18">
        <f t="shared" si="0"/>
        <v>1.30135</v>
      </c>
      <c r="M23" s="6">
        <v>1.34</v>
      </c>
      <c r="N23" s="3">
        <v>50.63</v>
      </c>
      <c r="O23" s="6">
        <v>1</v>
      </c>
      <c r="P23" s="7">
        <v>1</v>
      </c>
      <c r="Q23" s="51">
        <f t="shared" si="1"/>
        <v>441.44524835000004</v>
      </c>
      <c r="R23" s="60">
        <f t="shared" si="2"/>
        <v>1.2863333765796561</v>
      </c>
      <c r="S23" s="72">
        <f t="shared" si="3"/>
        <v>264.86714901000005</v>
      </c>
      <c r="T23" s="73">
        <f t="shared" si="4"/>
        <v>309.01167384500002</v>
      </c>
      <c r="U23" s="73">
        <f t="shared" si="5"/>
        <v>353.15619868000005</v>
      </c>
    </row>
    <row r="24" spans="1:21" ht="15.75" x14ac:dyDescent="0.25">
      <c r="A24" s="6">
        <v>22</v>
      </c>
      <c r="B24" s="1" t="s">
        <v>15</v>
      </c>
      <c r="C24" s="2" t="s">
        <v>16</v>
      </c>
      <c r="D24" s="1" t="s">
        <v>23</v>
      </c>
      <c r="E24" s="6">
        <v>7</v>
      </c>
      <c r="F24" s="7">
        <v>29</v>
      </c>
      <c r="G24" s="48">
        <v>196.9</v>
      </c>
      <c r="H24" s="17">
        <v>260.27</v>
      </c>
      <c r="I24" s="6">
        <v>3</v>
      </c>
      <c r="J24" s="6">
        <v>50</v>
      </c>
      <c r="K24" s="6">
        <v>12</v>
      </c>
      <c r="L24" s="18">
        <f t="shared" si="0"/>
        <v>1.30135</v>
      </c>
      <c r="M24" s="6">
        <v>1.34</v>
      </c>
      <c r="N24" s="3">
        <v>51.63</v>
      </c>
      <c r="O24" s="6">
        <v>1</v>
      </c>
      <c r="P24" s="7">
        <v>1</v>
      </c>
      <c r="Q24" s="51">
        <f t="shared" si="1"/>
        <v>450.16429335000004</v>
      </c>
      <c r="R24" s="60">
        <f t="shared" si="2"/>
        <v>1.2862584730827833</v>
      </c>
      <c r="S24" s="72">
        <f t="shared" si="3"/>
        <v>270.09857601000004</v>
      </c>
      <c r="T24" s="73">
        <f t="shared" si="4"/>
        <v>315.11500534500004</v>
      </c>
      <c r="U24" s="73">
        <f t="shared" si="5"/>
        <v>360.13143468000004</v>
      </c>
    </row>
    <row r="25" spans="1:21" ht="15.75" x14ac:dyDescent="0.25">
      <c r="A25" s="6">
        <v>23</v>
      </c>
      <c r="B25" s="1" t="s">
        <v>15</v>
      </c>
      <c r="C25" s="2" t="s">
        <v>16</v>
      </c>
      <c r="D25" s="1" t="s">
        <v>23</v>
      </c>
      <c r="E25" s="6">
        <v>7</v>
      </c>
      <c r="F25" s="7">
        <v>40</v>
      </c>
      <c r="G25" s="48">
        <v>163.76</v>
      </c>
      <c r="H25" s="17">
        <v>260.27</v>
      </c>
      <c r="I25" s="6">
        <v>3</v>
      </c>
      <c r="J25" s="6">
        <v>50</v>
      </c>
      <c r="K25" s="6">
        <v>12</v>
      </c>
      <c r="L25" s="18">
        <f t="shared" si="0"/>
        <v>1.30135</v>
      </c>
      <c r="M25" s="6">
        <v>1.34</v>
      </c>
      <c r="N25" s="3">
        <v>42.94</v>
      </c>
      <c r="O25" s="6">
        <v>1</v>
      </c>
      <c r="P25" s="7">
        <v>1</v>
      </c>
      <c r="Q25" s="51">
        <f t="shared" si="1"/>
        <v>374.39579229999998</v>
      </c>
      <c r="R25" s="60">
        <f t="shared" si="2"/>
        <v>1.2862468997313141</v>
      </c>
      <c r="S25" s="72">
        <f t="shared" si="3"/>
        <v>224.63747538000001</v>
      </c>
      <c r="T25" s="73">
        <f t="shared" si="4"/>
        <v>262.07705461</v>
      </c>
      <c r="U25" s="73">
        <f t="shared" si="5"/>
        <v>299.51663384</v>
      </c>
    </row>
    <row r="26" spans="1:21" ht="15.75" x14ac:dyDescent="0.25">
      <c r="A26" s="6">
        <v>24</v>
      </c>
      <c r="B26" s="1" t="s">
        <v>15</v>
      </c>
      <c r="C26" s="2" t="s">
        <v>16</v>
      </c>
      <c r="D26" s="1" t="s">
        <v>23</v>
      </c>
      <c r="E26" s="6">
        <v>7</v>
      </c>
      <c r="F26" s="7">
        <v>46</v>
      </c>
      <c r="G26" s="48">
        <v>416.58</v>
      </c>
      <c r="H26" s="17">
        <v>260.27</v>
      </c>
      <c r="I26" s="6">
        <v>3</v>
      </c>
      <c r="J26" s="6">
        <v>50</v>
      </c>
      <c r="K26" s="6">
        <v>12</v>
      </c>
      <c r="L26" s="18">
        <f t="shared" si="0"/>
        <v>1.30135</v>
      </c>
      <c r="M26" s="6">
        <v>1.34</v>
      </c>
      <c r="N26" s="3">
        <v>50.48</v>
      </c>
      <c r="O26" s="6">
        <v>1</v>
      </c>
      <c r="P26" s="7">
        <v>1</v>
      </c>
      <c r="Q26" s="51">
        <f t="shared" si="1"/>
        <v>440.1373916</v>
      </c>
      <c r="R26" s="60">
        <f t="shared" si="2"/>
        <v>5.654950213644442E-2</v>
      </c>
      <c r="S26" s="72">
        <f t="shared" si="3"/>
        <v>264.08243496</v>
      </c>
      <c r="T26" s="73">
        <f t="shared" si="4"/>
        <v>308.09617412</v>
      </c>
      <c r="U26" s="73">
        <f t="shared" si="5"/>
        <v>352.10991328</v>
      </c>
    </row>
    <row r="27" spans="1:21" ht="15.75" x14ac:dyDescent="0.25">
      <c r="A27" s="6">
        <v>25</v>
      </c>
      <c r="B27" s="1" t="s">
        <v>15</v>
      </c>
      <c r="C27" s="2" t="s">
        <v>16</v>
      </c>
      <c r="D27" s="1" t="s">
        <v>23</v>
      </c>
      <c r="E27" s="6">
        <v>7</v>
      </c>
      <c r="F27" s="7">
        <v>5</v>
      </c>
      <c r="G27" s="48">
        <v>126.92</v>
      </c>
      <c r="H27" s="17">
        <v>260.27</v>
      </c>
      <c r="I27" s="6">
        <v>3</v>
      </c>
      <c r="J27" s="6">
        <v>50</v>
      </c>
      <c r="K27" s="6">
        <v>12</v>
      </c>
      <c r="L27" s="18">
        <f t="shared" si="0"/>
        <v>1.30135</v>
      </c>
      <c r="M27" s="6">
        <v>1.34</v>
      </c>
      <c r="N27" s="3">
        <v>33.28</v>
      </c>
      <c r="O27" s="6">
        <v>1</v>
      </c>
      <c r="P27" s="7">
        <v>1</v>
      </c>
      <c r="Q27" s="51">
        <f t="shared" si="1"/>
        <v>290.16981760000004</v>
      </c>
      <c r="R27" s="60">
        <f t="shared" si="2"/>
        <v>1.2862418657422001</v>
      </c>
      <c r="S27" s="72">
        <f t="shared" si="3"/>
        <v>174.10189056000002</v>
      </c>
      <c r="T27" s="73">
        <f t="shared" si="4"/>
        <v>203.11887232000004</v>
      </c>
      <c r="U27" s="73">
        <f t="shared" si="5"/>
        <v>232.13585408000003</v>
      </c>
    </row>
    <row r="28" spans="1:21" ht="15.75" x14ac:dyDescent="0.25">
      <c r="A28" s="6">
        <v>26</v>
      </c>
      <c r="B28" s="1" t="s">
        <v>15</v>
      </c>
      <c r="C28" s="2" t="s">
        <v>16</v>
      </c>
      <c r="D28" s="1" t="s">
        <v>23</v>
      </c>
      <c r="E28" s="6">
        <v>7</v>
      </c>
      <c r="F28" s="7">
        <v>55</v>
      </c>
      <c r="G28" s="48">
        <v>193.81</v>
      </c>
      <c r="H28" s="17">
        <v>260.27</v>
      </c>
      <c r="I28" s="6">
        <v>3</v>
      </c>
      <c r="J28" s="6">
        <v>50</v>
      </c>
      <c r="K28" s="6">
        <v>12</v>
      </c>
      <c r="L28" s="18">
        <f t="shared" si="0"/>
        <v>1.30135</v>
      </c>
      <c r="M28" s="6">
        <v>1.34</v>
      </c>
      <c r="N28" s="3">
        <v>50.82</v>
      </c>
      <c r="O28" s="6">
        <v>1</v>
      </c>
      <c r="P28" s="7">
        <v>1</v>
      </c>
      <c r="Q28" s="51">
        <f t="shared" si="1"/>
        <v>443.1018669</v>
      </c>
      <c r="R28" s="60">
        <f t="shared" si="2"/>
        <v>1.2862693715494558</v>
      </c>
      <c r="S28" s="72">
        <f t="shared" si="3"/>
        <v>265.86112014000003</v>
      </c>
      <c r="T28" s="73">
        <f t="shared" si="4"/>
        <v>310.17130682999999</v>
      </c>
      <c r="U28" s="73">
        <f t="shared" si="5"/>
        <v>354.48149352000001</v>
      </c>
    </row>
    <row r="29" spans="1:21" ht="15.75" x14ac:dyDescent="0.25">
      <c r="A29" s="6">
        <v>27</v>
      </c>
      <c r="B29" s="1" t="s">
        <v>15</v>
      </c>
      <c r="C29" s="2" t="s">
        <v>16</v>
      </c>
      <c r="D29" s="1" t="s">
        <v>23</v>
      </c>
      <c r="E29" s="6">
        <v>7</v>
      </c>
      <c r="F29" s="7">
        <v>57</v>
      </c>
      <c r="G29" s="48">
        <v>207.73</v>
      </c>
      <c r="H29" s="17">
        <v>260.27</v>
      </c>
      <c r="I29" s="6">
        <v>3</v>
      </c>
      <c r="J29" s="6">
        <v>50</v>
      </c>
      <c r="K29" s="6">
        <v>12</v>
      </c>
      <c r="L29" s="18">
        <f t="shared" si="0"/>
        <v>1.30135</v>
      </c>
      <c r="M29" s="6">
        <v>1.34</v>
      </c>
      <c r="N29" s="3">
        <v>54.47</v>
      </c>
      <c r="O29" s="6">
        <v>1</v>
      </c>
      <c r="P29" s="7">
        <v>1</v>
      </c>
      <c r="Q29" s="51">
        <f t="shared" si="1"/>
        <v>474.92638115000005</v>
      </c>
      <c r="R29" s="60">
        <f t="shared" si="2"/>
        <v>1.2862676606652872</v>
      </c>
      <c r="S29" s="72">
        <f t="shared" si="3"/>
        <v>284.95582869000003</v>
      </c>
      <c r="T29" s="73">
        <f t="shared" si="4"/>
        <v>332.44846680500007</v>
      </c>
      <c r="U29" s="73">
        <f t="shared" si="5"/>
        <v>379.94110492000004</v>
      </c>
    </row>
    <row r="30" spans="1:21" ht="15.75" x14ac:dyDescent="0.25">
      <c r="A30" s="6">
        <v>28</v>
      </c>
      <c r="B30" s="1" t="s">
        <v>15</v>
      </c>
      <c r="C30" s="2" t="s">
        <v>16</v>
      </c>
      <c r="D30" s="1" t="s">
        <v>23</v>
      </c>
      <c r="E30" s="6">
        <v>7</v>
      </c>
      <c r="F30" s="7">
        <v>60</v>
      </c>
      <c r="G30" s="48">
        <v>207.61</v>
      </c>
      <c r="H30" s="17">
        <v>260.27</v>
      </c>
      <c r="I30" s="6">
        <v>3</v>
      </c>
      <c r="J30" s="6">
        <v>50</v>
      </c>
      <c r="K30" s="6">
        <v>12</v>
      </c>
      <c r="L30" s="18">
        <f t="shared" si="0"/>
        <v>1.30135</v>
      </c>
      <c r="M30" s="6">
        <v>1.34</v>
      </c>
      <c r="N30" s="3">
        <v>54.44</v>
      </c>
      <c r="O30" s="6">
        <v>1</v>
      </c>
      <c r="P30" s="7">
        <v>1</v>
      </c>
      <c r="Q30" s="51">
        <f t="shared" si="1"/>
        <v>474.6648098</v>
      </c>
      <c r="R30" s="60">
        <f t="shared" si="2"/>
        <v>1.286329222099128</v>
      </c>
      <c r="S30" s="72">
        <f t="shared" si="3"/>
        <v>284.79888588</v>
      </c>
      <c r="T30" s="73">
        <f t="shared" si="4"/>
        <v>332.26536685999997</v>
      </c>
      <c r="U30" s="73">
        <f t="shared" si="5"/>
        <v>379.73184784</v>
      </c>
    </row>
    <row r="31" spans="1:21" ht="15.75" x14ac:dyDescent="0.25">
      <c r="A31" s="6">
        <v>29</v>
      </c>
      <c r="B31" s="1" t="s">
        <v>15</v>
      </c>
      <c r="C31" s="2" t="s">
        <v>16</v>
      </c>
      <c r="D31" s="1" t="s">
        <v>23</v>
      </c>
      <c r="E31" s="6">
        <v>9</v>
      </c>
      <c r="F31" s="7">
        <v>4</v>
      </c>
      <c r="G31" s="48">
        <v>194.38</v>
      </c>
      <c r="H31" s="17">
        <v>260.27</v>
      </c>
      <c r="I31" s="6">
        <v>3</v>
      </c>
      <c r="J31" s="6">
        <v>50</v>
      </c>
      <c r="K31" s="6">
        <v>12</v>
      </c>
      <c r="L31" s="18">
        <f t="shared" si="0"/>
        <v>1.30135</v>
      </c>
      <c r="M31" s="6">
        <v>1.34</v>
      </c>
      <c r="N31" s="3">
        <v>50.97</v>
      </c>
      <c r="O31" s="6">
        <v>1</v>
      </c>
      <c r="P31" s="7">
        <v>1</v>
      </c>
      <c r="Q31" s="51">
        <f t="shared" si="1"/>
        <v>444.40972364999999</v>
      </c>
      <c r="R31" s="60">
        <f t="shared" si="2"/>
        <v>1.2862934646054121</v>
      </c>
      <c r="S31" s="72">
        <f t="shared" si="3"/>
        <v>266.64583419000002</v>
      </c>
      <c r="T31" s="73">
        <f t="shared" si="4"/>
        <v>311.08680655500001</v>
      </c>
      <c r="U31" s="73">
        <f t="shared" si="5"/>
        <v>355.52777892</v>
      </c>
    </row>
    <row r="32" spans="1:21" ht="15.75" x14ac:dyDescent="0.25">
      <c r="A32" s="6">
        <v>30</v>
      </c>
      <c r="B32" s="1" t="s">
        <v>15</v>
      </c>
      <c r="C32" s="2" t="s">
        <v>16</v>
      </c>
      <c r="D32" s="1" t="s">
        <v>24</v>
      </c>
      <c r="E32" s="6">
        <v>1</v>
      </c>
      <c r="F32" s="7">
        <v>9</v>
      </c>
      <c r="G32" s="48">
        <v>177.85</v>
      </c>
      <c r="H32" s="17">
        <v>256.14</v>
      </c>
      <c r="I32" s="6">
        <v>3</v>
      </c>
      <c r="J32" s="6">
        <v>50</v>
      </c>
      <c r="K32" s="6">
        <v>12</v>
      </c>
      <c r="L32" s="18">
        <f t="shared" si="0"/>
        <v>1.2806999999999999</v>
      </c>
      <c r="M32" s="6">
        <v>1.34</v>
      </c>
      <c r="N32" s="3">
        <v>47.22</v>
      </c>
      <c r="O32" s="6">
        <v>1</v>
      </c>
      <c r="P32" s="7">
        <v>1</v>
      </c>
      <c r="Q32" s="51">
        <f t="shared" si="1"/>
        <v>405.18018180000001</v>
      </c>
      <c r="R32" s="60">
        <f t="shared" si="2"/>
        <v>1.2782129985943211</v>
      </c>
      <c r="S32" s="72">
        <f t="shared" si="3"/>
        <v>243.10810907999999</v>
      </c>
      <c r="T32" s="73">
        <f t="shared" si="4"/>
        <v>283.62612725999998</v>
      </c>
      <c r="U32" s="73">
        <f t="shared" si="5"/>
        <v>324.14414543999999</v>
      </c>
    </row>
    <row r="33" spans="1:21" ht="15.75" x14ac:dyDescent="0.25">
      <c r="A33" s="6">
        <v>31</v>
      </c>
      <c r="B33" s="1" t="s">
        <v>15</v>
      </c>
      <c r="C33" s="2" t="s">
        <v>16</v>
      </c>
      <c r="D33" s="1" t="s">
        <v>24</v>
      </c>
      <c r="E33" s="6">
        <v>13</v>
      </c>
      <c r="F33" s="7">
        <v>5</v>
      </c>
      <c r="G33" s="48">
        <v>228.27</v>
      </c>
      <c r="H33" s="17">
        <v>256.14</v>
      </c>
      <c r="I33" s="6">
        <v>3</v>
      </c>
      <c r="J33" s="6">
        <v>50</v>
      </c>
      <c r="K33" s="6">
        <v>12</v>
      </c>
      <c r="L33" s="18">
        <f t="shared" si="0"/>
        <v>1.2806999999999999</v>
      </c>
      <c r="M33" s="6">
        <v>1.34</v>
      </c>
      <c r="N33" s="3">
        <v>62.16</v>
      </c>
      <c r="O33" s="6">
        <v>1</v>
      </c>
      <c r="P33" s="7">
        <v>1</v>
      </c>
      <c r="Q33" s="51">
        <f t="shared" si="1"/>
        <v>533.37569039999994</v>
      </c>
      <c r="R33" s="60">
        <f t="shared" si="2"/>
        <v>1.3366000367985278</v>
      </c>
      <c r="S33" s="72">
        <f t="shared" si="3"/>
        <v>320.02541423999998</v>
      </c>
      <c r="T33" s="73">
        <f t="shared" si="4"/>
        <v>373.36298327999998</v>
      </c>
      <c r="U33" s="73">
        <f t="shared" si="5"/>
        <v>426.70055231999999</v>
      </c>
    </row>
    <row r="34" spans="1:21" ht="15.75" x14ac:dyDescent="0.25">
      <c r="A34" s="6">
        <v>32</v>
      </c>
      <c r="B34" s="1" t="s">
        <v>15</v>
      </c>
      <c r="C34" s="2" t="s">
        <v>16</v>
      </c>
      <c r="D34" s="1" t="s">
        <v>24</v>
      </c>
      <c r="E34" s="6">
        <v>43</v>
      </c>
      <c r="F34" s="7">
        <v>7</v>
      </c>
      <c r="G34" s="48">
        <v>236.53</v>
      </c>
      <c r="H34" s="17">
        <v>256.14</v>
      </c>
      <c r="I34" s="6">
        <v>3</v>
      </c>
      <c r="J34" s="6">
        <v>50</v>
      </c>
      <c r="K34" s="6">
        <v>12</v>
      </c>
      <c r="L34" s="18">
        <f t="shared" si="0"/>
        <v>1.2806999999999999</v>
      </c>
      <c r="M34" s="6">
        <v>1.31</v>
      </c>
      <c r="N34" s="3">
        <v>64.41</v>
      </c>
      <c r="O34" s="6">
        <v>1</v>
      </c>
      <c r="P34" s="7">
        <v>1</v>
      </c>
      <c r="Q34" s="51">
        <f t="shared" si="1"/>
        <v>540.30875984999989</v>
      </c>
      <c r="R34" s="60">
        <f t="shared" si="2"/>
        <v>1.2843138707563519</v>
      </c>
      <c r="S34" s="72">
        <f t="shared" si="3"/>
        <v>324.18525590999997</v>
      </c>
      <c r="T34" s="73">
        <f t="shared" si="4"/>
        <v>378.21613189499999</v>
      </c>
      <c r="U34" s="73">
        <f t="shared" si="5"/>
        <v>432.24700787999996</v>
      </c>
    </row>
    <row r="35" spans="1:21" ht="15.75" x14ac:dyDescent="0.25">
      <c r="A35" s="6">
        <v>33</v>
      </c>
      <c r="B35" s="1" t="s">
        <v>15</v>
      </c>
      <c r="C35" s="2" t="s">
        <v>16</v>
      </c>
      <c r="D35" s="1" t="s">
        <v>24</v>
      </c>
      <c r="E35" s="6">
        <v>63</v>
      </c>
      <c r="F35" s="7">
        <v>703</v>
      </c>
      <c r="G35" s="48">
        <v>139.32</v>
      </c>
      <c r="H35" s="17">
        <v>278.27</v>
      </c>
      <c r="I35" s="6">
        <v>3</v>
      </c>
      <c r="J35" s="6">
        <v>50</v>
      </c>
      <c r="K35" s="6">
        <v>12</v>
      </c>
      <c r="L35" s="18">
        <f t="shared" si="0"/>
        <v>1.3913499999999999</v>
      </c>
      <c r="M35" s="6">
        <v>1.31</v>
      </c>
      <c r="N35" s="3">
        <v>34.159999999999997</v>
      </c>
      <c r="O35" s="6">
        <v>1</v>
      </c>
      <c r="P35" s="7">
        <v>1</v>
      </c>
      <c r="Q35" s="51">
        <f t="shared" si="1"/>
        <v>311.31177979999995</v>
      </c>
      <c r="R35" s="60">
        <f t="shared" si="2"/>
        <v>1.2345088989376971</v>
      </c>
      <c r="S35" s="72">
        <f t="shared" si="3"/>
        <v>186.78706787999997</v>
      </c>
      <c r="T35" s="73">
        <f t="shared" si="4"/>
        <v>217.91824585999996</v>
      </c>
      <c r="U35" s="73">
        <f t="shared" si="5"/>
        <v>249.04942383999995</v>
      </c>
    </row>
    <row r="36" spans="1:21" ht="15.75" x14ac:dyDescent="0.25">
      <c r="A36" s="6">
        <v>34</v>
      </c>
      <c r="B36" s="1" t="s">
        <v>15</v>
      </c>
      <c r="C36" s="2" t="s">
        <v>16</v>
      </c>
      <c r="D36" s="1" t="s">
        <v>24</v>
      </c>
      <c r="E36" s="6">
        <v>8</v>
      </c>
      <c r="F36" s="7">
        <v>25</v>
      </c>
      <c r="G36" s="48">
        <v>261.17</v>
      </c>
      <c r="H36" s="17">
        <v>260.27</v>
      </c>
      <c r="I36" s="6">
        <v>3</v>
      </c>
      <c r="J36" s="6">
        <v>50</v>
      </c>
      <c r="K36" s="6">
        <v>12</v>
      </c>
      <c r="L36" s="18">
        <f t="shared" si="0"/>
        <v>1.30135</v>
      </c>
      <c r="M36" s="6">
        <v>1.34</v>
      </c>
      <c r="N36" s="3">
        <v>70.239999999999995</v>
      </c>
      <c r="O36" s="6">
        <v>1</v>
      </c>
      <c r="P36" s="7">
        <v>1</v>
      </c>
      <c r="Q36" s="51">
        <f t="shared" si="1"/>
        <v>612.42572080000002</v>
      </c>
      <c r="R36" s="60">
        <f t="shared" si="2"/>
        <v>1.3449313504613853</v>
      </c>
      <c r="S36" s="72">
        <f t="shared" si="3"/>
        <v>367.45543248000001</v>
      </c>
      <c r="T36" s="73">
        <f t="shared" si="4"/>
        <v>428.69800456000002</v>
      </c>
      <c r="U36" s="73">
        <f t="shared" si="5"/>
        <v>489.94057664000002</v>
      </c>
    </row>
    <row r="37" spans="1:21" ht="15.75" x14ac:dyDescent="0.25">
      <c r="A37" s="6">
        <v>35</v>
      </c>
      <c r="B37" s="1" t="s">
        <v>15</v>
      </c>
      <c r="C37" s="2" t="s">
        <v>16</v>
      </c>
      <c r="D37" s="1" t="s">
        <v>25</v>
      </c>
      <c r="E37" s="6">
        <v>4</v>
      </c>
      <c r="F37" s="7">
        <v>13</v>
      </c>
      <c r="G37" s="48">
        <v>100.19</v>
      </c>
      <c r="H37" s="17">
        <v>285.77999999999997</v>
      </c>
      <c r="I37" s="6">
        <v>3</v>
      </c>
      <c r="J37" s="6">
        <v>50</v>
      </c>
      <c r="K37" s="6">
        <v>12</v>
      </c>
      <c r="L37" s="18">
        <f t="shared" si="0"/>
        <v>1.4288999999999998</v>
      </c>
      <c r="M37" s="6">
        <v>1.34</v>
      </c>
      <c r="N37" s="3">
        <v>35.04</v>
      </c>
      <c r="O37" s="6">
        <v>1</v>
      </c>
      <c r="P37" s="7">
        <v>1</v>
      </c>
      <c r="Q37" s="51">
        <f t="shared" si="1"/>
        <v>335.45999519999998</v>
      </c>
      <c r="R37" s="60">
        <f t="shared" si="2"/>
        <v>2.3482382992314603</v>
      </c>
      <c r="S37" s="72">
        <f t="shared" si="3"/>
        <v>201.27599711999997</v>
      </c>
      <c r="T37" s="73">
        <f t="shared" si="4"/>
        <v>234.82199663999995</v>
      </c>
      <c r="U37" s="73">
        <f t="shared" si="5"/>
        <v>268.36799615999996</v>
      </c>
    </row>
    <row r="38" spans="1:21" ht="15.75" x14ac:dyDescent="0.25">
      <c r="A38" s="6">
        <v>36</v>
      </c>
      <c r="B38" s="1" t="s">
        <v>15</v>
      </c>
      <c r="C38" s="2" t="s">
        <v>16</v>
      </c>
      <c r="D38" s="1" t="s">
        <v>26</v>
      </c>
      <c r="E38" s="6">
        <v>24</v>
      </c>
      <c r="F38" s="7">
        <v>201</v>
      </c>
      <c r="G38" s="48">
        <v>92.83</v>
      </c>
      <c r="H38" s="17">
        <v>228</v>
      </c>
      <c r="I38" s="6">
        <v>3</v>
      </c>
      <c r="J38" s="6">
        <v>50</v>
      </c>
      <c r="K38" s="6">
        <v>12</v>
      </c>
      <c r="L38" s="18">
        <f t="shared" si="0"/>
        <v>1.1399999999999999</v>
      </c>
      <c r="M38" s="6">
        <v>1.34</v>
      </c>
      <c r="N38" s="3">
        <v>39.93</v>
      </c>
      <c r="O38" s="6">
        <v>1</v>
      </c>
      <c r="P38" s="7">
        <v>1</v>
      </c>
      <c r="Q38" s="51">
        <f t="shared" si="1"/>
        <v>304.98534000000001</v>
      </c>
      <c r="R38" s="60">
        <f t="shared" si="2"/>
        <v>2.2854178606054081</v>
      </c>
      <c r="S38" s="72">
        <f t="shared" si="3"/>
        <v>182.99120400000001</v>
      </c>
      <c r="T38" s="73">
        <f t="shared" si="4"/>
        <v>213.48973800000002</v>
      </c>
      <c r="U38" s="73">
        <f t="shared" si="5"/>
        <v>243.98827200000002</v>
      </c>
    </row>
    <row r="39" spans="1:21" ht="15.75" x14ac:dyDescent="0.25">
      <c r="A39" s="6">
        <v>37</v>
      </c>
      <c r="B39" s="1" t="s">
        <v>15</v>
      </c>
      <c r="C39" s="2" t="s">
        <v>16</v>
      </c>
      <c r="D39" s="1" t="s">
        <v>26</v>
      </c>
      <c r="E39" s="6">
        <v>24</v>
      </c>
      <c r="F39" s="7">
        <v>504</v>
      </c>
      <c r="G39" s="48">
        <v>142.52000000000001</v>
      </c>
      <c r="H39" s="17">
        <v>228</v>
      </c>
      <c r="I39" s="6">
        <v>3</v>
      </c>
      <c r="J39" s="6">
        <v>50</v>
      </c>
      <c r="K39" s="6">
        <v>12</v>
      </c>
      <c r="L39" s="18">
        <f t="shared" si="0"/>
        <v>1.1399999999999999</v>
      </c>
      <c r="M39" s="6">
        <v>1.34</v>
      </c>
      <c r="N39" s="3">
        <v>47.51</v>
      </c>
      <c r="O39" s="6">
        <v>1</v>
      </c>
      <c r="P39" s="7">
        <v>1</v>
      </c>
      <c r="Q39" s="51">
        <f t="shared" si="1"/>
        <v>362.88138000000004</v>
      </c>
      <c r="R39" s="60">
        <f t="shared" si="2"/>
        <v>1.5461786415941623</v>
      </c>
      <c r="S39" s="72">
        <f t="shared" si="3"/>
        <v>217.72882800000002</v>
      </c>
      <c r="T39" s="73">
        <f t="shared" si="4"/>
        <v>254.01696600000002</v>
      </c>
      <c r="U39" s="73">
        <f t="shared" si="5"/>
        <v>290.30510400000003</v>
      </c>
    </row>
    <row r="40" spans="1:21" ht="15.75" x14ac:dyDescent="0.25">
      <c r="A40" s="6">
        <v>38</v>
      </c>
      <c r="B40" s="1" t="s">
        <v>15</v>
      </c>
      <c r="C40" s="2" t="s">
        <v>16</v>
      </c>
      <c r="D40" s="1" t="s">
        <v>26</v>
      </c>
      <c r="E40" s="6">
        <v>30</v>
      </c>
      <c r="F40" s="7">
        <v>402</v>
      </c>
      <c r="G40" s="48">
        <v>125.87</v>
      </c>
      <c r="H40" s="17">
        <v>228</v>
      </c>
      <c r="I40" s="6">
        <v>3</v>
      </c>
      <c r="J40" s="6">
        <v>50</v>
      </c>
      <c r="K40" s="6">
        <v>12</v>
      </c>
      <c r="L40" s="18">
        <f t="shared" si="0"/>
        <v>1.1399999999999999</v>
      </c>
      <c r="M40" s="6">
        <v>1.34</v>
      </c>
      <c r="N40" s="3">
        <v>41.96</v>
      </c>
      <c r="O40" s="6">
        <v>1</v>
      </c>
      <c r="P40" s="7">
        <v>1</v>
      </c>
      <c r="Q40" s="51">
        <f t="shared" si="1"/>
        <v>320.49047999999999</v>
      </c>
      <c r="R40" s="60">
        <f t="shared" si="2"/>
        <v>1.5462022721855881</v>
      </c>
      <c r="S40" s="72">
        <f t="shared" si="3"/>
        <v>192.29428799999999</v>
      </c>
      <c r="T40" s="73">
        <f t="shared" si="4"/>
        <v>224.34333599999999</v>
      </c>
      <c r="U40" s="73">
        <f t="shared" si="5"/>
        <v>256.39238399999999</v>
      </c>
    </row>
    <row r="41" spans="1:21" ht="15.75" x14ac:dyDescent="0.25">
      <c r="A41" s="6">
        <v>39</v>
      </c>
      <c r="B41" s="1" t="s">
        <v>15</v>
      </c>
      <c r="C41" s="2" t="s">
        <v>16</v>
      </c>
      <c r="D41" s="1" t="s">
        <v>27</v>
      </c>
      <c r="E41" s="6" t="s">
        <v>28</v>
      </c>
      <c r="F41" s="7">
        <v>2</v>
      </c>
      <c r="G41" s="48">
        <v>118.65</v>
      </c>
      <c r="H41" s="17">
        <v>299.62</v>
      </c>
      <c r="I41" s="6">
        <v>3</v>
      </c>
      <c r="J41" s="6">
        <v>40</v>
      </c>
      <c r="K41" s="6">
        <v>12</v>
      </c>
      <c r="L41" s="18">
        <f t="shared" si="0"/>
        <v>1.872625</v>
      </c>
      <c r="M41" s="6">
        <v>1.34</v>
      </c>
      <c r="N41" s="3">
        <v>31.65</v>
      </c>
      <c r="O41" s="6">
        <v>1</v>
      </c>
      <c r="P41" s="7">
        <v>1</v>
      </c>
      <c r="Q41" s="51">
        <f t="shared" si="1"/>
        <v>397.09949437500001</v>
      </c>
      <c r="R41" s="60">
        <f t="shared" si="2"/>
        <v>2.3468141118836914</v>
      </c>
      <c r="S41" s="72">
        <f t="shared" si="3"/>
        <v>238.259696625</v>
      </c>
      <c r="T41" s="73">
        <f t="shared" si="4"/>
        <v>277.96964606250003</v>
      </c>
      <c r="U41" s="73">
        <f t="shared" si="5"/>
        <v>317.6795955</v>
      </c>
    </row>
    <row r="42" spans="1:21" ht="15.75" x14ac:dyDescent="0.25">
      <c r="A42" s="6">
        <v>40</v>
      </c>
      <c r="B42" s="1" t="s">
        <v>15</v>
      </c>
      <c r="C42" s="2" t="s">
        <v>16</v>
      </c>
      <c r="D42" s="1" t="s">
        <v>27</v>
      </c>
      <c r="E42" s="6">
        <v>6</v>
      </c>
      <c r="F42" s="7">
        <v>3</v>
      </c>
      <c r="G42" s="48">
        <v>120.4</v>
      </c>
      <c r="H42" s="17">
        <v>265.22000000000003</v>
      </c>
      <c r="I42" s="6">
        <v>3</v>
      </c>
      <c r="J42" s="6">
        <v>40</v>
      </c>
      <c r="K42" s="6">
        <v>12</v>
      </c>
      <c r="L42" s="18">
        <f t="shared" si="0"/>
        <v>1.6576250000000001</v>
      </c>
      <c r="M42" s="6">
        <v>1.34</v>
      </c>
      <c r="N42" s="3">
        <v>36.299999999999997</v>
      </c>
      <c r="O42" s="6">
        <v>1</v>
      </c>
      <c r="P42" s="7">
        <v>1</v>
      </c>
      <c r="Q42" s="51">
        <f t="shared" si="1"/>
        <v>403.15097624999999</v>
      </c>
      <c r="R42" s="60">
        <f t="shared" si="2"/>
        <v>2.3484300352990033</v>
      </c>
      <c r="S42" s="72">
        <f t="shared" si="3"/>
        <v>241.89058575000001</v>
      </c>
      <c r="T42" s="73">
        <f t="shared" si="4"/>
        <v>282.20568337499998</v>
      </c>
      <c r="U42" s="73">
        <f t="shared" si="5"/>
        <v>322.520781</v>
      </c>
    </row>
    <row r="43" spans="1:21" ht="15.75" x14ac:dyDescent="0.25">
      <c r="A43" s="6">
        <v>41</v>
      </c>
      <c r="B43" s="1" t="s">
        <v>15</v>
      </c>
      <c r="C43" s="2" t="s">
        <v>16</v>
      </c>
      <c r="D43" s="1" t="s">
        <v>27</v>
      </c>
      <c r="E43" s="6">
        <v>75</v>
      </c>
      <c r="F43" s="7">
        <v>1</v>
      </c>
      <c r="G43" s="48">
        <v>104.06</v>
      </c>
      <c r="H43" s="17">
        <v>299.62</v>
      </c>
      <c r="I43" s="6">
        <v>3</v>
      </c>
      <c r="J43" s="6">
        <v>40</v>
      </c>
      <c r="K43" s="6">
        <v>12</v>
      </c>
      <c r="L43" s="18">
        <f t="shared" si="0"/>
        <v>1.872625</v>
      </c>
      <c r="M43" s="6">
        <v>1.34</v>
      </c>
      <c r="N43" s="3">
        <v>27.76</v>
      </c>
      <c r="O43" s="6">
        <v>1</v>
      </c>
      <c r="P43" s="7">
        <v>1</v>
      </c>
      <c r="Q43" s="51">
        <f t="shared" si="1"/>
        <v>348.29326900000007</v>
      </c>
      <c r="R43" s="60">
        <f t="shared" si="2"/>
        <v>2.347042754180281</v>
      </c>
      <c r="S43" s="72">
        <f t="shared" si="3"/>
        <v>208.97596140000002</v>
      </c>
      <c r="T43" s="73">
        <f t="shared" si="4"/>
        <v>243.80528830000003</v>
      </c>
      <c r="U43" s="73">
        <f t="shared" si="5"/>
        <v>278.63461520000004</v>
      </c>
    </row>
    <row r="44" spans="1:21" ht="15.75" x14ac:dyDescent="0.25">
      <c r="A44" s="6">
        <v>42</v>
      </c>
      <c r="B44" s="1" t="s">
        <v>29</v>
      </c>
      <c r="C44" s="2" t="s">
        <v>30</v>
      </c>
      <c r="D44" s="1" t="s">
        <v>31</v>
      </c>
      <c r="E44" s="6" t="s">
        <v>32</v>
      </c>
      <c r="F44" s="7">
        <v>6</v>
      </c>
      <c r="G44" s="48">
        <v>7.83</v>
      </c>
      <c r="H44" s="17">
        <v>299.62</v>
      </c>
      <c r="I44" s="6">
        <v>3</v>
      </c>
      <c r="J44" s="6">
        <v>40</v>
      </c>
      <c r="K44" s="6">
        <v>12</v>
      </c>
      <c r="L44" s="18">
        <f t="shared" si="0"/>
        <v>1.872625</v>
      </c>
      <c r="M44" s="6">
        <v>0.13</v>
      </c>
      <c r="N44" s="3">
        <v>25.36</v>
      </c>
      <c r="O44" s="6">
        <v>1</v>
      </c>
      <c r="P44" s="7">
        <v>1</v>
      </c>
      <c r="Q44" s="51">
        <f t="shared" si="1"/>
        <v>30.868350499999998</v>
      </c>
      <c r="R44" s="60">
        <f t="shared" si="2"/>
        <v>2.9423180715197956</v>
      </c>
      <c r="S44" s="72">
        <f t="shared" si="3"/>
        <v>18.5210103</v>
      </c>
      <c r="T44" s="73">
        <f t="shared" si="4"/>
        <v>21.607845349999998</v>
      </c>
      <c r="U44" s="73">
        <f t="shared" si="5"/>
        <v>24.694680399999999</v>
      </c>
    </row>
    <row r="45" spans="1:21" ht="15.75" x14ac:dyDescent="0.25">
      <c r="A45" s="6">
        <v>43</v>
      </c>
      <c r="B45" s="1" t="s">
        <v>33</v>
      </c>
      <c r="C45" s="2" t="s">
        <v>34</v>
      </c>
      <c r="D45" s="1" t="s">
        <v>35</v>
      </c>
      <c r="E45" s="6">
        <v>30</v>
      </c>
      <c r="F45" s="7"/>
      <c r="G45" s="48">
        <v>38.090000000000003</v>
      </c>
      <c r="H45" s="17">
        <v>385.36</v>
      </c>
      <c r="I45" s="6">
        <v>3</v>
      </c>
      <c r="J45" s="6">
        <v>50</v>
      </c>
      <c r="K45" s="6">
        <v>12</v>
      </c>
      <c r="L45" s="18">
        <f t="shared" si="0"/>
        <v>1.9267999999999998</v>
      </c>
      <c r="M45" s="6">
        <v>0.11</v>
      </c>
      <c r="N45" s="3">
        <v>88.49</v>
      </c>
      <c r="O45" s="6">
        <v>1</v>
      </c>
      <c r="P45" s="7">
        <v>0.85</v>
      </c>
      <c r="Q45" s="51">
        <f t="shared" si="1"/>
        <v>79.709933709999987</v>
      </c>
      <c r="R45" s="60">
        <f t="shared" si="2"/>
        <v>1.0926735024940923</v>
      </c>
      <c r="S45" s="72">
        <f t="shared" si="3"/>
        <v>47.825960225999992</v>
      </c>
      <c r="T45" s="73">
        <f t="shared" si="4"/>
        <v>55.796953596999991</v>
      </c>
      <c r="U45" s="73">
        <f t="shared" si="5"/>
        <v>63.76794696799999</v>
      </c>
    </row>
    <row r="46" spans="1:21" ht="16.5" thickBot="1" x14ac:dyDescent="0.3">
      <c r="A46" s="6">
        <v>44</v>
      </c>
      <c r="B46" s="1" t="s">
        <v>36</v>
      </c>
      <c r="C46" s="2" t="s">
        <v>37</v>
      </c>
      <c r="D46" s="1" t="s">
        <v>38</v>
      </c>
      <c r="E46" s="6">
        <v>12</v>
      </c>
      <c r="F46" s="7">
        <v>1</v>
      </c>
      <c r="G46" s="49">
        <v>13.15</v>
      </c>
      <c r="H46" s="17">
        <v>312.14</v>
      </c>
      <c r="I46" s="6">
        <v>3</v>
      </c>
      <c r="J46" s="6">
        <v>50</v>
      </c>
      <c r="K46" s="6">
        <v>12</v>
      </c>
      <c r="L46" s="18">
        <f t="shared" si="0"/>
        <v>1.5607</v>
      </c>
      <c r="M46" s="6">
        <v>0.13</v>
      </c>
      <c r="N46" s="3">
        <v>36.78</v>
      </c>
      <c r="O46" s="6">
        <v>1</v>
      </c>
      <c r="P46" s="7">
        <v>1</v>
      </c>
      <c r="Q46" s="51">
        <f t="shared" si="1"/>
        <v>37.311654900000008</v>
      </c>
      <c r="R46" s="61">
        <f t="shared" si="2"/>
        <v>1.8373882053231945</v>
      </c>
      <c r="S46" s="72">
        <f t="shared" si="3"/>
        <v>22.386992940000003</v>
      </c>
      <c r="T46" s="73">
        <f t="shared" si="4"/>
        <v>26.118158430000001</v>
      </c>
      <c r="U46" s="73">
        <f t="shared" si="5"/>
        <v>29.849323920000003</v>
      </c>
    </row>
    <row r="47" spans="1:21" ht="16.5" thickBot="1" x14ac:dyDescent="0.3">
      <c r="A47" s="19"/>
      <c r="B47" s="20"/>
      <c r="C47" s="20"/>
      <c r="D47" s="21"/>
      <c r="E47" s="21"/>
      <c r="F47" s="21"/>
      <c r="G47" s="22">
        <f>SUM(G3:G46)</f>
        <v>6636.9999999999991</v>
      </c>
      <c r="H47" s="21"/>
      <c r="I47" s="20"/>
      <c r="J47" s="21"/>
      <c r="K47" s="20"/>
      <c r="L47" s="21"/>
      <c r="M47" s="21"/>
      <c r="N47" s="21"/>
      <c r="O47" s="21"/>
      <c r="P47" s="21"/>
      <c r="Q47" s="23">
        <f>SUM(Q3:Q46)</f>
        <v>16151.31992972188</v>
      </c>
      <c r="R47" s="62"/>
      <c r="S47" s="4"/>
    </row>
  </sheetData>
  <mergeCells count="1">
    <mergeCell ref="A1:Q1"/>
  </mergeCells>
  <hyperlinks>
    <hyperlink ref="A3" r:id="rId1" display="javascript:void(window.open('https://vidinis.spis.lt/BustoSavFondas/Redaguoti/1860013627','_blank'))"/>
    <hyperlink ref="A4:A46" r:id="rId2" display="javascript:void(window.open('https://vidinis.spis.lt/BustoSavFondas/Redaguoti/1860013627','_blank'))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2"/>
  <sheetViews>
    <sheetView workbookViewId="0">
      <pane ySplit="2" topLeftCell="A3" activePane="bottomLeft" state="frozen"/>
      <selection pane="bottomLeft" activeCell="E7" sqref="E7"/>
    </sheetView>
  </sheetViews>
  <sheetFormatPr defaultRowHeight="15.75" x14ac:dyDescent="0.25"/>
  <cols>
    <col min="1" max="1" width="9.28515625" style="42" bestFit="1" customWidth="1"/>
    <col min="2" max="2" width="18.85546875" style="42" customWidth="1"/>
    <col min="3" max="3" width="19" style="42" customWidth="1"/>
    <col min="4" max="4" width="19.85546875" style="45" customWidth="1"/>
    <col min="5" max="7" width="9.28515625" style="42" bestFit="1" customWidth="1"/>
    <col min="8" max="8" width="13.7109375" style="55" customWidth="1"/>
    <col min="9" max="9" width="14.7109375" style="42" customWidth="1"/>
    <col min="10" max="10" width="12.140625" style="42" customWidth="1"/>
    <col min="11" max="11" width="14.7109375" style="42" customWidth="1"/>
    <col min="12" max="12" width="9.28515625" style="42" bestFit="1" customWidth="1"/>
    <col min="13" max="13" width="14.42578125" style="42" customWidth="1"/>
    <col min="14" max="14" width="13.5703125" style="42" customWidth="1"/>
    <col min="15" max="15" width="15.5703125" style="42" customWidth="1"/>
    <col min="16" max="16" width="14.42578125" style="42" customWidth="1"/>
    <col min="17" max="17" width="15.140625" style="57" customWidth="1"/>
    <col min="18" max="18" width="10.5703125" style="42" customWidth="1"/>
  </cols>
  <sheetData>
    <row r="1" spans="1:18" ht="16.5" thickBot="1" x14ac:dyDescent="0.3">
      <c r="A1" s="70" t="s">
        <v>41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1"/>
    </row>
    <row r="2" spans="1:18" ht="110.25" x14ac:dyDescent="0.25">
      <c r="A2" s="26" t="s">
        <v>39</v>
      </c>
      <c r="B2" s="26" t="s">
        <v>1</v>
      </c>
      <c r="C2" s="26" t="s">
        <v>2</v>
      </c>
      <c r="D2" s="26" t="s">
        <v>3</v>
      </c>
      <c r="E2" s="26" t="s">
        <v>4</v>
      </c>
      <c r="F2" s="26" t="s">
        <v>5</v>
      </c>
      <c r="G2" s="27" t="s">
        <v>40</v>
      </c>
      <c r="H2" s="28" t="s">
        <v>6</v>
      </c>
      <c r="I2" s="29" t="s">
        <v>65</v>
      </c>
      <c r="J2" s="30" t="s">
        <v>7</v>
      </c>
      <c r="K2" s="30" t="s">
        <v>8</v>
      </c>
      <c r="L2" s="31" t="s">
        <v>9</v>
      </c>
      <c r="M2" s="32" t="s">
        <v>10</v>
      </c>
      <c r="N2" s="30" t="s">
        <v>11</v>
      </c>
      <c r="O2" s="30" t="s">
        <v>12</v>
      </c>
      <c r="P2" s="33" t="s">
        <v>13</v>
      </c>
      <c r="Q2" s="9" t="s">
        <v>42</v>
      </c>
      <c r="R2" s="64" t="s">
        <v>66</v>
      </c>
    </row>
    <row r="3" spans="1:18" x14ac:dyDescent="0.25">
      <c r="A3" s="26">
        <v>1</v>
      </c>
      <c r="B3" s="34" t="s">
        <v>15</v>
      </c>
      <c r="C3" s="34" t="s">
        <v>16</v>
      </c>
      <c r="D3" s="43" t="s">
        <v>17</v>
      </c>
      <c r="E3" s="35">
        <v>12</v>
      </c>
      <c r="F3" s="35">
        <v>10</v>
      </c>
      <c r="G3" s="36">
        <v>87.8</v>
      </c>
      <c r="H3" s="53">
        <v>60.05</v>
      </c>
      <c r="I3" s="37">
        <v>269.77999999999997</v>
      </c>
      <c r="J3" s="38">
        <v>3</v>
      </c>
      <c r="K3" s="38">
        <v>50</v>
      </c>
      <c r="L3" s="38">
        <v>12</v>
      </c>
      <c r="M3" s="39">
        <f>(I3*J3)/(K3*L3)</f>
        <v>1.3488999999999998</v>
      </c>
      <c r="N3" s="38">
        <v>1.29</v>
      </c>
      <c r="O3" s="38">
        <v>1</v>
      </c>
      <c r="P3" s="40">
        <v>1</v>
      </c>
      <c r="Q3" s="56">
        <f>M3*N3*G3*O3*P3</f>
        <v>152.77911179999998</v>
      </c>
      <c r="R3" s="66">
        <f>(Q3-H3)/H3</f>
        <v>1.5441983646960864</v>
      </c>
    </row>
    <row r="4" spans="1:18" x14ac:dyDescent="0.25">
      <c r="A4" s="26">
        <v>2</v>
      </c>
      <c r="B4" s="34" t="s">
        <v>15</v>
      </c>
      <c r="C4" s="34" t="s">
        <v>16</v>
      </c>
      <c r="D4" s="43" t="s">
        <v>17</v>
      </c>
      <c r="E4" s="35">
        <v>12</v>
      </c>
      <c r="F4" s="35">
        <v>11</v>
      </c>
      <c r="G4" s="36">
        <v>66.11</v>
      </c>
      <c r="H4" s="53">
        <v>46.53</v>
      </c>
      <c r="I4" s="37">
        <v>269.77999999999997</v>
      </c>
      <c r="J4" s="38">
        <v>3</v>
      </c>
      <c r="K4" s="38">
        <v>50</v>
      </c>
      <c r="L4" s="38">
        <v>12</v>
      </c>
      <c r="M4" s="39">
        <f t="shared" ref="M4:M67" si="0">(I4*J4)/(K4*L4)</f>
        <v>1.3488999999999998</v>
      </c>
      <c r="N4" s="38">
        <v>1.29</v>
      </c>
      <c r="O4" s="38">
        <v>1</v>
      </c>
      <c r="P4" s="40">
        <v>1</v>
      </c>
      <c r="Q4" s="56">
        <f t="shared" ref="Q4:Q67" si="1">M4*N4*G4*O4*P4</f>
        <v>115.03675490999998</v>
      </c>
      <c r="R4" s="66">
        <f t="shared" ref="R4:R67" si="2">(Q4-H4)/H4</f>
        <v>1.4723136666666663</v>
      </c>
    </row>
    <row r="5" spans="1:18" x14ac:dyDescent="0.25">
      <c r="A5" s="26">
        <v>3</v>
      </c>
      <c r="B5" s="34" t="s">
        <v>15</v>
      </c>
      <c r="C5" s="34" t="s">
        <v>16</v>
      </c>
      <c r="D5" s="43" t="s">
        <v>17</v>
      </c>
      <c r="E5" s="35">
        <v>12</v>
      </c>
      <c r="F5" s="35">
        <v>13</v>
      </c>
      <c r="G5" s="36">
        <v>65.8</v>
      </c>
      <c r="H5" s="53">
        <v>46.31</v>
      </c>
      <c r="I5" s="37">
        <v>269.77999999999997</v>
      </c>
      <c r="J5" s="38">
        <v>3</v>
      </c>
      <c r="K5" s="38">
        <v>50</v>
      </c>
      <c r="L5" s="38">
        <v>12</v>
      </c>
      <c r="M5" s="39">
        <f t="shared" si="0"/>
        <v>1.3488999999999998</v>
      </c>
      <c r="N5" s="38">
        <v>1.29</v>
      </c>
      <c r="O5" s="38">
        <v>1</v>
      </c>
      <c r="P5" s="40">
        <v>1</v>
      </c>
      <c r="Q5" s="56">
        <f t="shared" si="1"/>
        <v>114.49732979999997</v>
      </c>
      <c r="R5" s="66">
        <f t="shared" si="2"/>
        <v>1.4724104901749075</v>
      </c>
    </row>
    <row r="6" spans="1:18" x14ac:dyDescent="0.25">
      <c r="A6" s="26">
        <v>4</v>
      </c>
      <c r="B6" s="34" t="s">
        <v>15</v>
      </c>
      <c r="C6" s="34" t="s">
        <v>16</v>
      </c>
      <c r="D6" s="43" t="s">
        <v>17</v>
      </c>
      <c r="E6" s="35">
        <v>12</v>
      </c>
      <c r="F6" s="35">
        <v>16</v>
      </c>
      <c r="G6" s="36">
        <v>66.11</v>
      </c>
      <c r="H6" s="53">
        <v>46.53</v>
      </c>
      <c r="I6" s="37">
        <v>269.77999999999997</v>
      </c>
      <c r="J6" s="38">
        <v>3</v>
      </c>
      <c r="K6" s="38">
        <v>50</v>
      </c>
      <c r="L6" s="38">
        <v>12</v>
      </c>
      <c r="M6" s="39">
        <f t="shared" si="0"/>
        <v>1.3488999999999998</v>
      </c>
      <c r="N6" s="38">
        <v>1.29</v>
      </c>
      <c r="O6" s="38">
        <v>1</v>
      </c>
      <c r="P6" s="40">
        <v>1</v>
      </c>
      <c r="Q6" s="56">
        <f t="shared" si="1"/>
        <v>115.03675490999998</v>
      </c>
      <c r="R6" s="66">
        <f t="shared" si="2"/>
        <v>1.4723136666666663</v>
      </c>
    </row>
    <row r="7" spans="1:18" x14ac:dyDescent="0.25">
      <c r="A7" s="26">
        <v>5</v>
      </c>
      <c r="B7" s="34" t="s">
        <v>15</v>
      </c>
      <c r="C7" s="34" t="s">
        <v>16</v>
      </c>
      <c r="D7" s="43" t="s">
        <v>17</v>
      </c>
      <c r="E7" s="35">
        <v>12</v>
      </c>
      <c r="F7" s="35">
        <v>19</v>
      </c>
      <c r="G7" s="36">
        <v>49.04</v>
      </c>
      <c r="H7" s="53">
        <v>34.51</v>
      </c>
      <c r="I7" s="37">
        <v>269.77999999999997</v>
      </c>
      <c r="J7" s="38">
        <v>3</v>
      </c>
      <c r="K7" s="38">
        <v>50</v>
      </c>
      <c r="L7" s="38">
        <v>12</v>
      </c>
      <c r="M7" s="39">
        <f t="shared" si="0"/>
        <v>1.3488999999999998</v>
      </c>
      <c r="N7" s="38">
        <v>1.29</v>
      </c>
      <c r="O7" s="38">
        <v>1</v>
      </c>
      <c r="P7" s="40">
        <v>1</v>
      </c>
      <c r="Q7" s="56">
        <f t="shared" si="1"/>
        <v>85.333572239999981</v>
      </c>
      <c r="R7" s="66">
        <f t="shared" si="2"/>
        <v>1.4727201460446244</v>
      </c>
    </row>
    <row r="8" spans="1:18" x14ac:dyDescent="0.25">
      <c r="A8" s="26">
        <v>6</v>
      </c>
      <c r="B8" s="34" t="s">
        <v>15</v>
      </c>
      <c r="C8" s="34" t="s">
        <v>16</v>
      </c>
      <c r="D8" s="43" t="s">
        <v>17</v>
      </c>
      <c r="E8" s="35">
        <v>12</v>
      </c>
      <c r="F8" s="35">
        <v>2</v>
      </c>
      <c r="G8" s="36">
        <v>88.57</v>
      </c>
      <c r="H8" s="53">
        <v>60.58</v>
      </c>
      <c r="I8" s="37">
        <v>269.77999999999997</v>
      </c>
      <c r="J8" s="38">
        <v>3</v>
      </c>
      <c r="K8" s="38">
        <v>50</v>
      </c>
      <c r="L8" s="38">
        <v>12</v>
      </c>
      <c r="M8" s="39">
        <f t="shared" si="0"/>
        <v>1.3488999999999998</v>
      </c>
      <c r="N8" s="38">
        <v>1.29</v>
      </c>
      <c r="O8" s="38">
        <v>1</v>
      </c>
      <c r="P8" s="40">
        <v>1</v>
      </c>
      <c r="Q8" s="56">
        <f t="shared" si="1"/>
        <v>154.11897416999997</v>
      </c>
      <c r="R8" s="66">
        <f t="shared" si="2"/>
        <v>1.5440570183228786</v>
      </c>
    </row>
    <row r="9" spans="1:18" x14ac:dyDescent="0.25">
      <c r="A9" s="26">
        <v>7</v>
      </c>
      <c r="B9" s="34" t="s">
        <v>15</v>
      </c>
      <c r="C9" s="34" t="s">
        <v>16</v>
      </c>
      <c r="D9" s="43" t="s">
        <v>17</v>
      </c>
      <c r="E9" s="35">
        <v>12</v>
      </c>
      <c r="F9" s="35">
        <v>21</v>
      </c>
      <c r="G9" s="36">
        <v>88.51</v>
      </c>
      <c r="H9" s="53">
        <v>101.44</v>
      </c>
      <c r="I9" s="37">
        <v>269.77999999999997</v>
      </c>
      <c r="J9" s="38">
        <v>3</v>
      </c>
      <c r="K9" s="38">
        <v>50</v>
      </c>
      <c r="L9" s="38">
        <v>12</v>
      </c>
      <c r="M9" s="39">
        <f t="shared" si="0"/>
        <v>1.3488999999999998</v>
      </c>
      <c r="N9" s="38">
        <v>1.29</v>
      </c>
      <c r="O9" s="38">
        <v>1</v>
      </c>
      <c r="P9" s="40">
        <v>1</v>
      </c>
      <c r="Q9" s="56">
        <f t="shared" si="1"/>
        <v>154.01456930999998</v>
      </c>
      <c r="R9" s="66">
        <f t="shared" si="2"/>
        <v>0.51828242616324904</v>
      </c>
    </row>
    <row r="10" spans="1:18" x14ac:dyDescent="0.25">
      <c r="A10" s="26">
        <v>8</v>
      </c>
      <c r="B10" s="34" t="s">
        <v>15</v>
      </c>
      <c r="C10" s="34" t="s">
        <v>16</v>
      </c>
      <c r="D10" s="43" t="s">
        <v>17</v>
      </c>
      <c r="E10" s="35">
        <v>12</v>
      </c>
      <c r="F10" s="35">
        <v>22</v>
      </c>
      <c r="G10" s="36">
        <v>88.97</v>
      </c>
      <c r="H10" s="53">
        <v>60.85</v>
      </c>
      <c r="I10" s="37">
        <v>269.77999999999997</v>
      </c>
      <c r="J10" s="38">
        <v>3</v>
      </c>
      <c r="K10" s="38">
        <v>50</v>
      </c>
      <c r="L10" s="38">
        <v>12</v>
      </c>
      <c r="M10" s="39">
        <f t="shared" si="0"/>
        <v>1.3488999999999998</v>
      </c>
      <c r="N10" s="38">
        <v>1.29</v>
      </c>
      <c r="O10" s="38">
        <v>1</v>
      </c>
      <c r="P10" s="40">
        <v>1</v>
      </c>
      <c r="Q10" s="56">
        <f t="shared" si="1"/>
        <v>154.81500656999998</v>
      </c>
      <c r="R10" s="66">
        <f t="shared" si="2"/>
        <v>1.5442071745275265</v>
      </c>
    </row>
    <row r="11" spans="1:18" x14ac:dyDescent="0.25">
      <c r="A11" s="26">
        <v>9</v>
      </c>
      <c r="B11" s="34" t="s">
        <v>15</v>
      </c>
      <c r="C11" s="34" t="s">
        <v>16</v>
      </c>
      <c r="D11" s="43" t="s">
        <v>17</v>
      </c>
      <c r="E11" s="35">
        <v>12</v>
      </c>
      <c r="F11" s="35">
        <v>25</v>
      </c>
      <c r="G11" s="36">
        <v>88.01</v>
      </c>
      <c r="H11" s="53">
        <v>100.87</v>
      </c>
      <c r="I11" s="37">
        <v>269.77999999999997</v>
      </c>
      <c r="J11" s="38">
        <v>3</v>
      </c>
      <c r="K11" s="38">
        <v>50</v>
      </c>
      <c r="L11" s="38">
        <v>12</v>
      </c>
      <c r="M11" s="39">
        <f t="shared" si="0"/>
        <v>1.3488999999999998</v>
      </c>
      <c r="N11" s="38">
        <v>1.29</v>
      </c>
      <c r="O11" s="38">
        <v>1</v>
      </c>
      <c r="P11" s="40">
        <v>1</v>
      </c>
      <c r="Q11" s="56">
        <f t="shared" si="1"/>
        <v>153.14452881</v>
      </c>
      <c r="R11" s="66">
        <f t="shared" si="2"/>
        <v>0.51823662942401105</v>
      </c>
    </row>
    <row r="12" spans="1:18" x14ac:dyDescent="0.25">
      <c r="A12" s="26">
        <v>10</v>
      </c>
      <c r="B12" s="34" t="s">
        <v>15</v>
      </c>
      <c r="C12" s="34" t="s">
        <v>16</v>
      </c>
      <c r="D12" s="43" t="s">
        <v>17</v>
      </c>
      <c r="E12" s="35">
        <v>12</v>
      </c>
      <c r="F12" s="35">
        <v>3</v>
      </c>
      <c r="G12" s="36">
        <v>49.48</v>
      </c>
      <c r="H12" s="53">
        <v>75.19</v>
      </c>
      <c r="I12" s="37">
        <v>269.77999999999997</v>
      </c>
      <c r="J12" s="38">
        <v>3</v>
      </c>
      <c r="K12" s="38">
        <v>50</v>
      </c>
      <c r="L12" s="38">
        <v>12</v>
      </c>
      <c r="M12" s="39">
        <f t="shared" si="0"/>
        <v>1.3488999999999998</v>
      </c>
      <c r="N12" s="38">
        <v>1.29</v>
      </c>
      <c r="O12" s="38">
        <v>1</v>
      </c>
      <c r="P12" s="40">
        <v>1</v>
      </c>
      <c r="Q12" s="56">
        <f t="shared" si="1"/>
        <v>86.09920787999998</v>
      </c>
      <c r="R12" s="66">
        <f t="shared" si="2"/>
        <v>0.14508854741321961</v>
      </c>
    </row>
    <row r="13" spans="1:18" x14ac:dyDescent="0.25">
      <c r="A13" s="26">
        <v>11</v>
      </c>
      <c r="B13" s="34" t="s">
        <v>15</v>
      </c>
      <c r="C13" s="34" t="s">
        <v>16</v>
      </c>
      <c r="D13" s="43" t="s">
        <v>17</v>
      </c>
      <c r="E13" s="35">
        <v>12</v>
      </c>
      <c r="F13" s="35">
        <v>5</v>
      </c>
      <c r="G13" s="36">
        <v>88.61</v>
      </c>
      <c r="H13" s="53">
        <v>60.6</v>
      </c>
      <c r="I13" s="37">
        <v>269.77999999999997</v>
      </c>
      <c r="J13" s="38">
        <v>3</v>
      </c>
      <c r="K13" s="38">
        <v>50</v>
      </c>
      <c r="L13" s="38">
        <v>12</v>
      </c>
      <c r="M13" s="39">
        <f t="shared" si="0"/>
        <v>1.3488999999999998</v>
      </c>
      <c r="N13" s="38">
        <v>1.29</v>
      </c>
      <c r="O13" s="38">
        <v>1</v>
      </c>
      <c r="P13" s="40">
        <v>1</v>
      </c>
      <c r="Q13" s="56">
        <f t="shared" si="1"/>
        <v>154.18857740999997</v>
      </c>
      <c r="R13" s="66">
        <f t="shared" si="2"/>
        <v>1.5443659638613856</v>
      </c>
    </row>
    <row r="14" spans="1:18" x14ac:dyDescent="0.25">
      <c r="A14" s="26">
        <v>12</v>
      </c>
      <c r="B14" s="34" t="s">
        <v>15</v>
      </c>
      <c r="C14" s="34" t="s">
        <v>16</v>
      </c>
      <c r="D14" s="43" t="s">
        <v>17</v>
      </c>
      <c r="E14" s="35">
        <v>12</v>
      </c>
      <c r="F14" s="35">
        <v>6</v>
      </c>
      <c r="G14" s="36">
        <v>88.37</v>
      </c>
      <c r="H14" s="53">
        <v>101.28</v>
      </c>
      <c r="I14" s="37">
        <v>269.77999999999997</v>
      </c>
      <c r="J14" s="38">
        <v>3</v>
      </c>
      <c r="K14" s="38">
        <v>50</v>
      </c>
      <c r="L14" s="38">
        <v>12</v>
      </c>
      <c r="M14" s="39">
        <f t="shared" si="0"/>
        <v>1.3488999999999998</v>
      </c>
      <c r="N14" s="38">
        <v>1.29</v>
      </c>
      <c r="O14" s="38">
        <v>1</v>
      </c>
      <c r="P14" s="40">
        <v>1</v>
      </c>
      <c r="Q14" s="56">
        <f t="shared" si="1"/>
        <v>153.77095796999998</v>
      </c>
      <c r="R14" s="66">
        <f t="shared" si="2"/>
        <v>0.51827565136255904</v>
      </c>
    </row>
    <row r="15" spans="1:18" x14ac:dyDescent="0.25">
      <c r="A15" s="26">
        <v>13</v>
      </c>
      <c r="B15" s="34" t="s">
        <v>15</v>
      </c>
      <c r="C15" s="34" t="s">
        <v>16</v>
      </c>
      <c r="D15" s="43" t="s">
        <v>17</v>
      </c>
      <c r="E15" s="35">
        <v>12</v>
      </c>
      <c r="F15" s="35">
        <v>7</v>
      </c>
      <c r="G15" s="36">
        <v>49.39</v>
      </c>
      <c r="H15" s="53">
        <v>34.76</v>
      </c>
      <c r="I15" s="37">
        <v>269.77999999999997</v>
      </c>
      <c r="J15" s="38">
        <v>3</v>
      </c>
      <c r="K15" s="38">
        <v>50</v>
      </c>
      <c r="L15" s="38">
        <v>12</v>
      </c>
      <c r="M15" s="39">
        <f t="shared" si="0"/>
        <v>1.3488999999999998</v>
      </c>
      <c r="N15" s="38">
        <v>1.29</v>
      </c>
      <c r="O15" s="38">
        <v>1</v>
      </c>
      <c r="P15" s="40">
        <v>1</v>
      </c>
      <c r="Q15" s="56">
        <f t="shared" si="1"/>
        <v>85.942600589999984</v>
      </c>
      <c r="R15" s="66">
        <f t="shared" si="2"/>
        <v>1.4724568639240503</v>
      </c>
    </row>
    <row r="16" spans="1:18" x14ac:dyDescent="0.25">
      <c r="A16" s="26">
        <v>14</v>
      </c>
      <c r="B16" s="34" t="s">
        <v>15</v>
      </c>
      <c r="C16" s="34" t="s">
        <v>16</v>
      </c>
      <c r="D16" s="43" t="s">
        <v>17</v>
      </c>
      <c r="E16" s="35">
        <v>12</v>
      </c>
      <c r="F16" s="35">
        <v>9</v>
      </c>
      <c r="G16" s="36">
        <v>88.7</v>
      </c>
      <c r="H16" s="53">
        <v>60.66</v>
      </c>
      <c r="I16" s="37">
        <v>269.77999999999997</v>
      </c>
      <c r="J16" s="38">
        <v>3</v>
      </c>
      <c r="K16" s="38">
        <v>50</v>
      </c>
      <c r="L16" s="38">
        <v>12</v>
      </c>
      <c r="M16" s="39">
        <f t="shared" si="0"/>
        <v>1.3488999999999998</v>
      </c>
      <c r="N16" s="38">
        <v>1.29</v>
      </c>
      <c r="O16" s="38">
        <v>1</v>
      </c>
      <c r="P16" s="40">
        <v>1</v>
      </c>
      <c r="Q16" s="56">
        <f t="shared" si="1"/>
        <v>154.34518469999998</v>
      </c>
      <c r="R16" s="66">
        <f t="shared" si="2"/>
        <v>1.5444310039564786</v>
      </c>
    </row>
    <row r="17" spans="1:18" x14ac:dyDescent="0.25">
      <c r="A17" s="26">
        <v>15</v>
      </c>
      <c r="B17" s="34" t="s">
        <v>15</v>
      </c>
      <c r="C17" s="34" t="s">
        <v>16</v>
      </c>
      <c r="D17" s="43" t="s">
        <v>43</v>
      </c>
      <c r="E17" s="35">
        <v>6</v>
      </c>
      <c r="F17" s="35">
        <v>18</v>
      </c>
      <c r="G17" s="36">
        <v>78.38</v>
      </c>
      <c r="H17" s="53">
        <v>57.57</v>
      </c>
      <c r="I17" s="37">
        <v>256.14</v>
      </c>
      <c r="J17" s="38">
        <v>3</v>
      </c>
      <c r="K17" s="38">
        <v>50</v>
      </c>
      <c r="L17" s="38">
        <v>12</v>
      </c>
      <c r="M17" s="39">
        <f t="shared" si="0"/>
        <v>1.2806999999999999</v>
      </c>
      <c r="N17" s="38">
        <v>1.34</v>
      </c>
      <c r="O17" s="38">
        <v>1</v>
      </c>
      <c r="P17" s="40">
        <v>1</v>
      </c>
      <c r="Q17" s="56">
        <f t="shared" si="1"/>
        <v>134.51089643999998</v>
      </c>
      <c r="R17" s="66">
        <f t="shared" si="2"/>
        <v>1.336475533090151</v>
      </c>
    </row>
    <row r="18" spans="1:18" x14ac:dyDescent="0.25">
      <c r="A18" s="26">
        <v>16</v>
      </c>
      <c r="B18" s="34" t="s">
        <v>15</v>
      </c>
      <c r="C18" s="34" t="s">
        <v>16</v>
      </c>
      <c r="D18" s="43" t="s">
        <v>44</v>
      </c>
      <c r="E18" s="35" t="s">
        <v>45</v>
      </c>
      <c r="F18" s="35">
        <v>1</v>
      </c>
      <c r="G18" s="36">
        <v>44.59</v>
      </c>
      <c r="H18" s="53">
        <v>38.24</v>
      </c>
      <c r="I18" s="37">
        <v>274.3</v>
      </c>
      <c r="J18" s="38">
        <v>3</v>
      </c>
      <c r="K18" s="38">
        <v>50</v>
      </c>
      <c r="L18" s="38">
        <v>12</v>
      </c>
      <c r="M18" s="39">
        <f t="shared" si="0"/>
        <v>1.3715000000000002</v>
      </c>
      <c r="N18" s="38">
        <v>1.34</v>
      </c>
      <c r="O18" s="38">
        <v>1</v>
      </c>
      <c r="P18" s="40">
        <v>0.85</v>
      </c>
      <c r="Q18" s="56">
        <f t="shared" si="1"/>
        <v>69.655755715000012</v>
      </c>
      <c r="R18" s="66">
        <f t="shared" si="2"/>
        <v>0.821541728948745</v>
      </c>
    </row>
    <row r="19" spans="1:18" x14ac:dyDescent="0.25">
      <c r="A19" s="26">
        <v>17</v>
      </c>
      <c r="B19" s="34" t="s">
        <v>15</v>
      </c>
      <c r="C19" s="34" t="s">
        <v>16</v>
      </c>
      <c r="D19" s="43" t="s">
        <v>44</v>
      </c>
      <c r="E19" s="35" t="s">
        <v>45</v>
      </c>
      <c r="F19" s="35">
        <v>2</v>
      </c>
      <c r="G19" s="36">
        <v>41.69</v>
      </c>
      <c r="H19" s="53">
        <v>35.76</v>
      </c>
      <c r="I19" s="37">
        <v>274.3</v>
      </c>
      <c r="J19" s="38">
        <v>3</v>
      </c>
      <c r="K19" s="38">
        <v>50</v>
      </c>
      <c r="L19" s="38">
        <v>12</v>
      </c>
      <c r="M19" s="39">
        <f t="shared" si="0"/>
        <v>1.3715000000000002</v>
      </c>
      <c r="N19" s="38">
        <v>1.34</v>
      </c>
      <c r="O19" s="38">
        <v>1</v>
      </c>
      <c r="P19" s="40">
        <v>0.85</v>
      </c>
      <c r="Q19" s="56">
        <f t="shared" si="1"/>
        <v>65.125554065000003</v>
      </c>
      <c r="R19" s="66">
        <f t="shared" si="2"/>
        <v>0.82118439779082797</v>
      </c>
    </row>
    <row r="20" spans="1:18" x14ac:dyDescent="0.25">
      <c r="A20" s="26">
        <v>18</v>
      </c>
      <c r="B20" s="34" t="s">
        <v>15</v>
      </c>
      <c r="C20" s="34" t="s">
        <v>16</v>
      </c>
      <c r="D20" s="43" t="s">
        <v>46</v>
      </c>
      <c r="E20" s="35">
        <v>27</v>
      </c>
      <c r="F20" s="35">
        <v>300</v>
      </c>
      <c r="G20" s="36">
        <v>43.69</v>
      </c>
      <c r="H20" s="53">
        <v>26.21</v>
      </c>
      <c r="I20" s="37">
        <v>228</v>
      </c>
      <c r="J20" s="38">
        <v>3</v>
      </c>
      <c r="K20" s="38">
        <v>50</v>
      </c>
      <c r="L20" s="38">
        <v>12</v>
      </c>
      <c r="M20" s="39">
        <f t="shared" si="0"/>
        <v>1.1399999999999999</v>
      </c>
      <c r="N20" s="38">
        <v>0.94</v>
      </c>
      <c r="O20" s="38">
        <v>0.9</v>
      </c>
      <c r="P20" s="40">
        <v>0.9</v>
      </c>
      <c r="Q20" s="56">
        <f t="shared" si="1"/>
        <v>37.922745239999998</v>
      </c>
      <c r="R20" s="66">
        <f t="shared" si="2"/>
        <v>0.44688077985501701</v>
      </c>
    </row>
    <row r="21" spans="1:18" x14ac:dyDescent="0.25">
      <c r="A21" s="26">
        <v>19</v>
      </c>
      <c r="B21" s="34" t="s">
        <v>15</v>
      </c>
      <c r="C21" s="34" t="s">
        <v>16</v>
      </c>
      <c r="D21" s="43" t="s">
        <v>46</v>
      </c>
      <c r="E21" s="35" t="s">
        <v>47</v>
      </c>
      <c r="F21" s="35">
        <v>212</v>
      </c>
      <c r="G21" s="36">
        <v>44.52</v>
      </c>
      <c r="H21" s="53">
        <v>26.71</v>
      </c>
      <c r="I21" s="37">
        <v>228</v>
      </c>
      <c r="J21" s="38">
        <v>3</v>
      </c>
      <c r="K21" s="38">
        <v>50</v>
      </c>
      <c r="L21" s="38">
        <v>12</v>
      </c>
      <c r="M21" s="39">
        <f t="shared" si="0"/>
        <v>1.1399999999999999</v>
      </c>
      <c r="N21" s="38">
        <v>0.94</v>
      </c>
      <c r="O21" s="38">
        <v>0.9</v>
      </c>
      <c r="P21" s="40">
        <v>0.9</v>
      </c>
      <c r="Q21" s="56">
        <f t="shared" si="1"/>
        <v>38.643181920000004</v>
      </c>
      <c r="R21" s="66">
        <f t="shared" si="2"/>
        <v>0.44676832347435425</v>
      </c>
    </row>
    <row r="22" spans="1:18" x14ac:dyDescent="0.25">
      <c r="A22" s="26">
        <v>20</v>
      </c>
      <c r="B22" s="34" t="s">
        <v>15</v>
      </c>
      <c r="C22" s="34" t="s">
        <v>16</v>
      </c>
      <c r="D22" s="43" t="s">
        <v>46</v>
      </c>
      <c r="E22" s="35">
        <v>28</v>
      </c>
      <c r="F22" s="35">
        <v>10</v>
      </c>
      <c r="G22" s="36">
        <v>29.38</v>
      </c>
      <c r="H22" s="53">
        <v>19.489999999999998</v>
      </c>
      <c r="I22" s="37">
        <v>265.22000000000003</v>
      </c>
      <c r="J22" s="38">
        <v>3</v>
      </c>
      <c r="K22" s="38">
        <v>40</v>
      </c>
      <c r="L22" s="38">
        <v>12</v>
      </c>
      <c r="M22" s="39">
        <f t="shared" si="0"/>
        <v>1.6576250000000001</v>
      </c>
      <c r="N22" s="38">
        <v>1.34</v>
      </c>
      <c r="O22" s="38">
        <v>0.8</v>
      </c>
      <c r="P22" s="40">
        <v>0.85</v>
      </c>
      <c r="Q22" s="56">
        <f t="shared" si="1"/>
        <v>44.376371702000007</v>
      </c>
      <c r="R22" s="66">
        <f t="shared" si="2"/>
        <v>1.2768789995895335</v>
      </c>
    </row>
    <row r="23" spans="1:18" x14ac:dyDescent="0.25">
      <c r="A23" s="26">
        <v>21</v>
      </c>
      <c r="B23" s="34" t="s">
        <v>15</v>
      </c>
      <c r="C23" s="34" t="s">
        <v>16</v>
      </c>
      <c r="D23" s="43" t="s">
        <v>46</v>
      </c>
      <c r="E23" s="35">
        <v>28</v>
      </c>
      <c r="F23" s="35">
        <v>3</v>
      </c>
      <c r="G23" s="36">
        <v>31.9</v>
      </c>
      <c r="H23" s="53">
        <v>21.16</v>
      </c>
      <c r="I23" s="37">
        <v>265.22000000000003</v>
      </c>
      <c r="J23" s="38">
        <v>3</v>
      </c>
      <c r="K23" s="38">
        <v>40</v>
      </c>
      <c r="L23" s="38">
        <v>12</v>
      </c>
      <c r="M23" s="39">
        <f t="shared" si="0"/>
        <v>1.6576250000000001</v>
      </c>
      <c r="N23" s="38">
        <v>1.34</v>
      </c>
      <c r="O23" s="38">
        <v>0.8</v>
      </c>
      <c r="P23" s="40">
        <v>0.85</v>
      </c>
      <c r="Q23" s="56">
        <f t="shared" si="1"/>
        <v>48.182650010000003</v>
      </c>
      <c r="R23" s="66">
        <f t="shared" si="2"/>
        <v>1.2770628549149339</v>
      </c>
    </row>
    <row r="24" spans="1:18" x14ac:dyDescent="0.25">
      <c r="A24" s="26">
        <v>22</v>
      </c>
      <c r="B24" s="34" t="s">
        <v>15</v>
      </c>
      <c r="C24" s="34" t="s">
        <v>16</v>
      </c>
      <c r="D24" s="43" t="s">
        <v>18</v>
      </c>
      <c r="E24" s="35">
        <v>24</v>
      </c>
      <c r="F24" s="35">
        <v>6</v>
      </c>
      <c r="G24" s="36">
        <v>39.119999999999997</v>
      </c>
      <c r="H24" s="53">
        <v>22.37</v>
      </c>
      <c r="I24" s="37">
        <v>285.77999999999997</v>
      </c>
      <c r="J24" s="38">
        <v>3</v>
      </c>
      <c r="K24" s="38">
        <v>50</v>
      </c>
      <c r="L24" s="38">
        <v>12</v>
      </c>
      <c r="M24" s="39">
        <f t="shared" si="0"/>
        <v>1.4288999999999998</v>
      </c>
      <c r="N24" s="38">
        <v>1.34</v>
      </c>
      <c r="O24" s="38">
        <v>0.8</v>
      </c>
      <c r="P24" s="40">
        <v>0.85</v>
      </c>
      <c r="Q24" s="56">
        <f t="shared" si="1"/>
        <v>50.934775161599994</v>
      </c>
      <c r="R24" s="66">
        <f t="shared" si="2"/>
        <v>1.2769233420473844</v>
      </c>
    </row>
    <row r="25" spans="1:18" x14ac:dyDescent="0.25">
      <c r="A25" s="26">
        <v>23</v>
      </c>
      <c r="B25" s="34" t="s">
        <v>15</v>
      </c>
      <c r="C25" s="34" t="s">
        <v>16</v>
      </c>
      <c r="D25" s="43" t="s">
        <v>18</v>
      </c>
      <c r="E25" s="35">
        <v>33</v>
      </c>
      <c r="F25" s="35">
        <v>4</v>
      </c>
      <c r="G25" s="36">
        <v>29.3</v>
      </c>
      <c r="H25" s="53">
        <v>16.86</v>
      </c>
      <c r="I25" s="37">
        <v>260.27</v>
      </c>
      <c r="J25" s="38">
        <v>3</v>
      </c>
      <c r="K25" s="38">
        <v>50</v>
      </c>
      <c r="L25" s="38">
        <v>12</v>
      </c>
      <c r="M25" s="39">
        <f t="shared" si="0"/>
        <v>1.30135</v>
      </c>
      <c r="N25" s="38">
        <v>1.33</v>
      </c>
      <c r="O25" s="38">
        <v>1</v>
      </c>
      <c r="P25" s="40">
        <v>1</v>
      </c>
      <c r="Q25" s="56">
        <f t="shared" si="1"/>
        <v>50.712308150000005</v>
      </c>
      <c r="R25" s="66">
        <f t="shared" si="2"/>
        <v>2.0078474584816135</v>
      </c>
    </row>
    <row r="26" spans="1:18" x14ac:dyDescent="0.25">
      <c r="A26" s="26">
        <v>24</v>
      </c>
      <c r="B26" s="34" t="s">
        <v>15</v>
      </c>
      <c r="C26" s="34" t="s">
        <v>16</v>
      </c>
      <c r="D26" s="43" t="s">
        <v>18</v>
      </c>
      <c r="E26" s="35">
        <v>35</v>
      </c>
      <c r="F26" s="35">
        <v>12</v>
      </c>
      <c r="G26" s="36">
        <v>41.67</v>
      </c>
      <c r="H26" s="53">
        <v>23.54</v>
      </c>
      <c r="I26" s="37">
        <v>260.27</v>
      </c>
      <c r="J26" s="38">
        <v>3</v>
      </c>
      <c r="K26" s="38">
        <v>50</v>
      </c>
      <c r="L26" s="38">
        <v>12</v>
      </c>
      <c r="M26" s="39">
        <f t="shared" si="0"/>
        <v>1.30135</v>
      </c>
      <c r="N26" s="38">
        <v>1.33</v>
      </c>
      <c r="O26" s="38">
        <v>1</v>
      </c>
      <c r="P26" s="40">
        <v>1</v>
      </c>
      <c r="Q26" s="56">
        <f t="shared" si="1"/>
        <v>72.122248485000014</v>
      </c>
      <c r="R26" s="66">
        <f t="shared" si="2"/>
        <v>2.0638168430331358</v>
      </c>
    </row>
    <row r="27" spans="1:18" x14ac:dyDescent="0.25">
      <c r="A27" s="26">
        <v>25</v>
      </c>
      <c r="B27" s="34" t="s">
        <v>15</v>
      </c>
      <c r="C27" s="34" t="s">
        <v>16</v>
      </c>
      <c r="D27" s="43" t="s">
        <v>18</v>
      </c>
      <c r="E27" s="35">
        <v>35</v>
      </c>
      <c r="F27" s="35">
        <v>9</v>
      </c>
      <c r="G27" s="36">
        <v>28.97</v>
      </c>
      <c r="H27" s="53">
        <v>17.09</v>
      </c>
      <c r="I27" s="37">
        <v>260.27</v>
      </c>
      <c r="J27" s="38">
        <v>3</v>
      </c>
      <c r="K27" s="38">
        <v>50</v>
      </c>
      <c r="L27" s="38">
        <v>12</v>
      </c>
      <c r="M27" s="39">
        <f t="shared" si="0"/>
        <v>1.30135</v>
      </c>
      <c r="N27" s="38">
        <v>1.33</v>
      </c>
      <c r="O27" s="38">
        <v>1</v>
      </c>
      <c r="P27" s="40">
        <v>1</v>
      </c>
      <c r="Q27" s="56">
        <f t="shared" si="1"/>
        <v>50.141145635000001</v>
      </c>
      <c r="R27" s="66">
        <f t="shared" si="2"/>
        <v>1.9339464970743123</v>
      </c>
    </row>
    <row r="28" spans="1:18" x14ac:dyDescent="0.25">
      <c r="A28" s="26">
        <v>26</v>
      </c>
      <c r="B28" s="34" t="s">
        <v>15</v>
      </c>
      <c r="C28" s="34" t="s">
        <v>16</v>
      </c>
      <c r="D28" s="43" t="s">
        <v>18</v>
      </c>
      <c r="E28" s="35">
        <v>37</v>
      </c>
      <c r="F28" s="35">
        <v>16</v>
      </c>
      <c r="G28" s="36">
        <v>28.75</v>
      </c>
      <c r="H28" s="53">
        <v>16.54</v>
      </c>
      <c r="I28" s="37">
        <v>260.27</v>
      </c>
      <c r="J28" s="38">
        <v>3</v>
      </c>
      <c r="K28" s="38">
        <v>50</v>
      </c>
      <c r="L28" s="38">
        <v>12</v>
      </c>
      <c r="M28" s="39">
        <f t="shared" si="0"/>
        <v>1.30135</v>
      </c>
      <c r="N28" s="38">
        <v>1.33</v>
      </c>
      <c r="O28" s="38">
        <v>1</v>
      </c>
      <c r="P28" s="40">
        <v>1</v>
      </c>
      <c r="Q28" s="56">
        <f t="shared" si="1"/>
        <v>49.760370625000007</v>
      </c>
      <c r="R28" s="66">
        <f t="shared" si="2"/>
        <v>2.0084867366989125</v>
      </c>
    </row>
    <row r="29" spans="1:18" x14ac:dyDescent="0.25">
      <c r="A29" s="26">
        <v>27</v>
      </c>
      <c r="B29" s="34" t="s">
        <v>15</v>
      </c>
      <c r="C29" s="34" t="s">
        <v>16</v>
      </c>
      <c r="D29" s="43" t="s">
        <v>18</v>
      </c>
      <c r="E29" s="35">
        <v>41</v>
      </c>
      <c r="F29" s="35">
        <v>25</v>
      </c>
      <c r="G29" s="36">
        <v>29.23</v>
      </c>
      <c r="H29" s="53">
        <v>16.82</v>
      </c>
      <c r="I29" s="37">
        <v>260.27</v>
      </c>
      <c r="J29" s="38">
        <v>3</v>
      </c>
      <c r="K29" s="38">
        <v>50</v>
      </c>
      <c r="L29" s="38">
        <v>12</v>
      </c>
      <c r="M29" s="39">
        <f t="shared" si="0"/>
        <v>1.30135</v>
      </c>
      <c r="N29" s="38">
        <v>1.33</v>
      </c>
      <c r="O29" s="38">
        <v>1</v>
      </c>
      <c r="P29" s="40">
        <v>1</v>
      </c>
      <c r="Q29" s="56">
        <f t="shared" si="1"/>
        <v>50.591152465000008</v>
      </c>
      <c r="R29" s="66">
        <f t="shared" si="2"/>
        <v>2.0077974117122479</v>
      </c>
    </row>
    <row r="30" spans="1:18" x14ac:dyDescent="0.25">
      <c r="A30" s="26">
        <v>28</v>
      </c>
      <c r="B30" s="34" t="s">
        <v>15</v>
      </c>
      <c r="C30" s="34" t="s">
        <v>16</v>
      </c>
      <c r="D30" s="43" t="s">
        <v>18</v>
      </c>
      <c r="E30" s="35">
        <v>41</v>
      </c>
      <c r="F30" s="35">
        <v>31</v>
      </c>
      <c r="G30" s="36">
        <v>44.07</v>
      </c>
      <c r="H30" s="53">
        <v>25.36</v>
      </c>
      <c r="I30" s="37">
        <v>260.27</v>
      </c>
      <c r="J30" s="38">
        <v>3</v>
      </c>
      <c r="K30" s="38">
        <v>50</v>
      </c>
      <c r="L30" s="38">
        <v>12</v>
      </c>
      <c r="M30" s="39">
        <f t="shared" si="0"/>
        <v>1.30135</v>
      </c>
      <c r="N30" s="38">
        <v>1.33</v>
      </c>
      <c r="O30" s="38">
        <v>1</v>
      </c>
      <c r="P30" s="40">
        <v>1</v>
      </c>
      <c r="Q30" s="56">
        <f t="shared" si="1"/>
        <v>76.276157685000001</v>
      </c>
      <c r="R30" s="66">
        <f t="shared" si="2"/>
        <v>2.0077349244873819</v>
      </c>
    </row>
    <row r="31" spans="1:18" x14ac:dyDescent="0.25">
      <c r="A31" s="26">
        <v>29</v>
      </c>
      <c r="B31" s="34" t="s">
        <v>15</v>
      </c>
      <c r="C31" s="34" t="s">
        <v>16</v>
      </c>
      <c r="D31" s="43" t="s">
        <v>18</v>
      </c>
      <c r="E31" s="35">
        <v>42</v>
      </c>
      <c r="F31" s="35">
        <v>1</v>
      </c>
      <c r="G31" s="36">
        <v>54.82</v>
      </c>
      <c r="H31" s="53">
        <v>64.349999999999994</v>
      </c>
      <c r="I31" s="37">
        <v>260.27</v>
      </c>
      <c r="J31" s="38">
        <v>3</v>
      </c>
      <c r="K31" s="38">
        <v>50</v>
      </c>
      <c r="L31" s="38">
        <v>12</v>
      </c>
      <c r="M31" s="39">
        <f t="shared" si="0"/>
        <v>1.30135</v>
      </c>
      <c r="N31" s="38">
        <v>1.33</v>
      </c>
      <c r="O31" s="38">
        <v>1</v>
      </c>
      <c r="P31" s="40">
        <v>1</v>
      </c>
      <c r="Q31" s="56">
        <f t="shared" si="1"/>
        <v>94.882209310000007</v>
      </c>
      <c r="R31" s="66">
        <f t="shared" si="2"/>
        <v>0.4744710071484074</v>
      </c>
    </row>
    <row r="32" spans="1:18" x14ac:dyDescent="0.25">
      <c r="A32" s="26">
        <v>30</v>
      </c>
      <c r="B32" s="34" t="s">
        <v>15</v>
      </c>
      <c r="C32" s="34" t="s">
        <v>16</v>
      </c>
      <c r="D32" s="43" t="s">
        <v>18</v>
      </c>
      <c r="E32" s="35">
        <v>42</v>
      </c>
      <c r="F32" s="35">
        <v>7</v>
      </c>
      <c r="G32" s="36">
        <v>54.12</v>
      </c>
      <c r="H32" s="53">
        <v>66.290000000000006</v>
      </c>
      <c r="I32" s="37">
        <v>260.27</v>
      </c>
      <c r="J32" s="38">
        <v>3</v>
      </c>
      <c r="K32" s="38">
        <v>50</v>
      </c>
      <c r="L32" s="38">
        <v>12</v>
      </c>
      <c r="M32" s="39">
        <f t="shared" si="0"/>
        <v>1.30135</v>
      </c>
      <c r="N32" s="38">
        <v>1.33</v>
      </c>
      <c r="O32" s="38">
        <v>1</v>
      </c>
      <c r="P32" s="40">
        <v>1</v>
      </c>
      <c r="Q32" s="56">
        <f t="shared" si="1"/>
        <v>93.670652459999999</v>
      </c>
      <c r="R32" s="66">
        <f t="shared" si="2"/>
        <v>0.41304348257655743</v>
      </c>
    </row>
    <row r="33" spans="1:18" x14ac:dyDescent="0.25">
      <c r="A33" s="26">
        <v>31</v>
      </c>
      <c r="B33" s="34" t="s">
        <v>15</v>
      </c>
      <c r="C33" s="34" t="s">
        <v>16</v>
      </c>
      <c r="D33" s="43" t="s">
        <v>18</v>
      </c>
      <c r="E33" s="35">
        <v>43</v>
      </c>
      <c r="F33" s="35">
        <v>11</v>
      </c>
      <c r="G33" s="36">
        <v>30.7</v>
      </c>
      <c r="H33" s="53">
        <v>17.66</v>
      </c>
      <c r="I33" s="37">
        <v>260.27</v>
      </c>
      <c r="J33" s="38">
        <v>3</v>
      </c>
      <c r="K33" s="38">
        <v>50</v>
      </c>
      <c r="L33" s="38">
        <v>12</v>
      </c>
      <c r="M33" s="39">
        <f t="shared" si="0"/>
        <v>1.30135</v>
      </c>
      <c r="N33" s="38">
        <v>1.33</v>
      </c>
      <c r="O33" s="38">
        <v>1</v>
      </c>
      <c r="P33" s="40">
        <v>1</v>
      </c>
      <c r="Q33" s="56">
        <f t="shared" si="1"/>
        <v>53.13542185</v>
      </c>
      <c r="R33" s="66">
        <f t="shared" si="2"/>
        <v>2.0088007842582107</v>
      </c>
    </row>
    <row r="34" spans="1:18" x14ac:dyDescent="0.25">
      <c r="A34" s="26">
        <v>32</v>
      </c>
      <c r="B34" s="34" t="s">
        <v>15</v>
      </c>
      <c r="C34" s="34" t="s">
        <v>16</v>
      </c>
      <c r="D34" s="43" t="s">
        <v>18</v>
      </c>
      <c r="E34" s="35">
        <v>43</v>
      </c>
      <c r="F34" s="35">
        <v>16</v>
      </c>
      <c r="G34" s="36">
        <v>42.4</v>
      </c>
      <c r="H34" s="53">
        <v>24.4</v>
      </c>
      <c r="I34" s="37">
        <v>260.27</v>
      </c>
      <c r="J34" s="38">
        <v>3</v>
      </c>
      <c r="K34" s="38">
        <v>50</v>
      </c>
      <c r="L34" s="38">
        <v>12</v>
      </c>
      <c r="M34" s="39">
        <f t="shared" si="0"/>
        <v>1.30135</v>
      </c>
      <c r="N34" s="38">
        <v>1.33</v>
      </c>
      <c r="O34" s="38">
        <v>1</v>
      </c>
      <c r="P34" s="40">
        <v>1</v>
      </c>
      <c r="Q34" s="56">
        <f t="shared" si="1"/>
        <v>73.3857292</v>
      </c>
      <c r="R34" s="66">
        <f t="shared" si="2"/>
        <v>2.0076118524590165</v>
      </c>
    </row>
    <row r="35" spans="1:18" x14ac:dyDescent="0.25">
      <c r="A35" s="26">
        <v>33</v>
      </c>
      <c r="B35" s="34" t="s">
        <v>15</v>
      </c>
      <c r="C35" s="34" t="s">
        <v>16</v>
      </c>
      <c r="D35" s="43" t="s">
        <v>18</v>
      </c>
      <c r="E35" s="35">
        <v>43</v>
      </c>
      <c r="F35" s="35">
        <v>5</v>
      </c>
      <c r="G35" s="36">
        <v>28.81</v>
      </c>
      <c r="H35" s="53">
        <v>16.579999999999998</v>
      </c>
      <c r="I35" s="37">
        <v>260.27</v>
      </c>
      <c r="J35" s="38">
        <v>3</v>
      </c>
      <c r="K35" s="38">
        <v>50</v>
      </c>
      <c r="L35" s="38">
        <v>12</v>
      </c>
      <c r="M35" s="39">
        <f t="shared" si="0"/>
        <v>1.30135</v>
      </c>
      <c r="N35" s="38">
        <v>1.33</v>
      </c>
      <c r="O35" s="38">
        <v>1</v>
      </c>
      <c r="P35" s="40">
        <v>1</v>
      </c>
      <c r="Q35" s="56">
        <f t="shared" si="1"/>
        <v>49.864218355000006</v>
      </c>
      <c r="R35" s="66">
        <f t="shared" si="2"/>
        <v>2.0074920600120634</v>
      </c>
    </row>
    <row r="36" spans="1:18" x14ac:dyDescent="0.25">
      <c r="A36" s="26">
        <v>34</v>
      </c>
      <c r="B36" s="34" t="s">
        <v>15</v>
      </c>
      <c r="C36" s="34" t="s">
        <v>16</v>
      </c>
      <c r="D36" s="43" t="s">
        <v>18</v>
      </c>
      <c r="E36" s="35">
        <v>45</v>
      </c>
      <c r="F36" s="35">
        <v>13</v>
      </c>
      <c r="G36" s="36">
        <v>41.53</v>
      </c>
      <c r="H36" s="53">
        <v>35.74</v>
      </c>
      <c r="I36" s="37">
        <v>260.27</v>
      </c>
      <c r="J36" s="38">
        <v>3</v>
      </c>
      <c r="K36" s="38">
        <v>50</v>
      </c>
      <c r="L36" s="38">
        <v>12</v>
      </c>
      <c r="M36" s="39">
        <f t="shared" si="0"/>
        <v>1.30135</v>
      </c>
      <c r="N36" s="38">
        <v>1.33</v>
      </c>
      <c r="O36" s="38">
        <v>1</v>
      </c>
      <c r="P36" s="40">
        <v>1</v>
      </c>
      <c r="Q36" s="56">
        <f t="shared" si="1"/>
        <v>71.879937115000004</v>
      </c>
      <c r="R36" s="66">
        <f t="shared" si="2"/>
        <v>1.0111901822887521</v>
      </c>
    </row>
    <row r="37" spans="1:18" x14ac:dyDescent="0.25">
      <c r="A37" s="26">
        <v>35</v>
      </c>
      <c r="B37" s="34" t="s">
        <v>15</v>
      </c>
      <c r="C37" s="34" t="s">
        <v>16</v>
      </c>
      <c r="D37" s="43" t="s">
        <v>18</v>
      </c>
      <c r="E37" s="35">
        <v>47</v>
      </c>
      <c r="F37" s="35">
        <v>2</v>
      </c>
      <c r="G37" s="36">
        <v>37.76</v>
      </c>
      <c r="H37" s="53">
        <v>21.73</v>
      </c>
      <c r="I37" s="37">
        <v>260.27</v>
      </c>
      <c r="J37" s="38">
        <v>3</v>
      </c>
      <c r="K37" s="38">
        <v>50</v>
      </c>
      <c r="L37" s="38">
        <v>12</v>
      </c>
      <c r="M37" s="39">
        <f t="shared" si="0"/>
        <v>1.30135</v>
      </c>
      <c r="N37" s="38">
        <v>1.33</v>
      </c>
      <c r="O37" s="38">
        <v>1</v>
      </c>
      <c r="P37" s="40">
        <v>1</v>
      </c>
      <c r="Q37" s="56">
        <f t="shared" si="1"/>
        <v>65.354838080000007</v>
      </c>
      <c r="R37" s="66">
        <f t="shared" si="2"/>
        <v>2.0075857376898298</v>
      </c>
    </row>
    <row r="38" spans="1:18" x14ac:dyDescent="0.25">
      <c r="A38" s="26">
        <v>36</v>
      </c>
      <c r="B38" s="34" t="s">
        <v>15</v>
      </c>
      <c r="C38" s="34" t="s">
        <v>16</v>
      </c>
      <c r="D38" s="43" t="s">
        <v>18</v>
      </c>
      <c r="E38" s="35">
        <v>47</v>
      </c>
      <c r="F38" s="35">
        <v>24</v>
      </c>
      <c r="G38" s="36">
        <v>27.12</v>
      </c>
      <c r="H38" s="53">
        <v>33.79</v>
      </c>
      <c r="I38" s="37">
        <v>260.27</v>
      </c>
      <c r="J38" s="38">
        <v>3</v>
      </c>
      <c r="K38" s="38">
        <v>50</v>
      </c>
      <c r="L38" s="38">
        <v>12</v>
      </c>
      <c r="M38" s="39">
        <f t="shared" si="0"/>
        <v>1.30135</v>
      </c>
      <c r="N38" s="38">
        <v>1.33</v>
      </c>
      <c r="O38" s="38">
        <v>1</v>
      </c>
      <c r="P38" s="40">
        <v>1</v>
      </c>
      <c r="Q38" s="56">
        <f t="shared" si="1"/>
        <v>46.939173960000005</v>
      </c>
      <c r="R38" s="66">
        <f t="shared" si="2"/>
        <v>0.3891439467298019</v>
      </c>
    </row>
    <row r="39" spans="1:18" x14ac:dyDescent="0.25">
      <c r="A39" s="26">
        <v>37</v>
      </c>
      <c r="B39" s="34" t="s">
        <v>15</v>
      </c>
      <c r="C39" s="34" t="s">
        <v>16</v>
      </c>
      <c r="D39" s="43" t="s">
        <v>18</v>
      </c>
      <c r="E39" s="35">
        <v>47</v>
      </c>
      <c r="F39" s="35">
        <v>6</v>
      </c>
      <c r="G39" s="36">
        <v>39.479999999999997</v>
      </c>
      <c r="H39" s="53">
        <v>22.72</v>
      </c>
      <c r="I39" s="37">
        <v>260.27</v>
      </c>
      <c r="J39" s="38">
        <v>3</v>
      </c>
      <c r="K39" s="38">
        <v>50</v>
      </c>
      <c r="L39" s="38">
        <v>12</v>
      </c>
      <c r="M39" s="39">
        <f t="shared" si="0"/>
        <v>1.30135</v>
      </c>
      <c r="N39" s="38">
        <v>1.33</v>
      </c>
      <c r="O39" s="38">
        <v>1</v>
      </c>
      <c r="P39" s="40">
        <v>1</v>
      </c>
      <c r="Q39" s="56">
        <f t="shared" si="1"/>
        <v>68.33180634</v>
      </c>
      <c r="R39" s="66">
        <f t="shared" si="2"/>
        <v>2.0075618987676056</v>
      </c>
    </row>
    <row r="40" spans="1:18" x14ac:dyDescent="0.25">
      <c r="A40" s="26">
        <v>38</v>
      </c>
      <c r="B40" s="34" t="s">
        <v>15</v>
      </c>
      <c r="C40" s="34" t="s">
        <v>16</v>
      </c>
      <c r="D40" s="43" t="s">
        <v>18</v>
      </c>
      <c r="E40" s="35">
        <v>49</v>
      </c>
      <c r="F40" s="35">
        <v>18</v>
      </c>
      <c r="G40" s="36">
        <v>43.52</v>
      </c>
      <c r="H40" s="53">
        <v>25.04</v>
      </c>
      <c r="I40" s="37">
        <v>260.27</v>
      </c>
      <c r="J40" s="38">
        <v>3</v>
      </c>
      <c r="K40" s="38">
        <v>50</v>
      </c>
      <c r="L40" s="38">
        <v>12</v>
      </c>
      <c r="M40" s="39">
        <f t="shared" si="0"/>
        <v>1.30135</v>
      </c>
      <c r="N40" s="38">
        <v>1.33</v>
      </c>
      <c r="O40" s="38">
        <v>1</v>
      </c>
      <c r="P40" s="40">
        <v>1</v>
      </c>
      <c r="Q40" s="56">
        <f t="shared" si="1"/>
        <v>75.32422016000001</v>
      </c>
      <c r="R40" s="66">
        <f t="shared" si="2"/>
        <v>2.0081557571884989</v>
      </c>
    </row>
    <row r="41" spans="1:18" x14ac:dyDescent="0.25">
      <c r="A41" s="26">
        <v>39</v>
      </c>
      <c r="B41" s="34" t="s">
        <v>15</v>
      </c>
      <c r="C41" s="34" t="s">
        <v>16</v>
      </c>
      <c r="D41" s="43" t="s">
        <v>18</v>
      </c>
      <c r="E41" s="35">
        <v>51</v>
      </c>
      <c r="F41" s="35">
        <v>1</v>
      </c>
      <c r="G41" s="36">
        <v>29</v>
      </c>
      <c r="H41" s="53">
        <v>16.690000000000001</v>
      </c>
      <c r="I41" s="37">
        <v>260.27</v>
      </c>
      <c r="J41" s="38">
        <v>3</v>
      </c>
      <c r="K41" s="38">
        <v>50</v>
      </c>
      <c r="L41" s="38">
        <v>12</v>
      </c>
      <c r="M41" s="39">
        <f t="shared" si="0"/>
        <v>1.30135</v>
      </c>
      <c r="N41" s="38">
        <v>1.33</v>
      </c>
      <c r="O41" s="38">
        <v>1</v>
      </c>
      <c r="P41" s="40">
        <v>1</v>
      </c>
      <c r="Q41" s="56">
        <f t="shared" si="1"/>
        <v>50.193069500000007</v>
      </c>
      <c r="R41" s="66">
        <f t="shared" si="2"/>
        <v>2.0073738466147399</v>
      </c>
    </row>
    <row r="42" spans="1:18" x14ac:dyDescent="0.25">
      <c r="A42" s="26">
        <v>40</v>
      </c>
      <c r="B42" s="34" t="s">
        <v>15</v>
      </c>
      <c r="C42" s="34" t="s">
        <v>16</v>
      </c>
      <c r="D42" s="43" t="s">
        <v>18</v>
      </c>
      <c r="E42" s="35">
        <v>53</v>
      </c>
      <c r="F42" s="35">
        <v>20</v>
      </c>
      <c r="G42" s="36">
        <v>28.88</v>
      </c>
      <c r="H42" s="53">
        <v>16.149999999999999</v>
      </c>
      <c r="I42" s="37">
        <v>260.27</v>
      </c>
      <c r="J42" s="38">
        <v>3</v>
      </c>
      <c r="K42" s="38">
        <v>50</v>
      </c>
      <c r="L42" s="38">
        <v>12</v>
      </c>
      <c r="M42" s="39">
        <f t="shared" si="0"/>
        <v>1.30135</v>
      </c>
      <c r="N42" s="38">
        <v>1.33</v>
      </c>
      <c r="O42" s="38">
        <v>1</v>
      </c>
      <c r="P42" s="40">
        <v>1</v>
      </c>
      <c r="Q42" s="56">
        <f t="shared" si="1"/>
        <v>49.985374040000004</v>
      </c>
      <c r="R42" s="66">
        <f t="shared" si="2"/>
        <v>2.0950696000000004</v>
      </c>
    </row>
    <row r="43" spans="1:18" x14ac:dyDescent="0.25">
      <c r="A43" s="26">
        <v>41</v>
      </c>
      <c r="B43" s="34" t="s">
        <v>15</v>
      </c>
      <c r="C43" s="34" t="s">
        <v>16</v>
      </c>
      <c r="D43" s="43" t="s">
        <v>18</v>
      </c>
      <c r="E43" s="35">
        <v>53</v>
      </c>
      <c r="F43" s="35">
        <v>23</v>
      </c>
      <c r="G43" s="36">
        <v>39.33</v>
      </c>
      <c r="H43" s="53">
        <v>22.63</v>
      </c>
      <c r="I43" s="37">
        <v>260.27</v>
      </c>
      <c r="J43" s="38">
        <v>3</v>
      </c>
      <c r="K43" s="38">
        <v>50</v>
      </c>
      <c r="L43" s="38">
        <v>12</v>
      </c>
      <c r="M43" s="39">
        <f t="shared" si="0"/>
        <v>1.30135</v>
      </c>
      <c r="N43" s="38">
        <v>1.33</v>
      </c>
      <c r="O43" s="38">
        <v>1</v>
      </c>
      <c r="P43" s="40">
        <v>1</v>
      </c>
      <c r="Q43" s="56">
        <f t="shared" si="1"/>
        <v>68.072187014999997</v>
      </c>
      <c r="R43" s="66">
        <f t="shared" si="2"/>
        <v>2.0080506855943439</v>
      </c>
    </row>
    <row r="44" spans="1:18" x14ac:dyDescent="0.25">
      <c r="A44" s="26">
        <v>42</v>
      </c>
      <c r="B44" s="34" t="s">
        <v>15</v>
      </c>
      <c r="C44" s="34" t="s">
        <v>16</v>
      </c>
      <c r="D44" s="43" t="s">
        <v>18</v>
      </c>
      <c r="E44" s="35">
        <v>55</v>
      </c>
      <c r="F44" s="35">
        <v>8</v>
      </c>
      <c r="G44" s="36">
        <v>71.86</v>
      </c>
      <c r="H44" s="53">
        <v>40.18</v>
      </c>
      <c r="I44" s="37">
        <v>269.77999999999997</v>
      </c>
      <c r="J44" s="38">
        <v>3</v>
      </c>
      <c r="K44" s="38">
        <v>50</v>
      </c>
      <c r="L44" s="38">
        <v>12</v>
      </c>
      <c r="M44" s="39">
        <f t="shared" si="0"/>
        <v>1.3488999999999998</v>
      </c>
      <c r="N44" s="38">
        <v>1.33</v>
      </c>
      <c r="O44" s="38">
        <v>1</v>
      </c>
      <c r="P44" s="40">
        <v>1</v>
      </c>
      <c r="Q44" s="56">
        <f t="shared" si="1"/>
        <v>128.91949882</v>
      </c>
      <c r="R44" s="66">
        <f t="shared" si="2"/>
        <v>2.2085490000000001</v>
      </c>
    </row>
    <row r="45" spans="1:18" x14ac:dyDescent="0.25">
      <c r="A45" s="26">
        <v>43</v>
      </c>
      <c r="B45" s="34" t="s">
        <v>15</v>
      </c>
      <c r="C45" s="34" t="s">
        <v>16</v>
      </c>
      <c r="D45" s="43" t="s">
        <v>19</v>
      </c>
      <c r="E45" s="35">
        <v>16</v>
      </c>
      <c r="F45" s="35">
        <v>10</v>
      </c>
      <c r="G45" s="36">
        <v>65.38</v>
      </c>
      <c r="H45" s="53">
        <v>48.02</v>
      </c>
      <c r="I45" s="37">
        <v>256.14</v>
      </c>
      <c r="J45" s="38">
        <v>3</v>
      </c>
      <c r="K45" s="38">
        <v>50</v>
      </c>
      <c r="L45" s="38">
        <v>12</v>
      </c>
      <c r="M45" s="39">
        <f t="shared" si="0"/>
        <v>1.2806999999999999</v>
      </c>
      <c r="N45" s="38">
        <v>1.31</v>
      </c>
      <c r="O45" s="38">
        <v>1</v>
      </c>
      <c r="P45" s="40">
        <v>1</v>
      </c>
      <c r="Q45" s="56">
        <f t="shared" si="1"/>
        <v>109.68913745999998</v>
      </c>
      <c r="R45" s="66">
        <f t="shared" si="2"/>
        <v>1.284238597667638</v>
      </c>
    </row>
    <row r="46" spans="1:18" x14ac:dyDescent="0.25">
      <c r="A46" s="26">
        <v>44</v>
      </c>
      <c r="B46" s="34" t="s">
        <v>15</v>
      </c>
      <c r="C46" s="34" t="s">
        <v>16</v>
      </c>
      <c r="D46" s="43" t="s">
        <v>19</v>
      </c>
      <c r="E46" s="35">
        <v>16</v>
      </c>
      <c r="F46" s="35">
        <v>11</v>
      </c>
      <c r="G46" s="36">
        <v>55.17</v>
      </c>
      <c r="H46" s="53">
        <v>41.56</v>
      </c>
      <c r="I46" s="37">
        <v>256.14</v>
      </c>
      <c r="J46" s="38">
        <v>3</v>
      </c>
      <c r="K46" s="38">
        <v>50</v>
      </c>
      <c r="L46" s="38">
        <v>12</v>
      </c>
      <c r="M46" s="39">
        <f t="shared" si="0"/>
        <v>1.2806999999999999</v>
      </c>
      <c r="N46" s="38">
        <v>1.31</v>
      </c>
      <c r="O46" s="38">
        <v>1</v>
      </c>
      <c r="P46" s="40">
        <v>1</v>
      </c>
      <c r="Q46" s="56">
        <f t="shared" si="1"/>
        <v>92.559646889999996</v>
      </c>
      <c r="R46" s="66">
        <f t="shared" si="2"/>
        <v>1.2271329858036573</v>
      </c>
    </row>
    <row r="47" spans="1:18" x14ac:dyDescent="0.25">
      <c r="A47" s="26">
        <v>45</v>
      </c>
      <c r="B47" s="34" t="s">
        <v>15</v>
      </c>
      <c r="C47" s="34" t="s">
        <v>16</v>
      </c>
      <c r="D47" s="43" t="s">
        <v>19</v>
      </c>
      <c r="E47" s="35">
        <v>16</v>
      </c>
      <c r="F47" s="35">
        <v>13</v>
      </c>
      <c r="G47" s="36">
        <v>65.38</v>
      </c>
      <c r="H47" s="53">
        <v>48.02</v>
      </c>
      <c r="I47" s="37">
        <v>256.14</v>
      </c>
      <c r="J47" s="38">
        <v>3</v>
      </c>
      <c r="K47" s="38">
        <v>50</v>
      </c>
      <c r="L47" s="38">
        <v>12</v>
      </c>
      <c r="M47" s="39">
        <f t="shared" si="0"/>
        <v>1.2806999999999999</v>
      </c>
      <c r="N47" s="38">
        <v>1.31</v>
      </c>
      <c r="O47" s="38">
        <v>1</v>
      </c>
      <c r="P47" s="40">
        <v>1</v>
      </c>
      <c r="Q47" s="56">
        <f t="shared" si="1"/>
        <v>109.68913745999998</v>
      </c>
      <c r="R47" s="66">
        <f t="shared" si="2"/>
        <v>1.284238597667638</v>
      </c>
    </row>
    <row r="48" spans="1:18" x14ac:dyDescent="0.25">
      <c r="A48" s="26">
        <v>46</v>
      </c>
      <c r="B48" s="34" t="s">
        <v>15</v>
      </c>
      <c r="C48" s="34" t="s">
        <v>16</v>
      </c>
      <c r="D48" s="43" t="s">
        <v>19</v>
      </c>
      <c r="E48" s="35">
        <v>16</v>
      </c>
      <c r="F48" s="35">
        <v>14</v>
      </c>
      <c r="G48" s="36">
        <v>55.17</v>
      </c>
      <c r="H48" s="53">
        <v>68.959999999999994</v>
      </c>
      <c r="I48" s="37">
        <v>256.14</v>
      </c>
      <c r="J48" s="38">
        <v>3</v>
      </c>
      <c r="K48" s="38">
        <v>50</v>
      </c>
      <c r="L48" s="38">
        <v>12</v>
      </c>
      <c r="M48" s="39">
        <f t="shared" si="0"/>
        <v>1.2806999999999999</v>
      </c>
      <c r="N48" s="38">
        <v>1.31</v>
      </c>
      <c r="O48" s="38">
        <v>1</v>
      </c>
      <c r="P48" s="40">
        <v>1</v>
      </c>
      <c r="Q48" s="56">
        <f t="shared" si="1"/>
        <v>92.559646889999996</v>
      </c>
      <c r="R48" s="66">
        <f t="shared" si="2"/>
        <v>0.34222225768561493</v>
      </c>
    </row>
    <row r="49" spans="1:18" x14ac:dyDescent="0.25">
      <c r="A49" s="26">
        <v>47</v>
      </c>
      <c r="B49" s="34" t="s">
        <v>15</v>
      </c>
      <c r="C49" s="34" t="s">
        <v>16</v>
      </c>
      <c r="D49" s="43" t="s">
        <v>19</v>
      </c>
      <c r="E49" s="35">
        <v>16</v>
      </c>
      <c r="F49" s="35">
        <v>3</v>
      </c>
      <c r="G49" s="36">
        <v>77.89</v>
      </c>
      <c r="H49" s="53">
        <v>94.91</v>
      </c>
      <c r="I49" s="37">
        <v>256.14</v>
      </c>
      <c r="J49" s="38">
        <v>3</v>
      </c>
      <c r="K49" s="38">
        <v>50</v>
      </c>
      <c r="L49" s="38">
        <v>12</v>
      </c>
      <c r="M49" s="39">
        <f t="shared" si="0"/>
        <v>1.2806999999999999</v>
      </c>
      <c r="N49" s="38">
        <v>1.31</v>
      </c>
      <c r="O49" s="38">
        <v>1</v>
      </c>
      <c r="P49" s="40">
        <v>1</v>
      </c>
      <c r="Q49" s="56">
        <f t="shared" si="1"/>
        <v>130.67737713</v>
      </c>
      <c r="R49" s="66">
        <f t="shared" si="2"/>
        <v>0.37685572784743443</v>
      </c>
    </row>
    <row r="50" spans="1:18" x14ac:dyDescent="0.25">
      <c r="A50" s="26">
        <v>48</v>
      </c>
      <c r="B50" s="34" t="s">
        <v>15</v>
      </c>
      <c r="C50" s="34" t="s">
        <v>16</v>
      </c>
      <c r="D50" s="43" t="s">
        <v>19</v>
      </c>
      <c r="E50" s="35">
        <v>16</v>
      </c>
      <c r="F50" s="35">
        <v>6</v>
      </c>
      <c r="G50" s="36">
        <v>77.89</v>
      </c>
      <c r="H50" s="53">
        <v>57.21</v>
      </c>
      <c r="I50" s="37">
        <v>256.14</v>
      </c>
      <c r="J50" s="38">
        <v>3</v>
      </c>
      <c r="K50" s="38">
        <v>50</v>
      </c>
      <c r="L50" s="38">
        <v>12</v>
      </c>
      <c r="M50" s="39">
        <f t="shared" si="0"/>
        <v>1.2806999999999999</v>
      </c>
      <c r="N50" s="38">
        <v>1.31</v>
      </c>
      <c r="O50" s="38">
        <v>1</v>
      </c>
      <c r="P50" s="40">
        <v>1</v>
      </c>
      <c r="Q50" s="56">
        <f t="shared" si="1"/>
        <v>130.67737713</v>
      </c>
      <c r="R50" s="66">
        <f t="shared" si="2"/>
        <v>1.2841701997902462</v>
      </c>
    </row>
    <row r="51" spans="1:18" x14ac:dyDescent="0.25">
      <c r="A51" s="26">
        <v>49</v>
      </c>
      <c r="B51" s="34" t="s">
        <v>15</v>
      </c>
      <c r="C51" s="34" t="s">
        <v>16</v>
      </c>
      <c r="D51" s="43" t="s">
        <v>19</v>
      </c>
      <c r="E51" s="35">
        <v>16</v>
      </c>
      <c r="F51" s="35">
        <v>8</v>
      </c>
      <c r="G51" s="36">
        <v>55.17</v>
      </c>
      <c r="H51" s="53">
        <v>41.56</v>
      </c>
      <c r="I51" s="37">
        <v>256.14</v>
      </c>
      <c r="J51" s="38">
        <v>3</v>
      </c>
      <c r="K51" s="38">
        <v>50</v>
      </c>
      <c r="L51" s="38">
        <v>12</v>
      </c>
      <c r="M51" s="39">
        <f t="shared" si="0"/>
        <v>1.2806999999999999</v>
      </c>
      <c r="N51" s="38">
        <v>1.31</v>
      </c>
      <c r="O51" s="38">
        <v>1</v>
      </c>
      <c r="P51" s="40">
        <v>1</v>
      </c>
      <c r="Q51" s="56">
        <f t="shared" si="1"/>
        <v>92.559646889999996</v>
      </c>
      <c r="R51" s="66">
        <f t="shared" si="2"/>
        <v>1.2271329858036573</v>
      </c>
    </row>
    <row r="52" spans="1:18" x14ac:dyDescent="0.25">
      <c r="A52" s="26">
        <v>50</v>
      </c>
      <c r="B52" s="34" t="s">
        <v>15</v>
      </c>
      <c r="C52" s="34" t="s">
        <v>16</v>
      </c>
      <c r="D52" s="43" t="s">
        <v>19</v>
      </c>
      <c r="E52" s="35">
        <v>16</v>
      </c>
      <c r="F52" s="35">
        <v>9</v>
      </c>
      <c r="G52" s="36">
        <v>77.89</v>
      </c>
      <c r="H52" s="53">
        <v>57.21</v>
      </c>
      <c r="I52" s="37">
        <v>256.14</v>
      </c>
      <c r="J52" s="38">
        <v>3</v>
      </c>
      <c r="K52" s="38">
        <v>50</v>
      </c>
      <c r="L52" s="38">
        <v>12</v>
      </c>
      <c r="M52" s="39">
        <f t="shared" si="0"/>
        <v>1.2806999999999999</v>
      </c>
      <c r="N52" s="38">
        <v>1.31</v>
      </c>
      <c r="O52" s="38">
        <v>1</v>
      </c>
      <c r="P52" s="40">
        <v>1</v>
      </c>
      <c r="Q52" s="56">
        <f t="shared" si="1"/>
        <v>130.67737713</v>
      </c>
      <c r="R52" s="66">
        <f t="shared" si="2"/>
        <v>1.2841701997902462</v>
      </c>
    </row>
    <row r="53" spans="1:18" x14ac:dyDescent="0.25">
      <c r="A53" s="26">
        <v>51</v>
      </c>
      <c r="B53" s="34" t="s">
        <v>15</v>
      </c>
      <c r="C53" s="34" t="s">
        <v>16</v>
      </c>
      <c r="D53" s="43" t="s">
        <v>20</v>
      </c>
      <c r="E53" s="35">
        <v>18</v>
      </c>
      <c r="F53" s="35">
        <v>29</v>
      </c>
      <c r="G53" s="36">
        <v>47</v>
      </c>
      <c r="H53" s="53">
        <v>35.4</v>
      </c>
      <c r="I53" s="37">
        <v>256.14</v>
      </c>
      <c r="J53" s="38">
        <v>3</v>
      </c>
      <c r="K53" s="38">
        <v>50</v>
      </c>
      <c r="L53" s="38">
        <v>12</v>
      </c>
      <c r="M53" s="39">
        <f t="shared" si="0"/>
        <v>1.2806999999999999</v>
      </c>
      <c r="N53" s="38">
        <v>1.34</v>
      </c>
      <c r="O53" s="38">
        <v>1</v>
      </c>
      <c r="P53" s="40">
        <v>1</v>
      </c>
      <c r="Q53" s="56">
        <f t="shared" si="1"/>
        <v>80.658485999999996</v>
      </c>
      <c r="R53" s="66">
        <f t="shared" si="2"/>
        <v>1.2784883050847458</v>
      </c>
    </row>
    <row r="54" spans="1:18" x14ac:dyDescent="0.25">
      <c r="A54" s="26">
        <v>52</v>
      </c>
      <c r="B54" s="34" t="s">
        <v>15</v>
      </c>
      <c r="C54" s="34" t="s">
        <v>16</v>
      </c>
      <c r="D54" s="43" t="s">
        <v>20</v>
      </c>
      <c r="E54" s="35">
        <v>40</v>
      </c>
      <c r="F54" s="35">
        <v>56</v>
      </c>
      <c r="G54" s="36">
        <v>43.63</v>
      </c>
      <c r="H54" s="53">
        <v>32.869999999999997</v>
      </c>
      <c r="I54" s="37">
        <v>256.14</v>
      </c>
      <c r="J54" s="38">
        <v>3</v>
      </c>
      <c r="K54" s="38">
        <v>50</v>
      </c>
      <c r="L54" s="38">
        <v>12</v>
      </c>
      <c r="M54" s="39">
        <f t="shared" si="0"/>
        <v>1.2806999999999999</v>
      </c>
      <c r="N54" s="38">
        <v>1.34</v>
      </c>
      <c r="O54" s="38">
        <v>1</v>
      </c>
      <c r="P54" s="40">
        <v>1</v>
      </c>
      <c r="Q54" s="56">
        <f t="shared" si="1"/>
        <v>74.875100939999996</v>
      </c>
      <c r="R54" s="66">
        <f t="shared" si="2"/>
        <v>1.2779160614542135</v>
      </c>
    </row>
    <row r="55" spans="1:18" x14ac:dyDescent="0.25">
      <c r="A55" s="26">
        <v>53</v>
      </c>
      <c r="B55" s="34" t="s">
        <v>15</v>
      </c>
      <c r="C55" s="34" t="s">
        <v>16</v>
      </c>
      <c r="D55" s="43" t="s">
        <v>20</v>
      </c>
      <c r="E55" s="35">
        <v>40</v>
      </c>
      <c r="F55" s="35">
        <v>59</v>
      </c>
      <c r="G55" s="36">
        <v>43.63</v>
      </c>
      <c r="H55" s="53">
        <v>32.869999999999997</v>
      </c>
      <c r="I55" s="37">
        <v>256.14</v>
      </c>
      <c r="J55" s="38">
        <v>3</v>
      </c>
      <c r="K55" s="38">
        <v>50</v>
      </c>
      <c r="L55" s="38">
        <v>12</v>
      </c>
      <c r="M55" s="39">
        <f t="shared" si="0"/>
        <v>1.2806999999999999</v>
      </c>
      <c r="N55" s="38">
        <v>1.34</v>
      </c>
      <c r="O55" s="38">
        <v>1</v>
      </c>
      <c r="P55" s="40">
        <v>1</v>
      </c>
      <c r="Q55" s="56">
        <f t="shared" si="1"/>
        <v>74.875100939999996</v>
      </c>
      <c r="R55" s="66">
        <f t="shared" si="2"/>
        <v>1.2779160614542135</v>
      </c>
    </row>
    <row r="56" spans="1:18" x14ac:dyDescent="0.25">
      <c r="A56" s="26">
        <v>54</v>
      </c>
      <c r="B56" s="34" t="s">
        <v>15</v>
      </c>
      <c r="C56" s="34" t="s">
        <v>16</v>
      </c>
      <c r="D56" s="43" t="s">
        <v>20</v>
      </c>
      <c r="E56" s="35">
        <v>46</v>
      </c>
      <c r="F56" s="35">
        <v>16</v>
      </c>
      <c r="G56" s="36">
        <v>62.88</v>
      </c>
      <c r="H56" s="53">
        <v>47.37</v>
      </c>
      <c r="I56" s="37">
        <v>256.14</v>
      </c>
      <c r="J56" s="38">
        <v>3</v>
      </c>
      <c r="K56" s="38">
        <v>50</v>
      </c>
      <c r="L56" s="38">
        <v>12</v>
      </c>
      <c r="M56" s="39">
        <f t="shared" si="0"/>
        <v>1.2806999999999999</v>
      </c>
      <c r="N56" s="38">
        <v>1.31</v>
      </c>
      <c r="O56" s="38">
        <v>1</v>
      </c>
      <c r="P56" s="40">
        <v>1</v>
      </c>
      <c r="Q56" s="56">
        <f t="shared" si="1"/>
        <v>105.49484495999999</v>
      </c>
      <c r="R56" s="66">
        <f t="shared" si="2"/>
        <v>1.2270391589613681</v>
      </c>
    </row>
    <row r="57" spans="1:18" x14ac:dyDescent="0.25">
      <c r="A57" s="26">
        <v>55</v>
      </c>
      <c r="B57" s="34" t="s">
        <v>15</v>
      </c>
      <c r="C57" s="34" t="s">
        <v>16</v>
      </c>
      <c r="D57" s="43" t="s">
        <v>20</v>
      </c>
      <c r="E57" s="35">
        <v>48</v>
      </c>
      <c r="F57" s="35">
        <v>4</v>
      </c>
      <c r="G57" s="36">
        <v>62.7</v>
      </c>
      <c r="H57" s="53">
        <v>47.23</v>
      </c>
      <c r="I57" s="37">
        <v>256.14</v>
      </c>
      <c r="J57" s="38">
        <v>3</v>
      </c>
      <c r="K57" s="38">
        <v>50</v>
      </c>
      <c r="L57" s="38">
        <v>12</v>
      </c>
      <c r="M57" s="39">
        <f t="shared" si="0"/>
        <v>1.2806999999999999</v>
      </c>
      <c r="N57" s="38">
        <v>1.31</v>
      </c>
      <c r="O57" s="38">
        <v>1</v>
      </c>
      <c r="P57" s="40">
        <v>1</v>
      </c>
      <c r="Q57" s="56">
        <f t="shared" si="1"/>
        <v>105.1928559</v>
      </c>
      <c r="R57" s="66">
        <f t="shared" si="2"/>
        <v>1.2272465784459032</v>
      </c>
    </row>
    <row r="58" spans="1:18" x14ac:dyDescent="0.25">
      <c r="A58" s="26">
        <v>56</v>
      </c>
      <c r="B58" s="34" t="s">
        <v>15</v>
      </c>
      <c r="C58" s="34" t="s">
        <v>16</v>
      </c>
      <c r="D58" s="43" t="s">
        <v>20</v>
      </c>
      <c r="E58" s="35">
        <v>6</v>
      </c>
      <c r="F58" s="35">
        <v>59</v>
      </c>
      <c r="G58" s="36">
        <v>32.99</v>
      </c>
      <c r="H58" s="53">
        <v>24.85</v>
      </c>
      <c r="I58" s="37">
        <v>256.14</v>
      </c>
      <c r="J58" s="38">
        <v>3</v>
      </c>
      <c r="K58" s="38">
        <v>50</v>
      </c>
      <c r="L58" s="38">
        <v>12</v>
      </c>
      <c r="M58" s="39">
        <f t="shared" si="0"/>
        <v>1.2806999999999999</v>
      </c>
      <c r="N58" s="38">
        <v>1.34</v>
      </c>
      <c r="O58" s="38">
        <v>1</v>
      </c>
      <c r="P58" s="40">
        <v>1</v>
      </c>
      <c r="Q58" s="56">
        <f t="shared" si="1"/>
        <v>56.615392620000002</v>
      </c>
      <c r="R58" s="66">
        <f t="shared" si="2"/>
        <v>1.2782854173038229</v>
      </c>
    </row>
    <row r="59" spans="1:18" x14ac:dyDescent="0.25">
      <c r="A59" s="26">
        <v>57</v>
      </c>
      <c r="B59" s="34" t="s">
        <v>15</v>
      </c>
      <c r="C59" s="34" t="s">
        <v>16</v>
      </c>
      <c r="D59" s="43" t="s">
        <v>20</v>
      </c>
      <c r="E59" s="35">
        <v>8</v>
      </c>
      <c r="F59" s="35">
        <v>29</v>
      </c>
      <c r="G59" s="36">
        <v>69.31</v>
      </c>
      <c r="H59" s="53">
        <v>50.9</v>
      </c>
      <c r="I59" s="37">
        <v>256.14</v>
      </c>
      <c r="J59" s="38">
        <v>3</v>
      </c>
      <c r="K59" s="38">
        <v>50</v>
      </c>
      <c r="L59" s="38">
        <v>12</v>
      </c>
      <c r="M59" s="39">
        <f t="shared" si="0"/>
        <v>1.2806999999999999</v>
      </c>
      <c r="N59" s="38">
        <v>1.31</v>
      </c>
      <c r="O59" s="38">
        <v>1</v>
      </c>
      <c r="P59" s="40">
        <v>1</v>
      </c>
      <c r="Q59" s="56">
        <f t="shared" si="1"/>
        <v>116.28256526999999</v>
      </c>
      <c r="R59" s="66">
        <f t="shared" si="2"/>
        <v>1.2845297695481335</v>
      </c>
    </row>
    <row r="60" spans="1:18" x14ac:dyDescent="0.25">
      <c r="A60" s="26">
        <v>58</v>
      </c>
      <c r="B60" s="34" t="s">
        <v>15</v>
      </c>
      <c r="C60" s="34" t="s">
        <v>16</v>
      </c>
      <c r="D60" s="43" t="s">
        <v>22</v>
      </c>
      <c r="E60" s="35">
        <v>5</v>
      </c>
      <c r="F60" s="35">
        <v>3</v>
      </c>
      <c r="G60" s="36">
        <v>31.25</v>
      </c>
      <c r="H60" s="53">
        <v>20.73</v>
      </c>
      <c r="I60" s="37">
        <v>265.22000000000003</v>
      </c>
      <c r="J60" s="38">
        <v>3</v>
      </c>
      <c r="K60" s="38">
        <v>40</v>
      </c>
      <c r="L60" s="38">
        <v>12</v>
      </c>
      <c r="M60" s="39">
        <f t="shared" si="0"/>
        <v>1.6576250000000001</v>
      </c>
      <c r="N60" s="38">
        <v>1.34</v>
      </c>
      <c r="O60" s="38">
        <v>0.8</v>
      </c>
      <c r="P60" s="40">
        <v>0.85</v>
      </c>
      <c r="Q60" s="56">
        <f t="shared" si="1"/>
        <v>47.200871875000004</v>
      </c>
      <c r="R60" s="66">
        <f t="shared" si="2"/>
        <v>1.2769354498311627</v>
      </c>
    </row>
    <row r="61" spans="1:18" x14ac:dyDescent="0.25">
      <c r="A61" s="26">
        <v>59</v>
      </c>
      <c r="B61" s="34" t="s">
        <v>15</v>
      </c>
      <c r="C61" s="34" t="s">
        <v>16</v>
      </c>
      <c r="D61" s="43" t="s">
        <v>22</v>
      </c>
      <c r="E61" s="35">
        <v>8</v>
      </c>
      <c r="F61" s="35">
        <v>14</v>
      </c>
      <c r="G61" s="36">
        <v>44.68</v>
      </c>
      <c r="H61" s="53">
        <v>33.340000000000003</v>
      </c>
      <c r="I61" s="37">
        <v>265.22000000000003</v>
      </c>
      <c r="J61" s="38">
        <v>3</v>
      </c>
      <c r="K61" s="38">
        <v>40</v>
      </c>
      <c r="L61" s="38">
        <v>12</v>
      </c>
      <c r="M61" s="39">
        <f t="shared" si="0"/>
        <v>1.6576250000000001</v>
      </c>
      <c r="N61" s="38">
        <v>1.34</v>
      </c>
      <c r="O61" s="38">
        <v>0.9</v>
      </c>
      <c r="P61" s="40">
        <v>0.85</v>
      </c>
      <c r="Q61" s="56">
        <f t="shared" si="1"/>
        <v>75.92165839350001</v>
      </c>
      <c r="R61" s="66">
        <f t="shared" si="2"/>
        <v>1.2771943129424115</v>
      </c>
    </row>
    <row r="62" spans="1:18" x14ac:dyDescent="0.25">
      <c r="A62" s="26">
        <v>60</v>
      </c>
      <c r="B62" s="34" t="s">
        <v>15</v>
      </c>
      <c r="C62" s="34" t="s">
        <v>16</v>
      </c>
      <c r="D62" s="43" t="s">
        <v>23</v>
      </c>
      <c r="E62" s="35">
        <v>7</v>
      </c>
      <c r="F62" s="35">
        <v>1</v>
      </c>
      <c r="G62" s="36">
        <v>54.32</v>
      </c>
      <c r="H62" s="53">
        <v>41.43</v>
      </c>
      <c r="I62" s="37">
        <v>260.27</v>
      </c>
      <c r="J62" s="38">
        <v>3</v>
      </c>
      <c r="K62" s="38">
        <v>50</v>
      </c>
      <c r="L62" s="38">
        <v>12</v>
      </c>
      <c r="M62" s="39">
        <f t="shared" si="0"/>
        <v>1.30135</v>
      </c>
      <c r="N62" s="38">
        <v>1.34</v>
      </c>
      <c r="O62" s="38">
        <v>1</v>
      </c>
      <c r="P62" s="40">
        <v>1</v>
      </c>
      <c r="Q62" s="56">
        <f t="shared" si="1"/>
        <v>94.723704880000014</v>
      </c>
      <c r="R62" s="66">
        <f t="shared" si="2"/>
        <v>1.2863554158822113</v>
      </c>
    </row>
    <row r="63" spans="1:18" x14ac:dyDescent="0.25">
      <c r="A63" s="26">
        <v>61</v>
      </c>
      <c r="B63" s="34" t="s">
        <v>15</v>
      </c>
      <c r="C63" s="34" t="s">
        <v>16</v>
      </c>
      <c r="D63" s="43" t="s">
        <v>23</v>
      </c>
      <c r="E63" s="35">
        <v>7</v>
      </c>
      <c r="F63" s="35">
        <v>13</v>
      </c>
      <c r="G63" s="36">
        <v>54.44</v>
      </c>
      <c r="H63" s="53">
        <v>41.52</v>
      </c>
      <c r="I63" s="37">
        <v>260.27</v>
      </c>
      <c r="J63" s="38">
        <v>3</v>
      </c>
      <c r="K63" s="38">
        <v>50</v>
      </c>
      <c r="L63" s="38">
        <v>12</v>
      </c>
      <c r="M63" s="39">
        <f t="shared" si="0"/>
        <v>1.30135</v>
      </c>
      <c r="N63" s="38">
        <v>1.34</v>
      </c>
      <c r="O63" s="38">
        <v>1</v>
      </c>
      <c r="P63" s="40">
        <v>1</v>
      </c>
      <c r="Q63" s="56">
        <f t="shared" si="1"/>
        <v>94.93296196</v>
      </c>
      <c r="R63" s="66">
        <f t="shared" si="2"/>
        <v>1.2864393535645471</v>
      </c>
    </row>
    <row r="64" spans="1:18" x14ac:dyDescent="0.25">
      <c r="A64" s="26">
        <v>62</v>
      </c>
      <c r="B64" s="34" t="s">
        <v>15</v>
      </c>
      <c r="C64" s="34" t="s">
        <v>16</v>
      </c>
      <c r="D64" s="43" t="s">
        <v>23</v>
      </c>
      <c r="E64" s="35">
        <v>7</v>
      </c>
      <c r="F64" s="35">
        <v>17</v>
      </c>
      <c r="G64" s="36">
        <v>51.82</v>
      </c>
      <c r="H64" s="53">
        <v>39.520000000000003</v>
      </c>
      <c r="I64" s="37">
        <v>260.27</v>
      </c>
      <c r="J64" s="38">
        <v>3</v>
      </c>
      <c r="K64" s="38">
        <v>50</v>
      </c>
      <c r="L64" s="38">
        <v>12</v>
      </c>
      <c r="M64" s="39">
        <f t="shared" si="0"/>
        <v>1.30135</v>
      </c>
      <c r="N64" s="38">
        <v>1.34</v>
      </c>
      <c r="O64" s="38">
        <v>1</v>
      </c>
      <c r="P64" s="40">
        <v>1</v>
      </c>
      <c r="Q64" s="56">
        <f t="shared" si="1"/>
        <v>90.364182380000003</v>
      </c>
      <c r="R64" s="66">
        <f t="shared" si="2"/>
        <v>1.2865430764170038</v>
      </c>
    </row>
    <row r="65" spans="1:18" x14ac:dyDescent="0.25">
      <c r="A65" s="26">
        <v>63</v>
      </c>
      <c r="B65" s="34" t="s">
        <v>15</v>
      </c>
      <c r="C65" s="34" t="s">
        <v>16</v>
      </c>
      <c r="D65" s="43" t="s">
        <v>23</v>
      </c>
      <c r="E65" s="35">
        <v>7</v>
      </c>
      <c r="F65" s="35">
        <v>18</v>
      </c>
      <c r="G65" s="36">
        <v>41.28</v>
      </c>
      <c r="H65" s="53">
        <v>68.13</v>
      </c>
      <c r="I65" s="37">
        <v>260.27</v>
      </c>
      <c r="J65" s="38">
        <v>3</v>
      </c>
      <c r="K65" s="38">
        <v>50</v>
      </c>
      <c r="L65" s="38">
        <v>12</v>
      </c>
      <c r="M65" s="39">
        <f t="shared" si="0"/>
        <v>1.30135</v>
      </c>
      <c r="N65" s="38">
        <v>1.34</v>
      </c>
      <c r="O65" s="38">
        <v>1</v>
      </c>
      <c r="P65" s="40">
        <v>1</v>
      </c>
      <c r="Q65" s="56">
        <f t="shared" si="1"/>
        <v>71.984435520000005</v>
      </c>
      <c r="R65" s="66">
        <f t="shared" si="2"/>
        <v>5.6574717745486718E-2</v>
      </c>
    </row>
    <row r="66" spans="1:18" x14ac:dyDescent="0.25">
      <c r="A66" s="26">
        <v>64</v>
      </c>
      <c r="B66" s="34" t="s">
        <v>15</v>
      </c>
      <c r="C66" s="34" t="s">
        <v>16</v>
      </c>
      <c r="D66" s="43" t="s">
        <v>23</v>
      </c>
      <c r="E66" s="35">
        <v>7</v>
      </c>
      <c r="F66" s="35">
        <v>19</v>
      </c>
      <c r="G66" s="36">
        <v>50.81</v>
      </c>
      <c r="H66" s="53">
        <v>64.180000000000007</v>
      </c>
      <c r="I66" s="37">
        <v>260.27</v>
      </c>
      <c r="J66" s="38">
        <v>3</v>
      </c>
      <c r="K66" s="38">
        <v>50</v>
      </c>
      <c r="L66" s="38">
        <v>12</v>
      </c>
      <c r="M66" s="39">
        <f t="shared" si="0"/>
        <v>1.30135</v>
      </c>
      <c r="N66" s="38">
        <v>1.34</v>
      </c>
      <c r="O66" s="38">
        <v>1</v>
      </c>
      <c r="P66" s="40">
        <v>1</v>
      </c>
      <c r="Q66" s="56">
        <f t="shared" si="1"/>
        <v>88.602935290000019</v>
      </c>
      <c r="R66" s="66">
        <f t="shared" si="2"/>
        <v>0.38053810049859782</v>
      </c>
    </row>
    <row r="67" spans="1:18" x14ac:dyDescent="0.25">
      <c r="A67" s="26">
        <v>65</v>
      </c>
      <c r="B67" s="34" t="s">
        <v>15</v>
      </c>
      <c r="C67" s="34" t="s">
        <v>16</v>
      </c>
      <c r="D67" s="43" t="s">
        <v>23</v>
      </c>
      <c r="E67" s="35">
        <v>7</v>
      </c>
      <c r="F67" s="35">
        <v>2</v>
      </c>
      <c r="G67" s="36">
        <v>39.270000000000003</v>
      </c>
      <c r="H67" s="53">
        <v>29.95</v>
      </c>
      <c r="I67" s="37">
        <v>260.27</v>
      </c>
      <c r="J67" s="38">
        <v>3</v>
      </c>
      <c r="K67" s="38">
        <v>50</v>
      </c>
      <c r="L67" s="38">
        <v>12</v>
      </c>
      <c r="M67" s="39">
        <f t="shared" si="0"/>
        <v>1.30135</v>
      </c>
      <c r="N67" s="38">
        <v>1.34</v>
      </c>
      <c r="O67" s="38">
        <v>1</v>
      </c>
      <c r="P67" s="40">
        <v>1</v>
      </c>
      <c r="Q67" s="56">
        <f t="shared" si="1"/>
        <v>68.479379430000009</v>
      </c>
      <c r="R67" s="66">
        <f t="shared" si="2"/>
        <v>1.2864567422370621</v>
      </c>
    </row>
    <row r="68" spans="1:18" x14ac:dyDescent="0.25">
      <c r="A68" s="26">
        <v>66</v>
      </c>
      <c r="B68" s="34" t="s">
        <v>15</v>
      </c>
      <c r="C68" s="34" t="s">
        <v>16</v>
      </c>
      <c r="D68" s="43" t="s">
        <v>23</v>
      </c>
      <c r="E68" s="35">
        <v>7</v>
      </c>
      <c r="F68" s="35">
        <v>21</v>
      </c>
      <c r="G68" s="36">
        <v>41.2</v>
      </c>
      <c r="H68" s="53">
        <v>31.42</v>
      </c>
      <c r="I68" s="37">
        <v>260.27</v>
      </c>
      <c r="J68" s="38">
        <v>3</v>
      </c>
      <c r="K68" s="38">
        <v>50</v>
      </c>
      <c r="L68" s="38">
        <v>12</v>
      </c>
      <c r="M68" s="39">
        <f t="shared" ref="M68:M131" si="3">(I68*J68)/(K68*L68)</f>
        <v>1.30135</v>
      </c>
      <c r="N68" s="38">
        <v>1.34</v>
      </c>
      <c r="O68" s="38">
        <v>1</v>
      </c>
      <c r="P68" s="40">
        <v>1</v>
      </c>
      <c r="Q68" s="56">
        <f t="shared" ref="Q68:Q131" si="4">M68*N68*G68*O68*P68</f>
        <v>71.844930800000014</v>
      </c>
      <c r="R68" s="66">
        <f t="shared" ref="R68:R131" si="5">(Q68-H68)/H68</f>
        <v>1.2865986887332912</v>
      </c>
    </row>
    <row r="69" spans="1:18" x14ac:dyDescent="0.25">
      <c r="A69" s="26">
        <v>67</v>
      </c>
      <c r="B69" s="34" t="s">
        <v>15</v>
      </c>
      <c r="C69" s="34" t="s">
        <v>16</v>
      </c>
      <c r="D69" s="43" t="s">
        <v>23</v>
      </c>
      <c r="E69" s="35">
        <v>7</v>
      </c>
      <c r="F69" s="35">
        <v>24</v>
      </c>
      <c r="G69" s="36">
        <v>41.12</v>
      </c>
      <c r="H69" s="53">
        <v>31.36</v>
      </c>
      <c r="I69" s="37">
        <v>260.27</v>
      </c>
      <c r="J69" s="38">
        <v>3</v>
      </c>
      <c r="K69" s="38">
        <v>50</v>
      </c>
      <c r="L69" s="38">
        <v>12</v>
      </c>
      <c r="M69" s="39">
        <f t="shared" si="3"/>
        <v>1.30135</v>
      </c>
      <c r="N69" s="38">
        <v>1.34</v>
      </c>
      <c r="O69" s="38">
        <v>1</v>
      </c>
      <c r="P69" s="40">
        <v>1</v>
      </c>
      <c r="Q69" s="56">
        <f t="shared" si="4"/>
        <v>71.705426080000009</v>
      </c>
      <c r="R69" s="66">
        <f t="shared" si="5"/>
        <v>1.2865250663265309</v>
      </c>
    </row>
    <row r="70" spans="1:18" x14ac:dyDescent="0.25">
      <c r="A70" s="26">
        <v>68</v>
      </c>
      <c r="B70" s="34" t="s">
        <v>15</v>
      </c>
      <c r="C70" s="34" t="s">
        <v>16</v>
      </c>
      <c r="D70" s="43" t="s">
        <v>23</v>
      </c>
      <c r="E70" s="35">
        <v>7</v>
      </c>
      <c r="F70" s="35">
        <v>25</v>
      </c>
      <c r="G70" s="36">
        <v>50.95</v>
      </c>
      <c r="H70" s="53">
        <v>38.86</v>
      </c>
      <c r="I70" s="37">
        <v>260.27</v>
      </c>
      <c r="J70" s="38">
        <v>3</v>
      </c>
      <c r="K70" s="38">
        <v>50</v>
      </c>
      <c r="L70" s="38">
        <v>12</v>
      </c>
      <c r="M70" s="39">
        <f t="shared" si="3"/>
        <v>1.30135</v>
      </c>
      <c r="N70" s="38">
        <v>1.34</v>
      </c>
      <c r="O70" s="38">
        <v>1</v>
      </c>
      <c r="P70" s="40">
        <v>1</v>
      </c>
      <c r="Q70" s="56">
        <f t="shared" si="4"/>
        <v>88.847068550000017</v>
      </c>
      <c r="R70" s="66">
        <f t="shared" si="5"/>
        <v>1.2863373275862073</v>
      </c>
    </row>
    <row r="71" spans="1:18" x14ac:dyDescent="0.25">
      <c r="A71" s="26">
        <v>69</v>
      </c>
      <c r="B71" s="34" t="s">
        <v>15</v>
      </c>
      <c r="C71" s="34" t="s">
        <v>16</v>
      </c>
      <c r="D71" s="43" t="s">
        <v>23</v>
      </c>
      <c r="E71" s="35">
        <v>7</v>
      </c>
      <c r="F71" s="35">
        <v>26</v>
      </c>
      <c r="G71" s="36">
        <v>51.71</v>
      </c>
      <c r="H71" s="53">
        <v>65.31</v>
      </c>
      <c r="I71" s="37">
        <v>260.27</v>
      </c>
      <c r="J71" s="38">
        <v>3</v>
      </c>
      <c r="K71" s="38">
        <v>50</v>
      </c>
      <c r="L71" s="38">
        <v>12</v>
      </c>
      <c r="M71" s="39">
        <f t="shared" si="3"/>
        <v>1.30135</v>
      </c>
      <c r="N71" s="38">
        <v>1.34</v>
      </c>
      <c r="O71" s="38">
        <v>1</v>
      </c>
      <c r="P71" s="40">
        <v>1</v>
      </c>
      <c r="Q71" s="56">
        <f t="shared" si="4"/>
        <v>90.172363390000015</v>
      </c>
      <c r="R71" s="66">
        <f t="shared" si="5"/>
        <v>0.38068233639565169</v>
      </c>
    </row>
    <row r="72" spans="1:18" x14ac:dyDescent="0.25">
      <c r="A72" s="26">
        <v>70</v>
      </c>
      <c r="B72" s="34" t="s">
        <v>15</v>
      </c>
      <c r="C72" s="34" t="s">
        <v>16</v>
      </c>
      <c r="D72" s="43" t="s">
        <v>23</v>
      </c>
      <c r="E72" s="35">
        <v>7</v>
      </c>
      <c r="F72" s="35">
        <v>3</v>
      </c>
      <c r="G72" s="36">
        <v>54.95</v>
      </c>
      <c r="H72" s="53">
        <v>41.91</v>
      </c>
      <c r="I72" s="37">
        <v>260.27</v>
      </c>
      <c r="J72" s="38">
        <v>3</v>
      </c>
      <c r="K72" s="38">
        <v>50</v>
      </c>
      <c r="L72" s="38">
        <v>12</v>
      </c>
      <c r="M72" s="39">
        <f t="shared" si="3"/>
        <v>1.30135</v>
      </c>
      <c r="N72" s="38">
        <v>1.34</v>
      </c>
      <c r="O72" s="38">
        <v>1</v>
      </c>
      <c r="P72" s="40">
        <v>1</v>
      </c>
      <c r="Q72" s="56">
        <f t="shared" si="4"/>
        <v>95.822304550000013</v>
      </c>
      <c r="R72" s="66">
        <f t="shared" si="5"/>
        <v>1.286382833452637</v>
      </c>
    </row>
    <row r="73" spans="1:18" x14ac:dyDescent="0.25">
      <c r="A73" s="26">
        <v>71</v>
      </c>
      <c r="B73" s="34" t="s">
        <v>15</v>
      </c>
      <c r="C73" s="34" t="s">
        <v>16</v>
      </c>
      <c r="D73" s="43" t="s">
        <v>23</v>
      </c>
      <c r="E73" s="35">
        <v>7</v>
      </c>
      <c r="F73" s="35">
        <v>30</v>
      </c>
      <c r="G73" s="36">
        <v>41.42</v>
      </c>
      <c r="H73" s="53">
        <v>52.32</v>
      </c>
      <c r="I73" s="37">
        <v>260.27</v>
      </c>
      <c r="J73" s="38">
        <v>3</v>
      </c>
      <c r="K73" s="38">
        <v>50</v>
      </c>
      <c r="L73" s="38">
        <v>12</v>
      </c>
      <c r="M73" s="39">
        <f t="shared" si="3"/>
        <v>1.30135</v>
      </c>
      <c r="N73" s="38">
        <v>1.34</v>
      </c>
      <c r="O73" s="38">
        <v>1</v>
      </c>
      <c r="P73" s="40">
        <v>1</v>
      </c>
      <c r="Q73" s="56">
        <f t="shared" si="4"/>
        <v>72.228568780000003</v>
      </c>
      <c r="R73" s="66">
        <f t="shared" si="5"/>
        <v>0.38051545833333339</v>
      </c>
    </row>
    <row r="74" spans="1:18" x14ac:dyDescent="0.25">
      <c r="A74" s="26">
        <v>72</v>
      </c>
      <c r="B74" s="34" t="s">
        <v>15</v>
      </c>
      <c r="C74" s="34" t="s">
        <v>16</v>
      </c>
      <c r="D74" s="43" t="s">
        <v>23</v>
      </c>
      <c r="E74" s="35">
        <v>7</v>
      </c>
      <c r="F74" s="35">
        <v>31</v>
      </c>
      <c r="G74" s="36">
        <v>42.79</v>
      </c>
      <c r="H74" s="53">
        <v>54.05</v>
      </c>
      <c r="I74" s="37">
        <v>260.27</v>
      </c>
      <c r="J74" s="38">
        <v>3</v>
      </c>
      <c r="K74" s="38">
        <v>50</v>
      </c>
      <c r="L74" s="38">
        <v>12</v>
      </c>
      <c r="M74" s="39">
        <f t="shared" si="3"/>
        <v>1.30135</v>
      </c>
      <c r="N74" s="38">
        <v>1.34</v>
      </c>
      <c r="O74" s="38">
        <v>1</v>
      </c>
      <c r="P74" s="40">
        <v>1</v>
      </c>
      <c r="Q74" s="56">
        <f t="shared" si="4"/>
        <v>74.617587110000002</v>
      </c>
      <c r="R74" s="66">
        <f t="shared" si="5"/>
        <v>0.38052890120259031</v>
      </c>
    </row>
    <row r="75" spans="1:18" x14ac:dyDescent="0.25">
      <c r="A75" s="26">
        <v>73</v>
      </c>
      <c r="B75" s="34" t="s">
        <v>15</v>
      </c>
      <c r="C75" s="34" t="s">
        <v>16</v>
      </c>
      <c r="D75" s="43" t="s">
        <v>23</v>
      </c>
      <c r="E75" s="35">
        <v>7</v>
      </c>
      <c r="F75" s="35">
        <v>32</v>
      </c>
      <c r="G75" s="36">
        <v>50.74</v>
      </c>
      <c r="H75" s="53">
        <v>38.700000000000003</v>
      </c>
      <c r="I75" s="37">
        <v>260.27</v>
      </c>
      <c r="J75" s="38">
        <v>3</v>
      </c>
      <c r="K75" s="38">
        <v>50</v>
      </c>
      <c r="L75" s="38">
        <v>12</v>
      </c>
      <c r="M75" s="39">
        <f t="shared" si="3"/>
        <v>1.30135</v>
      </c>
      <c r="N75" s="38">
        <v>1.34</v>
      </c>
      <c r="O75" s="38">
        <v>1</v>
      </c>
      <c r="P75" s="40">
        <v>1</v>
      </c>
      <c r="Q75" s="56">
        <f t="shared" si="4"/>
        <v>88.480868660000013</v>
      </c>
      <c r="R75" s="66">
        <f t="shared" si="5"/>
        <v>1.2863273555555557</v>
      </c>
    </row>
    <row r="76" spans="1:18" x14ac:dyDescent="0.25">
      <c r="A76" s="26">
        <v>74</v>
      </c>
      <c r="B76" s="34" t="s">
        <v>15</v>
      </c>
      <c r="C76" s="34" t="s">
        <v>16</v>
      </c>
      <c r="D76" s="43" t="s">
        <v>23</v>
      </c>
      <c r="E76" s="35">
        <v>7</v>
      </c>
      <c r="F76" s="35">
        <v>33</v>
      </c>
      <c r="G76" s="36">
        <v>51.55</v>
      </c>
      <c r="H76" s="53">
        <v>39.32</v>
      </c>
      <c r="I76" s="37">
        <v>260.27</v>
      </c>
      <c r="J76" s="38">
        <v>3</v>
      </c>
      <c r="K76" s="38">
        <v>50</v>
      </c>
      <c r="L76" s="38">
        <v>12</v>
      </c>
      <c r="M76" s="39">
        <f t="shared" si="3"/>
        <v>1.30135</v>
      </c>
      <c r="N76" s="38">
        <v>1.34</v>
      </c>
      <c r="O76" s="38">
        <v>1</v>
      </c>
      <c r="P76" s="40">
        <v>1</v>
      </c>
      <c r="Q76" s="56">
        <f t="shared" si="4"/>
        <v>89.893353950000005</v>
      </c>
      <c r="R76" s="66">
        <f t="shared" si="5"/>
        <v>1.2861992357578842</v>
      </c>
    </row>
    <row r="77" spans="1:18" x14ac:dyDescent="0.25">
      <c r="A77" s="26">
        <v>75</v>
      </c>
      <c r="B77" s="34" t="s">
        <v>15</v>
      </c>
      <c r="C77" s="34" t="s">
        <v>16</v>
      </c>
      <c r="D77" s="43" t="s">
        <v>23</v>
      </c>
      <c r="E77" s="35">
        <v>7</v>
      </c>
      <c r="F77" s="35">
        <v>34</v>
      </c>
      <c r="G77" s="36">
        <v>42.78</v>
      </c>
      <c r="H77" s="53">
        <v>32.630000000000003</v>
      </c>
      <c r="I77" s="37">
        <v>260.27</v>
      </c>
      <c r="J77" s="38">
        <v>3</v>
      </c>
      <c r="K77" s="38">
        <v>50</v>
      </c>
      <c r="L77" s="38">
        <v>12</v>
      </c>
      <c r="M77" s="39">
        <f t="shared" si="3"/>
        <v>1.30135</v>
      </c>
      <c r="N77" s="38">
        <v>1.34</v>
      </c>
      <c r="O77" s="38">
        <v>1</v>
      </c>
      <c r="P77" s="40">
        <v>1</v>
      </c>
      <c r="Q77" s="56">
        <f t="shared" si="4"/>
        <v>74.600149020000003</v>
      </c>
      <c r="R77" s="66">
        <f t="shared" si="5"/>
        <v>1.2862442237205025</v>
      </c>
    </row>
    <row r="78" spans="1:18" x14ac:dyDescent="0.25">
      <c r="A78" s="26">
        <v>76</v>
      </c>
      <c r="B78" s="34" t="s">
        <v>15</v>
      </c>
      <c r="C78" s="34" t="s">
        <v>16</v>
      </c>
      <c r="D78" s="43" t="s">
        <v>23</v>
      </c>
      <c r="E78" s="35">
        <v>7</v>
      </c>
      <c r="F78" s="35">
        <v>35</v>
      </c>
      <c r="G78" s="36">
        <v>51.25</v>
      </c>
      <c r="H78" s="53">
        <v>39.090000000000003</v>
      </c>
      <c r="I78" s="37">
        <v>260.27</v>
      </c>
      <c r="J78" s="38">
        <v>3</v>
      </c>
      <c r="K78" s="38">
        <v>50</v>
      </c>
      <c r="L78" s="38">
        <v>12</v>
      </c>
      <c r="M78" s="39">
        <f t="shared" si="3"/>
        <v>1.30135</v>
      </c>
      <c r="N78" s="38">
        <v>1.34</v>
      </c>
      <c r="O78" s="38">
        <v>1</v>
      </c>
      <c r="P78" s="40">
        <v>1</v>
      </c>
      <c r="Q78" s="56">
        <f t="shared" si="4"/>
        <v>89.370211250000011</v>
      </c>
      <c r="R78" s="66">
        <f t="shared" si="5"/>
        <v>1.2862678754157075</v>
      </c>
    </row>
    <row r="79" spans="1:18" x14ac:dyDescent="0.25">
      <c r="A79" s="26">
        <v>77</v>
      </c>
      <c r="B79" s="34" t="s">
        <v>15</v>
      </c>
      <c r="C79" s="34" t="s">
        <v>16</v>
      </c>
      <c r="D79" s="43" t="s">
        <v>23</v>
      </c>
      <c r="E79" s="35">
        <v>7</v>
      </c>
      <c r="F79" s="35">
        <v>36</v>
      </c>
      <c r="G79" s="36">
        <v>51.54</v>
      </c>
      <c r="H79" s="53">
        <v>39.31</v>
      </c>
      <c r="I79" s="37">
        <v>260.27</v>
      </c>
      <c r="J79" s="38">
        <v>3</v>
      </c>
      <c r="K79" s="38">
        <v>50</v>
      </c>
      <c r="L79" s="38">
        <v>12</v>
      </c>
      <c r="M79" s="39">
        <f t="shared" si="3"/>
        <v>1.30135</v>
      </c>
      <c r="N79" s="38">
        <v>1.34</v>
      </c>
      <c r="O79" s="38">
        <v>1</v>
      </c>
      <c r="P79" s="40">
        <v>1</v>
      </c>
      <c r="Q79" s="56">
        <f t="shared" si="4"/>
        <v>89.875915860000006</v>
      </c>
      <c r="R79" s="66">
        <f t="shared" si="5"/>
        <v>1.2863372134316968</v>
      </c>
    </row>
    <row r="80" spans="1:18" x14ac:dyDescent="0.25">
      <c r="A80" s="26">
        <v>78</v>
      </c>
      <c r="B80" s="34" t="s">
        <v>15</v>
      </c>
      <c r="C80" s="34" t="s">
        <v>16</v>
      </c>
      <c r="D80" s="43" t="s">
        <v>23</v>
      </c>
      <c r="E80" s="35">
        <v>7</v>
      </c>
      <c r="F80" s="35">
        <v>37</v>
      </c>
      <c r="G80" s="36">
        <v>42.92</v>
      </c>
      <c r="H80" s="53">
        <v>32.74</v>
      </c>
      <c r="I80" s="37">
        <v>260.27</v>
      </c>
      <c r="J80" s="38">
        <v>3</v>
      </c>
      <c r="K80" s="38">
        <v>50</v>
      </c>
      <c r="L80" s="38">
        <v>12</v>
      </c>
      <c r="M80" s="39">
        <f t="shared" si="3"/>
        <v>1.30135</v>
      </c>
      <c r="N80" s="38">
        <v>1.34</v>
      </c>
      <c r="O80" s="38">
        <v>1</v>
      </c>
      <c r="P80" s="40">
        <v>1</v>
      </c>
      <c r="Q80" s="56">
        <f t="shared" si="4"/>
        <v>74.844282280000016</v>
      </c>
      <c r="R80" s="66">
        <f t="shared" si="5"/>
        <v>1.2860196175931586</v>
      </c>
    </row>
    <row r="81" spans="1:18" x14ac:dyDescent="0.25">
      <c r="A81" s="26">
        <v>79</v>
      </c>
      <c r="B81" s="34" t="s">
        <v>15</v>
      </c>
      <c r="C81" s="34" t="s">
        <v>16</v>
      </c>
      <c r="D81" s="43" t="s">
        <v>23</v>
      </c>
      <c r="E81" s="35">
        <v>7</v>
      </c>
      <c r="F81" s="35">
        <v>38</v>
      </c>
      <c r="G81" s="36">
        <v>51.44</v>
      </c>
      <c r="H81" s="53">
        <v>39.229999999999997</v>
      </c>
      <c r="I81" s="37">
        <v>260.27</v>
      </c>
      <c r="J81" s="38">
        <v>3</v>
      </c>
      <c r="K81" s="38">
        <v>50</v>
      </c>
      <c r="L81" s="38">
        <v>12</v>
      </c>
      <c r="M81" s="39">
        <f t="shared" si="3"/>
        <v>1.30135</v>
      </c>
      <c r="N81" s="38">
        <v>1.34</v>
      </c>
      <c r="O81" s="38">
        <v>1</v>
      </c>
      <c r="P81" s="40">
        <v>1</v>
      </c>
      <c r="Q81" s="56">
        <f t="shared" si="4"/>
        <v>89.701534960000004</v>
      </c>
      <c r="R81" s="66">
        <f t="shared" si="5"/>
        <v>1.2865545490695898</v>
      </c>
    </row>
    <row r="82" spans="1:18" x14ac:dyDescent="0.25">
      <c r="A82" s="26">
        <v>80</v>
      </c>
      <c r="B82" s="34" t="s">
        <v>15</v>
      </c>
      <c r="C82" s="34" t="s">
        <v>16</v>
      </c>
      <c r="D82" s="43" t="s">
        <v>23</v>
      </c>
      <c r="E82" s="35">
        <v>7</v>
      </c>
      <c r="F82" s="35">
        <v>39</v>
      </c>
      <c r="G82" s="36">
        <v>51.7</v>
      </c>
      <c r="H82" s="53">
        <v>65.3</v>
      </c>
      <c r="I82" s="37">
        <v>260.27</v>
      </c>
      <c r="J82" s="38">
        <v>3</v>
      </c>
      <c r="K82" s="38">
        <v>50</v>
      </c>
      <c r="L82" s="38">
        <v>12</v>
      </c>
      <c r="M82" s="39">
        <f t="shared" si="3"/>
        <v>1.30135</v>
      </c>
      <c r="N82" s="38">
        <v>1.34</v>
      </c>
      <c r="O82" s="38">
        <v>1</v>
      </c>
      <c r="P82" s="40">
        <v>1</v>
      </c>
      <c r="Q82" s="56">
        <f t="shared" si="4"/>
        <v>90.154925300000016</v>
      </c>
      <c r="R82" s="66">
        <f t="shared" si="5"/>
        <v>0.3806267274119452</v>
      </c>
    </row>
    <row r="83" spans="1:18" x14ac:dyDescent="0.25">
      <c r="A83" s="26">
        <v>81</v>
      </c>
      <c r="B83" s="34" t="s">
        <v>15</v>
      </c>
      <c r="C83" s="34" t="s">
        <v>16</v>
      </c>
      <c r="D83" s="43" t="s">
        <v>23</v>
      </c>
      <c r="E83" s="35">
        <v>7</v>
      </c>
      <c r="F83" s="35">
        <v>41</v>
      </c>
      <c r="G83" s="36">
        <v>51.45</v>
      </c>
      <c r="H83" s="53">
        <v>39.24</v>
      </c>
      <c r="I83" s="37">
        <v>260.27</v>
      </c>
      <c r="J83" s="38">
        <v>3</v>
      </c>
      <c r="K83" s="38">
        <v>50</v>
      </c>
      <c r="L83" s="38">
        <v>12</v>
      </c>
      <c r="M83" s="39">
        <f t="shared" si="3"/>
        <v>1.30135</v>
      </c>
      <c r="N83" s="38">
        <v>1.34</v>
      </c>
      <c r="O83" s="38">
        <v>1</v>
      </c>
      <c r="P83" s="40">
        <v>1</v>
      </c>
      <c r="Q83" s="56">
        <f t="shared" si="4"/>
        <v>89.718973050000017</v>
      </c>
      <c r="R83" s="66">
        <f t="shared" si="5"/>
        <v>1.2864162347094805</v>
      </c>
    </row>
    <row r="84" spans="1:18" x14ac:dyDescent="0.25">
      <c r="A84" s="26">
        <v>82</v>
      </c>
      <c r="B84" s="34" t="s">
        <v>15</v>
      </c>
      <c r="C84" s="34" t="s">
        <v>16</v>
      </c>
      <c r="D84" s="43" t="s">
        <v>23</v>
      </c>
      <c r="E84" s="35">
        <v>7</v>
      </c>
      <c r="F84" s="35">
        <v>42</v>
      </c>
      <c r="G84" s="36">
        <v>51.49</v>
      </c>
      <c r="H84" s="53">
        <v>39.270000000000003</v>
      </c>
      <c r="I84" s="37">
        <v>260.27</v>
      </c>
      <c r="J84" s="38">
        <v>3</v>
      </c>
      <c r="K84" s="38">
        <v>50</v>
      </c>
      <c r="L84" s="38">
        <v>12</v>
      </c>
      <c r="M84" s="39">
        <f t="shared" si="3"/>
        <v>1.30135</v>
      </c>
      <c r="N84" s="38">
        <v>1.34</v>
      </c>
      <c r="O84" s="38">
        <v>1</v>
      </c>
      <c r="P84" s="40">
        <v>1</v>
      </c>
      <c r="Q84" s="56">
        <f t="shared" si="4"/>
        <v>89.788725410000012</v>
      </c>
      <c r="R84" s="66">
        <f t="shared" si="5"/>
        <v>1.2864457705627708</v>
      </c>
    </row>
    <row r="85" spans="1:18" x14ac:dyDescent="0.25">
      <c r="A85" s="26">
        <v>83</v>
      </c>
      <c r="B85" s="34" t="s">
        <v>15</v>
      </c>
      <c r="C85" s="34" t="s">
        <v>16</v>
      </c>
      <c r="D85" s="43" t="s">
        <v>23</v>
      </c>
      <c r="E85" s="35">
        <v>7</v>
      </c>
      <c r="F85" s="35">
        <v>43</v>
      </c>
      <c r="G85" s="36">
        <v>42.95</v>
      </c>
      <c r="H85" s="53">
        <v>32.76</v>
      </c>
      <c r="I85" s="37">
        <v>260.27</v>
      </c>
      <c r="J85" s="38">
        <v>3</v>
      </c>
      <c r="K85" s="38">
        <v>50</v>
      </c>
      <c r="L85" s="38">
        <v>12</v>
      </c>
      <c r="M85" s="39">
        <f t="shared" si="3"/>
        <v>1.30135</v>
      </c>
      <c r="N85" s="38">
        <v>1.34</v>
      </c>
      <c r="O85" s="38">
        <v>1</v>
      </c>
      <c r="P85" s="40">
        <v>1</v>
      </c>
      <c r="Q85" s="56">
        <f t="shared" si="4"/>
        <v>74.896596550000012</v>
      </c>
      <c r="R85" s="66">
        <f t="shared" si="5"/>
        <v>1.2862208959096464</v>
      </c>
    </row>
    <row r="86" spans="1:18" x14ac:dyDescent="0.25">
      <c r="A86" s="26">
        <v>84</v>
      </c>
      <c r="B86" s="34" t="s">
        <v>15</v>
      </c>
      <c r="C86" s="34" t="s">
        <v>16</v>
      </c>
      <c r="D86" s="43" t="s">
        <v>23</v>
      </c>
      <c r="E86" s="35">
        <v>7</v>
      </c>
      <c r="F86" s="35">
        <v>44</v>
      </c>
      <c r="G86" s="36">
        <v>51.7</v>
      </c>
      <c r="H86" s="53">
        <v>65.3</v>
      </c>
      <c r="I86" s="37">
        <v>260.27</v>
      </c>
      <c r="J86" s="38">
        <v>3</v>
      </c>
      <c r="K86" s="38">
        <v>50</v>
      </c>
      <c r="L86" s="38">
        <v>12</v>
      </c>
      <c r="M86" s="39">
        <f t="shared" si="3"/>
        <v>1.30135</v>
      </c>
      <c r="N86" s="38">
        <v>1.34</v>
      </c>
      <c r="O86" s="38">
        <v>1</v>
      </c>
      <c r="P86" s="40">
        <v>1</v>
      </c>
      <c r="Q86" s="56">
        <f t="shared" si="4"/>
        <v>90.154925300000016</v>
      </c>
      <c r="R86" s="66">
        <f t="shared" si="5"/>
        <v>0.3806267274119452</v>
      </c>
    </row>
    <row r="87" spans="1:18" x14ac:dyDescent="0.25">
      <c r="A87" s="26">
        <v>85</v>
      </c>
      <c r="B87" s="34" t="s">
        <v>15</v>
      </c>
      <c r="C87" s="34" t="s">
        <v>16</v>
      </c>
      <c r="D87" s="43" t="s">
        <v>23</v>
      </c>
      <c r="E87" s="35">
        <v>7</v>
      </c>
      <c r="F87" s="35">
        <v>45</v>
      </c>
      <c r="G87" s="36">
        <v>51.5</v>
      </c>
      <c r="H87" s="53">
        <v>39.28</v>
      </c>
      <c r="I87" s="37">
        <v>260.27</v>
      </c>
      <c r="J87" s="38">
        <v>3</v>
      </c>
      <c r="K87" s="38">
        <v>50</v>
      </c>
      <c r="L87" s="38">
        <v>12</v>
      </c>
      <c r="M87" s="39">
        <f t="shared" si="3"/>
        <v>1.30135</v>
      </c>
      <c r="N87" s="38">
        <v>1.34</v>
      </c>
      <c r="O87" s="38">
        <v>1</v>
      </c>
      <c r="P87" s="40">
        <v>1</v>
      </c>
      <c r="Q87" s="56">
        <f t="shared" si="4"/>
        <v>89.806163500000011</v>
      </c>
      <c r="R87" s="66">
        <f t="shared" si="5"/>
        <v>1.2863076247454177</v>
      </c>
    </row>
    <row r="88" spans="1:18" x14ac:dyDescent="0.25">
      <c r="A88" s="26">
        <v>86</v>
      </c>
      <c r="B88" s="34" t="s">
        <v>15</v>
      </c>
      <c r="C88" s="34" t="s">
        <v>16</v>
      </c>
      <c r="D88" s="43" t="s">
        <v>23</v>
      </c>
      <c r="E88" s="35">
        <v>7</v>
      </c>
      <c r="F88" s="35">
        <v>47</v>
      </c>
      <c r="G88" s="36">
        <v>33.090000000000003</v>
      </c>
      <c r="H88" s="53">
        <v>25.24</v>
      </c>
      <c r="I88" s="37">
        <v>260.27</v>
      </c>
      <c r="J88" s="38">
        <v>3</v>
      </c>
      <c r="K88" s="38">
        <v>50</v>
      </c>
      <c r="L88" s="38">
        <v>12</v>
      </c>
      <c r="M88" s="39">
        <f t="shared" si="3"/>
        <v>1.30135</v>
      </c>
      <c r="N88" s="38">
        <v>1.34</v>
      </c>
      <c r="O88" s="38">
        <v>1</v>
      </c>
      <c r="P88" s="40">
        <v>1</v>
      </c>
      <c r="Q88" s="56">
        <f t="shared" si="4"/>
        <v>57.702639810000008</v>
      </c>
      <c r="R88" s="66">
        <f t="shared" si="5"/>
        <v>1.286158471077655</v>
      </c>
    </row>
    <row r="89" spans="1:18" x14ac:dyDescent="0.25">
      <c r="A89" s="26">
        <v>87</v>
      </c>
      <c r="B89" s="34" t="s">
        <v>15</v>
      </c>
      <c r="C89" s="34" t="s">
        <v>16</v>
      </c>
      <c r="D89" s="43" t="s">
        <v>23</v>
      </c>
      <c r="E89" s="35">
        <v>7</v>
      </c>
      <c r="F89" s="35">
        <v>48</v>
      </c>
      <c r="G89" s="36">
        <v>54.13</v>
      </c>
      <c r="H89" s="53">
        <v>89.34</v>
      </c>
      <c r="I89" s="37">
        <v>260.27</v>
      </c>
      <c r="J89" s="38">
        <v>3</v>
      </c>
      <c r="K89" s="38">
        <v>50</v>
      </c>
      <c r="L89" s="38">
        <v>12</v>
      </c>
      <c r="M89" s="39">
        <f t="shared" si="3"/>
        <v>1.30135</v>
      </c>
      <c r="N89" s="38">
        <v>1.34</v>
      </c>
      <c r="O89" s="38">
        <v>1</v>
      </c>
      <c r="P89" s="40">
        <v>1</v>
      </c>
      <c r="Q89" s="56">
        <f t="shared" si="4"/>
        <v>94.392381170000007</v>
      </c>
      <c r="R89" s="66">
        <f t="shared" si="5"/>
        <v>5.6552285314528807E-2</v>
      </c>
    </row>
    <row r="90" spans="1:18" x14ac:dyDescent="0.25">
      <c r="A90" s="26">
        <v>88</v>
      </c>
      <c r="B90" s="34" t="s">
        <v>15</v>
      </c>
      <c r="C90" s="34" t="s">
        <v>16</v>
      </c>
      <c r="D90" s="43" t="s">
        <v>23</v>
      </c>
      <c r="E90" s="35">
        <v>7</v>
      </c>
      <c r="F90" s="35">
        <v>49</v>
      </c>
      <c r="G90" s="36">
        <v>50.63</v>
      </c>
      <c r="H90" s="53">
        <v>38.619999999999997</v>
      </c>
      <c r="I90" s="37">
        <v>260.27</v>
      </c>
      <c r="J90" s="38">
        <v>3</v>
      </c>
      <c r="K90" s="38">
        <v>50</v>
      </c>
      <c r="L90" s="38">
        <v>12</v>
      </c>
      <c r="M90" s="39">
        <f t="shared" si="3"/>
        <v>1.30135</v>
      </c>
      <c r="N90" s="38">
        <v>1.34</v>
      </c>
      <c r="O90" s="38">
        <v>1</v>
      </c>
      <c r="P90" s="40">
        <v>1</v>
      </c>
      <c r="Q90" s="56">
        <f t="shared" si="4"/>
        <v>88.289049670000011</v>
      </c>
      <c r="R90" s="66">
        <f t="shared" si="5"/>
        <v>1.286096573537028</v>
      </c>
    </row>
    <row r="91" spans="1:18" x14ac:dyDescent="0.25">
      <c r="A91" s="26">
        <v>89</v>
      </c>
      <c r="B91" s="34" t="s">
        <v>15</v>
      </c>
      <c r="C91" s="34" t="s">
        <v>16</v>
      </c>
      <c r="D91" s="43" t="s">
        <v>23</v>
      </c>
      <c r="E91" s="35">
        <v>7</v>
      </c>
      <c r="F91" s="35">
        <v>50</v>
      </c>
      <c r="G91" s="36">
        <v>33.130000000000003</v>
      </c>
      <c r="H91" s="53">
        <v>25.27</v>
      </c>
      <c r="I91" s="37">
        <v>260.27</v>
      </c>
      <c r="J91" s="38">
        <v>3</v>
      </c>
      <c r="K91" s="38">
        <v>50</v>
      </c>
      <c r="L91" s="38">
        <v>12</v>
      </c>
      <c r="M91" s="39">
        <f t="shared" si="3"/>
        <v>1.30135</v>
      </c>
      <c r="N91" s="38">
        <v>1.34</v>
      </c>
      <c r="O91" s="38">
        <v>1</v>
      </c>
      <c r="P91" s="40">
        <v>1</v>
      </c>
      <c r="Q91" s="56">
        <f t="shared" si="4"/>
        <v>57.77239217000001</v>
      </c>
      <c r="R91" s="66">
        <f t="shared" si="5"/>
        <v>1.2862046762960035</v>
      </c>
    </row>
    <row r="92" spans="1:18" x14ac:dyDescent="0.25">
      <c r="A92" s="26">
        <v>90</v>
      </c>
      <c r="B92" s="34" t="s">
        <v>15</v>
      </c>
      <c r="C92" s="34" t="s">
        <v>16</v>
      </c>
      <c r="D92" s="43" t="s">
        <v>23</v>
      </c>
      <c r="E92" s="35">
        <v>7</v>
      </c>
      <c r="F92" s="35">
        <v>51</v>
      </c>
      <c r="G92" s="36">
        <v>54.49</v>
      </c>
      <c r="H92" s="53">
        <v>89.93</v>
      </c>
      <c r="I92" s="37">
        <v>260.27</v>
      </c>
      <c r="J92" s="38">
        <v>3</v>
      </c>
      <c r="K92" s="38">
        <v>50</v>
      </c>
      <c r="L92" s="38">
        <v>12</v>
      </c>
      <c r="M92" s="39">
        <f t="shared" si="3"/>
        <v>1.30135</v>
      </c>
      <c r="N92" s="38">
        <v>1.34</v>
      </c>
      <c r="O92" s="38">
        <v>1</v>
      </c>
      <c r="P92" s="40">
        <v>1</v>
      </c>
      <c r="Q92" s="56">
        <f t="shared" si="4"/>
        <v>95.020152410000009</v>
      </c>
      <c r="R92" s="66">
        <f t="shared" si="5"/>
        <v>5.660127221172024E-2</v>
      </c>
    </row>
    <row r="93" spans="1:18" x14ac:dyDescent="0.25">
      <c r="A93" s="26">
        <v>91</v>
      </c>
      <c r="B93" s="34" t="s">
        <v>15</v>
      </c>
      <c r="C93" s="34" t="s">
        <v>16</v>
      </c>
      <c r="D93" s="43" t="s">
        <v>23</v>
      </c>
      <c r="E93" s="35">
        <v>7</v>
      </c>
      <c r="F93" s="35">
        <v>52</v>
      </c>
      <c r="G93" s="36">
        <v>50.56</v>
      </c>
      <c r="H93" s="53">
        <v>38.56</v>
      </c>
      <c r="I93" s="37">
        <v>260.27</v>
      </c>
      <c r="J93" s="38">
        <v>3</v>
      </c>
      <c r="K93" s="38">
        <v>50</v>
      </c>
      <c r="L93" s="38">
        <v>12</v>
      </c>
      <c r="M93" s="39">
        <f t="shared" si="3"/>
        <v>1.30135</v>
      </c>
      <c r="N93" s="38">
        <v>1.34</v>
      </c>
      <c r="O93" s="38">
        <v>1</v>
      </c>
      <c r="P93" s="40">
        <v>1</v>
      </c>
      <c r="Q93" s="56">
        <f t="shared" si="4"/>
        <v>88.166983040000005</v>
      </c>
      <c r="R93" s="66">
        <f t="shared" si="5"/>
        <v>1.2864881493775933</v>
      </c>
    </row>
    <row r="94" spans="1:18" x14ac:dyDescent="0.25">
      <c r="A94" s="26">
        <v>92</v>
      </c>
      <c r="B94" s="34" t="s">
        <v>15</v>
      </c>
      <c r="C94" s="34" t="s">
        <v>16</v>
      </c>
      <c r="D94" s="43" t="s">
        <v>23</v>
      </c>
      <c r="E94" s="35">
        <v>7</v>
      </c>
      <c r="F94" s="35">
        <v>53</v>
      </c>
      <c r="G94" s="36">
        <v>33.15</v>
      </c>
      <c r="H94" s="53">
        <v>25.28</v>
      </c>
      <c r="I94" s="37">
        <v>260.27</v>
      </c>
      <c r="J94" s="38">
        <v>3</v>
      </c>
      <c r="K94" s="38">
        <v>50</v>
      </c>
      <c r="L94" s="38">
        <v>12</v>
      </c>
      <c r="M94" s="39">
        <f t="shared" si="3"/>
        <v>1.30135</v>
      </c>
      <c r="N94" s="38">
        <v>1.34</v>
      </c>
      <c r="O94" s="38">
        <v>1</v>
      </c>
      <c r="P94" s="40">
        <v>1</v>
      </c>
      <c r="Q94" s="56">
        <f t="shared" si="4"/>
        <v>57.807268350000001</v>
      </c>
      <c r="R94" s="66">
        <f t="shared" si="5"/>
        <v>1.2866799189082279</v>
      </c>
    </row>
    <row r="95" spans="1:18" x14ac:dyDescent="0.25">
      <c r="A95" s="26">
        <v>93</v>
      </c>
      <c r="B95" s="34" t="s">
        <v>15</v>
      </c>
      <c r="C95" s="34" t="s">
        <v>16</v>
      </c>
      <c r="D95" s="43" t="s">
        <v>23</v>
      </c>
      <c r="E95" s="35">
        <v>7</v>
      </c>
      <c r="F95" s="35">
        <v>54</v>
      </c>
      <c r="G95" s="36">
        <v>54.41</v>
      </c>
      <c r="H95" s="53">
        <v>68.72</v>
      </c>
      <c r="I95" s="37">
        <v>260.27</v>
      </c>
      <c r="J95" s="38">
        <v>3</v>
      </c>
      <c r="K95" s="38">
        <v>50</v>
      </c>
      <c r="L95" s="38">
        <v>12</v>
      </c>
      <c r="M95" s="39">
        <f t="shared" si="3"/>
        <v>1.30135</v>
      </c>
      <c r="N95" s="38">
        <v>1.34</v>
      </c>
      <c r="O95" s="38">
        <v>1</v>
      </c>
      <c r="P95" s="40">
        <v>1</v>
      </c>
      <c r="Q95" s="56">
        <f t="shared" si="4"/>
        <v>94.880647690000004</v>
      </c>
      <c r="R95" s="66">
        <f t="shared" si="5"/>
        <v>0.3806846287834692</v>
      </c>
    </row>
    <row r="96" spans="1:18" x14ac:dyDescent="0.25">
      <c r="A96" s="26">
        <v>94</v>
      </c>
      <c r="B96" s="34" t="s">
        <v>15</v>
      </c>
      <c r="C96" s="34" t="s">
        <v>16</v>
      </c>
      <c r="D96" s="43" t="s">
        <v>23</v>
      </c>
      <c r="E96" s="35">
        <v>7</v>
      </c>
      <c r="F96" s="35">
        <v>56</v>
      </c>
      <c r="G96" s="36">
        <v>33.21</v>
      </c>
      <c r="H96" s="53">
        <v>25.33</v>
      </c>
      <c r="I96" s="37">
        <v>260.27</v>
      </c>
      <c r="J96" s="38">
        <v>3</v>
      </c>
      <c r="K96" s="38">
        <v>50</v>
      </c>
      <c r="L96" s="38">
        <v>12</v>
      </c>
      <c r="M96" s="39">
        <f t="shared" si="3"/>
        <v>1.30135</v>
      </c>
      <c r="N96" s="38">
        <v>1.34</v>
      </c>
      <c r="O96" s="38">
        <v>1</v>
      </c>
      <c r="P96" s="40">
        <v>1</v>
      </c>
      <c r="Q96" s="56">
        <f t="shared" si="4"/>
        <v>57.911896890000008</v>
      </c>
      <c r="R96" s="66">
        <f t="shared" si="5"/>
        <v>1.2862967583892622</v>
      </c>
    </row>
    <row r="97" spans="1:18" x14ac:dyDescent="0.25">
      <c r="A97" s="26">
        <v>95</v>
      </c>
      <c r="B97" s="34" t="s">
        <v>15</v>
      </c>
      <c r="C97" s="34" t="s">
        <v>16</v>
      </c>
      <c r="D97" s="43" t="s">
        <v>23</v>
      </c>
      <c r="E97" s="35">
        <v>7</v>
      </c>
      <c r="F97" s="35">
        <v>58</v>
      </c>
      <c r="G97" s="36">
        <v>50.75</v>
      </c>
      <c r="H97" s="53">
        <v>83.76</v>
      </c>
      <c r="I97" s="37">
        <v>260.27</v>
      </c>
      <c r="J97" s="38">
        <v>3</v>
      </c>
      <c r="K97" s="38">
        <v>50</v>
      </c>
      <c r="L97" s="38">
        <v>12</v>
      </c>
      <c r="M97" s="39">
        <f t="shared" si="3"/>
        <v>1.30135</v>
      </c>
      <c r="N97" s="38">
        <v>1.34</v>
      </c>
      <c r="O97" s="38">
        <v>1</v>
      </c>
      <c r="P97" s="40">
        <v>1</v>
      </c>
      <c r="Q97" s="56">
        <f t="shared" si="4"/>
        <v>88.498306750000012</v>
      </c>
      <c r="R97" s="66">
        <f t="shared" si="5"/>
        <v>5.6570042382999119E-2</v>
      </c>
    </row>
    <row r="98" spans="1:18" x14ac:dyDescent="0.25">
      <c r="A98" s="26">
        <v>96</v>
      </c>
      <c r="B98" s="34" t="s">
        <v>15</v>
      </c>
      <c r="C98" s="34" t="s">
        <v>16</v>
      </c>
      <c r="D98" s="43" t="s">
        <v>23</v>
      </c>
      <c r="E98" s="35">
        <v>7</v>
      </c>
      <c r="F98" s="35">
        <v>59</v>
      </c>
      <c r="G98" s="36">
        <v>33.1</v>
      </c>
      <c r="H98" s="53">
        <v>54.63</v>
      </c>
      <c r="I98" s="37">
        <v>260.27</v>
      </c>
      <c r="J98" s="38">
        <v>3</v>
      </c>
      <c r="K98" s="38">
        <v>50</v>
      </c>
      <c r="L98" s="38">
        <v>12</v>
      </c>
      <c r="M98" s="39">
        <f t="shared" si="3"/>
        <v>1.30135</v>
      </c>
      <c r="N98" s="38">
        <v>1.34</v>
      </c>
      <c r="O98" s="38">
        <v>1</v>
      </c>
      <c r="P98" s="40">
        <v>1</v>
      </c>
      <c r="Q98" s="56">
        <f t="shared" si="4"/>
        <v>57.720077900000007</v>
      </c>
      <c r="R98" s="66">
        <f t="shared" si="5"/>
        <v>5.6563754347428226E-2</v>
      </c>
    </row>
    <row r="99" spans="1:18" x14ac:dyDescent="0.25">
      <c r="A99" s="26">
        <v>97</v>
      </c>
      <c r="B99" s="34" t="s">
        <v>15</v>
      </c>
      <c r="C99" s="34" t="s">
        <v>16</v>
      </c>
      <c r="D99" s="43" t="s">
        <v>23</v>
      </c>
      <c r="E99" s="35">
        <v>7</v>
      </c>
      <c r="F99" s="35">
        <v>7</v>
      </c>
      <c r="G99" s="36">
        <v>54.64</v>
      </c>
      <c r="H99" s="53">
        <v>41.68</v>
      </c>
      <c r="I99" s="37">
        <v>260.27</v>
      </c>
      <c r="J99" s="38">
        <v>3</v>
      </c>
      <c r="K99" s="38">
        <v>50</v>
      </c>
      <c r="L99" s="38">
        <v>12</v>
      </c>
      <c r="M99" s="39">
        <f t="shared" si="3"/>
        <v>1.30135</v>
      </c>
      <c r="N99" s="38">
        <v>1.34</v>
      </c>
      <c r="O99" s="38">
        <v>1</v>
      </c>
      <c r="P99" s="40">
        <v>1</v>
      </c>
      <c r="Q99" s="56">
        <f t="shared" si="4"/>
        <v>95.281723760000006</v>
      </c>
      <c r="R99" s="66">
        <f t="shared" si="5"/>
        <v>1.2860298406909791</v>
      </c>
    </row>
    <row r="100" spans="1:18" x14ac:dyDescent="0.25">
      <c r="A100" s="26">
        <v>98</v>
      </c>
      <c r="B100" s="34" t="s">
        <v>15</v>
      </c>
      <c r="C100" s="34" t="s">
        <v>16</v>
      </c>
      <c r="D100" s="43" t="s">
        <v>23</v>
      </c>
      <c r="E100" s="35">
        <v>9</v>
      </c>
      <c r="F100" s="35">
        <v>25</v>
      </c>
      <c r="G100" s="36">
        <v>75.91</v>
      </c>
      <c r="H100" s="53">
        <v>56.45</v>
      </c>
      <c r="I100" s="37">
        <v>260.27</v>
      </c>
      <c r="J100" s="38">
        <v>3</v>
      </c>
      <c r="K100" s="38">
        <v>50</v>
      </c>
      <c r="L100" s="38">
        <v>12</v>
      </c>
      <c r="M100" s="39">
        <f t="shared" si="3"/>
        <v>1.30135</v>
      </c>
      <c r="N100" s="38">
        <v>1.34</v>
      </c>
      <c r="O100" s="38">
        <v>1</v>
      </c>
      <c r="P100" s="40">
        <v>1</v>
      </c>
      <c r="Q100" s="56">
        <f t="shared" si="4"/>
        <v>132.37254118999999</v>
      </c>
      <c r="R100" s="66">
        <f t="shared" si="5"/>
        <v>1.3449520139946853</v>
      </c>
    </row>
    <row r="101" spans="1:18" x14ac:dyDescent="0.25">
      <c r="A101" s="26">
        <v>99</v>
      </c>
      <c r="B101" s="34" t="s">
        <v>15</v>
      </c>
      <c r="C101" s="34" t="s">
        <v>16</v>
      </c>
      <c r="D101" s="43" t="s">
        <v>23</v>
      </c>
      <c r="E101" s="35">
        <v>9</v>
      </c>
      <c r="F101" s="35">
        <v>3</v>
      </c>
      <c r="G101" s="36">
        <v>52.63</v>
      </c>
      <c r="H101" s="53">
        <v>66.48</v>
      </c>
      <c r="I101" s="37">
        <v>260.27</v>
      </c>
      <c r="J101" s="38">
        <v>3</v>
      </c>
      <c r="K101" s="38">
        <v>50</v>
      </c>
      <c r="L101" s="38">
        <v>12</v>
      </c>
      <c r="M101" s="39">
        <f t="shared" si="3"/>
        <v>1.30135</v>
      </c>
      <c r="N101" s="38">
        <v>1.34</v>
      </c>
      <c r="O101" s="38">
        <v>1</v>
      </c>
      <c r="P101" s="40">
        <v>1</v>
      </c>
      <c r="Q101" s="56">
        <f t="shared" si="4"/>
        <v>91.776667670000009</v>
      </c>
      <c r="R101" s="66">
        <f t="shared" si="5"/>
        <v>0.38051545833333339</v>
      </c>
    </row>
    <row r="102" spans="1:18" x14ac:dyDescent="0.25">
      <c r="A102" s="26">
        <v>100</v>
      </c>
      <c r="B102" s="34" t="s">
        <v>15</v>
      </c>
      <c r="C102" s="34" t="s">
        <v>16</v>
      </c>
      <c r="D102" s="43" t="s">
        <v>24</v>
      </c>
      <c r="E102" s="35">
        <v>10</v>
      </c>
      <c r="F102" s="35">
        <v>14</v>
      </c>
      <c r="G102" s="36">
        <v>30.37</v>
      </c>
      <c r="H102" s="53">
        <v>49.9</v>
      </c>
      <c r="I102" s="37">
        <v>256.14</v>
      </c>
      <c r="J102" s="38">
        <v>3</v>
      </c>
      <c r="K102" s="38">
        <v>50</v>
      </c>
      <c r="L102" s="38">
        <v>12</v>
      </c>
      <c r="M102" s="39">
        <f t="shared" si="3"/>
        <v>1.2806999999999999</v>
      </c>
      <c r="N102" s="38">
        <v>1.34</v>
      </c>
      <c r="O102" s="38">
        <v>1</v>
      </c>
      <c r="P102" s="40">
        <v>1</v>
      </c>
      <c r="Q102" s="56">
        <f t="shared" si="4"/>
        <v>52.119111060000002</v>
      </c>
      <c r="R102" s="66">
        <f t="shared" si="5"/>
        <v>4.4471163527054172E-2</v>
      </c>
    </row>
    <row r="103" spans="1:18" x14ac:dyDescent="0.25">
      <c r="A103" s="26">
        <v>101</v>
      </c>
      <c r="B103" s="34" t="s">
        <v>15</v>
      </c>
      <c r="C103" s="34" t="s">
        <v>16</v>
      </c>
      <c r="D103" s="43" t="s">
        <v>24</v>
      </c>
      <c r="E103" s="35">
        <v>12</v>
      </c>
      <c r="F103" s="35">
        <v>43</v>
      </c>
      <c r="G103" s="36">
        <v>44.68</v>
      </c>
      <c r="H103" s="53">
        <v>32.020000000000003</v>
      </c>
      <c r="I103" s="37">
        <v>256.14</v>
      </c>
      <c r="J103" s="38">
        <v>3</v>
      </c>
      <c r="K103" s="38">
        <v>50</v>
      </c>
      <c r="L103" s="38">
        <v>12</v>
      </c>
      <c r="M103" s="39">
        <f t="shared" si="3"/>
        <v>1.2806999999999999</v>
      </c>
      <c r="N103" s="38">
        <v>1.34</v>
      </c>
      <c r="O103" s="38">
        <v>1</v>
      </c>
      <c r="P103" s="40">
        <v>1</v>
      </c>
      <c r="Q103" s="56">
        <f t="shared" si="4"/>
        <v>76.677045839999991</v>
      </c>
      <c r="R103" s="66">
        <f t="shared" si="5"/>
        <v>1.3946610193628977</v>
      </c>
    </row>
    <row r="104" spans="1:18" x14ac:dyDescent="0.25">
      <c r="A104" s="26">
        <v>102</v>
      </c>
      <c r="B104" s="34" t="s">
        <v>15</v>
      </c>
      <c r="C104" s="34" t="s">
        <v>16</v>
      </c>
      <c r="D104" s="43" t="s">
        <v>24</v>
      </c>
      <c r="E104" s="35">
        <v>13</v>
      </c>
      <c r="F104" s="35">
        <v>32</v>
      </c>
      <c r="G104" s="36">
        <v>47.15</v>
      </c>
      <c r="H104" s="53">
        <v>77.47</v>
      </c>
      <c r="I104" s="37">
        <v>256.14</v>
      </c>
      <c r="J104" s="38">
        <v>3</v>
      </c>
      <c r="K104" s="38">
        <v>50</v>
      </c>
      <c r="L104" s="38">
        <v>12</v>
      </c>
      <c r="M104" s="39">
        <f t="shared" si="3"/>
        <v>1.2806999999999999</v>
      </c>
      <c r="N104" s="38">
        <v>1.34</v>
      </c>
      <c r="O104" s="38">
        <v>1</v>
      </c>
      <c r="P104" s="40">
        <v>1</v>
      </c>
      <c r="Q104" s="56">
        <f t="shared" si="4"/>
        <v>80.915906699999994</v>
      </c>
      <c r="R104" s="66">
        <f t="shared" si="5"/>
        <v>4.4480530527946233E-2</v>
      </c>
    </row>
    <row r="105" spans="1:18" x14ac:dyDescent="0.25">
      <c r="A105" s="26">
        <v>103</v>
      </c>
      <c r="B105" s="34" t="s">
        <v>15</v>
      </c>
      <c r="C105" s="34" t="s">
        <v>16</v>
      </c>
      <c r="D105" s="43" t="s">
        <v>24</v>
      </c>
      <c r="E105" s="35">
        <v>16</v>
      </c>
      <c r="F105" s="35">
        <v>20</v>
      </c>
      <c r="G105" s="36">
        <v>25.28</v>
      </c>
      <c r="H105" s="53">
        <v>19.28</v>
      </c>
      <c r="I105" s="37">
        <v>260.27</v>
      </c>
      <c r="J105" s="38">
        <v>3</v>
      </c>
      <c r="K105" s="38">
        <v>50</v>
      </c>
      <c r="L105" s="38">
        <v>12</v>
      </c>
      <c r="M105" s="39">
        <f t="shared" si="3"/>
        <v>1.30135</v>
      </c>
      <c r="N105" s="38">
        <v>1.34</v>
      </c>
      <c r="O105" s="38">
        <v>1</v>
      </c>
      <c r="P105" s="40">
        <v>1</v>
      </c>
      <c r="Q105" s="56">
        <f t="shared" si="4"/>
        <v>44.083491520000003</v>
      </c>
      <c r="R105" s="66">
        <f t="shared" si="5"/>
        <v>1.2864881493775933</v>
      </c>
    </row>
    <row r="106" spans="1:18" x14ac:dyDescent="0.25">
      <c r="A106" s="26">
        <v>104</v>
      </c>
      <c r="B106" s="34" t="s">
        <v>15</v>
      </c>
      <c r="C106" s="34" t="s">
        <v>16</v>
      </c>
      <c r="D106" s="43" t="s">
        <v>24</v>
      </c>
      <c r="E106" s="35">
        <v>21</v>
      </c>
      <c r="F106" s="35">
        <v>34</v>
      </c>
      <c r="G106" s="36">
        <v>50.42</v>
      </c>
      <c r="H106" s="53">
        <v>38.46</v>
      </c>
      <c r="I106" s="37">
        <v>256.14</v>
      </c>
      <c r="J106" s="38">
        <v>3</v>
      </c>
      <c r="K106" s="38">
        <v>50</v>
      </c>
      <c r="L106" s="38">
        <v>12</v>
      </c>
      <c r="M106" s="39">
        <f t="shared" si="3"/>
        <v>1.2806999999999999</v>
      </c>
      <c r="N106" s="38">
        <v>1.34</v>
      </c>
      <c r="O106" s="38">
        <v>1</v>
      </c>
      <c r="P106" s="40">
        <v>1</v>
      </c>
      <c r="Q106" s="56">
        <f t="shared" si="4"/>
        <v>86.527677960000005</v>
      </c>
      <c r="R106" s="66">
        <f t="shared" si="5"/>
        <v>1.2498096193447739</v>
      </c>
    </row>
    <row r="107" spans="1:18" x14ac:dyDescent="0.25">
      <c r="A107" s="26">
        <v>105</v>
      </c>
      <c r="B107" s="34" t="s">
        <v>15</v>
      </c>
      <c r="C107" s="34" t="s">
        <v>16</v>
      </c>
      <c r="D107" s="43" t="s">
        <v>24</v>
      </c>
      <c r="E107" s="35">
        <v>27</v>
      </c>
      <c r="F107" s="35">
        <v>26</v>
      </c>
      <c r="G107" s="36">
        <v>33.1</v>
      </c>
      <c r="H107" s="53">
        <v>24.93</v>
      </c>
      <c r="I107" s="37">
        <v>256.14</v>
      </c>
      <c r="J107" s="38">
        <v>3</v>
      </c>
      <c r="K107" s="38">
        <v>50</v>
      </c>
      <c r="L107" s="38">
        <v>12</v>
      </c>
      <c r="M107" s="39">
        <f t="shared" si="3"/>
        <v>1.2806999999999999</v>
      </c>
      <c r="N107" s="38">
        <v>1.34</v>
      </c>
      <c r="O107" s="38">
        <v>1</v>
      </c>
      <c r="P107" s="40">
        <v>1</v>
      </c>
      <c r="Q107" s="56">
        <f t="shared" si="4"/>
        <v>56.804167800000002</v>
      </c>
      <c r="R107" s="66">
        <f t="shared" si="5"/>
        <v>1.278546642599278</v>
      </c>
    </row>
    <row r="108" spans="1:18" x14ac:dyDescent="0.25">
      <c r="A108" s="26">
        <v>106</v>
      </c>
      <c r="B108" s="34" t="s">
        <v>15</v>
      </c>
      <c r="C108" s="34" t="s">
        <v>16</v>
      </c>
      <c r="D108" s="43" t="s">
        <v>24</v>
      </c>
      <c r="E108" s="35">
        <v>27</v>
      </c>
      <c r="F108" s="35">
        <v>50</v>
      </c>
      <c r="G108" s="36">
        <v>33.119999999999997</v>
      </c>
      <c r="H108" s="53">
        <v>24.95</v>
      </c>
      <c r="I108" s="37">
        <v>256.14</v>
      </c>
      <c r="J108" s="38">
        <v>3</v>
      </c>
      <c r="K108" s="38">
        <v>50</v>
      </c>
      <c r="L108" s="38">
        <v>12</v>
      </c>
      <c r="M108" s="39">
        <f t="shared" si="3"/>
        <v>1.2806999999999999</v>
      </c>
      <c r="N108" s="38">
        <v>1.34</v>
      </c>
      <c r="O108" s="38">
        <v>1</v>
      </c>
      <c r="P108" s="40">
        <v>1</v>
      </c>
      <c r="Q108" s="56">
        <f t="shared" si="4"/>
        <v>56.838490559999997</v>
      </c>
      <c r="R108" s="66">
        <f t="shared" si="5"/>
        <v>1.2780958140280561</v>
      </c>
    </row>
    <row r="109" spans="1:18" x14ac:dyDescent="0.25">
      <c r="A109" s="26">
        <v>107</v>
      </c>
      <c r="B109" s="34" t="s">
        <v>15</v>
      </c>
      <c r="C109" s="34" t="s">
        <v>16</v>
      </c>
      <c r="D109" s="43" t="s">
        <v>24</v>
      </c>
      <c r="E109" s="35">
        <v>27</v>
      </c>
      <c r="F109" s="35">
        <v>63</v>
      </c>
      <c r="G109" s="36">
        <v>33.159999999999997</v>
      </c>
      <c r="H109" s="53">
        <v>41.45</v>
      </c>
      <c r="I109" s="37">
        <v>256.14</v>
      </c>
      <c r="J109" s="38">
        <v>3</v>
      </c>
      <c r="K109" s="38">
        <v>50</v>
      </c>
      <c r="L109" s="38">
        <v>12</v>
      </c>
      <c r="M109" s="39">
        <f t="shared" si="3"/>
        <v>1.2806999999999999</v>
      </c>
      <c r="N109" s="38">
        <v>1.34</v>
      </c>
      <c r="O109" s="38">
        <v>1</v>
      </c>
      <c r="P109" s="40">
        <v>1</v>
      </c>
      <c r="Q109" s="56">
        <f t="shared" si="4"/>
        <v>56.907136079999994</v>
      </c>
      <c r="R109" s="66">
        <f t="shared" si="5"/>
        <v>0.37291039999999975</v>
      </c>
    </row>
    <row r="110" spans="1:18" x14ac:dyDescent="0.25">
      <c r="A110" s="26">
        <v>108</v>
      </c>
      <c r="B110" s="34" t="s">
        <v>15</v>
      </c>
      <c r="C110" s="34" t="s">
        <v>16</v>
      </c>
      <c r="D110" s="43" t="s">
        <v>24</v>
      </c>
      <c r="E110" s="35">
        <v>27</v>
      </c>
      <c r="F110" s="35">
        <v>78</v>
      </c>
      <c r="G110" s="36">
        <v>33.03</v>
      </c>
      <c r="H110" s="53">
        <v>24.88</v>
      </c>
      <c r="I110" s="37">
        <v>256.14</v>
      </c>
      <c r="J110" s="38">
        <v>3</v>
      </c>
      <c r="K110" s="38">
        <v>50</v>
      </c>
      <c r="L110" s="38">
        <v>12</v>
      </c>
      <c r="M110" s="39">
        <f t="shared" si="3"/>
        <v>1.2806999999999999</v>
      </c>
      <c r="N110" s="38">
        <v>1.34</v>
      </c>
      <c r="O110" s="38">
        <v>1</v>
      </c>
      <c r="P110" s="40">
        <v>1</v>
      </c>
      <c r="Q110" s="56">
        <f t="shared" si="4"/>
        <v>56.684038139999998</v>
      </c>
      <c r="R110" s="66">
        <f t="shared" si="5"/>
        <v>1.2782973528938908</v>
      </c>
    </row>
    <row r="111" spans="1:18" x14ac:dyDescent="0.25">
      <c r="A111" s="26">
        <v>109</v>
      </c>
      <c r="B111" s="34" t="s">
        <v>15</v>
      </c>
      <c r="C111" s="34" t="s">
        <v>16</v>
      </c>
      <c r="D111" s="43" t="s">
        <v>24</v>
      </c>
      <c r="E111" s="35">
        <v>27</v>
      </c>
      <c r="F111" s="35">
        <v>94</v>
      </c>
      <c r="G111" s="36">
        <v>33.119999999999997</v>
      </c>
      <c r="H111" s="53">
        <v>24.9</v>
      </c>
      <c r="I111" s="37">
        <v>256.14</v>
      </c>
      <c r="J111" s="38">
        <v>3</v>
      </c>
      <c r="K111" s="38">
        <v>50</v>
      </c>
      <c r="L111" s="38">
        <v>12</v>
      </c>
      <c r="M111" s="39">
        <f t="shared" si="3"/>
        <v>1.2806999999999999</v>
      </c>
      <c r="N111" s="38">
        <v>1.34</v>
      </c>
      <c r="O111" s="38">
        <v>1</v>
      </c>
      <c r="P111" s="40">
        <v>1</v>
      </c>
      <c r="Q111" s="56">
        <f t="shared" si="4"/>
        <v>56.838490559999997</v>
      </c>
      <c r="R111" s="66">
        <f t="shared" si="5"/>
        <v>1.2826703036144578</v>
      </c>
    </row>
    <row r="112" spans="1:18" x14ac:dyDescent="0.25">
      <c r="A112" s="26">
        <v>110</v>
      </c>
      <c r="B112" s="34" t="s">
        <v>15</v>
      </c>
      <c r="C112" s="34" t="s">
        <v>16</v>
      </c>
      <c r="D112" s="43" t="s">
        <v>24</v>
      </c>
      <c r="E112" s="35">
        <v>27</v>
      </c>
      <c r="F112" s="35">
        <v>96</v>
      </c>
      <c r="G112" s="36">
        <v>32.880000000000003</v>
      </c>
      <c r="H112" s="53">
        <v>24.77</v>
      </c>
      <c r="I112" s="37">
        <v>256.14</v>
      </c>
      <c r="J112" s="38">
        <v>3</v>
      </c>
      <c r="K112" s="38">
        <v>50</v>
      </c>
      <c r="L112" s="38">
        <v>12</v>
      </c>
      <c r="M112" s="39">
        <f t="shared" si="3"/>
        <v>1.2806999999999999</v>
      </c>
      <c r="N112" s="38">
        <v>1.34</v>
      </c>
      <c r="O112" s="38">
        <v>1</v>
      </c>
      <c r="P112" s="40">
        <v>1</v>
      </c>
      <c r="Q112" s="56">
        <f t="shared" si="4"/>
        <v>56.426617440000001</v>
      </c>
      <c r="R112" s="66">
        <f t="shared" si="5"/>
        <v>1.2780225046427129</v>
      </c>
    </row>
    <row r="113" spans="1:18" x14ac:dyDescent="0.25">
      <c r="A113" s="26">
        <v>111</v>
      </c>
      <c r="B113" s="34" t="s">
        <v>15</v>
      </c>
      <c r="C113" s="34" t="s">
        <v>16</v>
      </c>
      <c r="D113" s="43" t="s">
        <v>24</v>
      </c>
      <c r="E113" s="35">
        <v>3</v>
      </c>
      <c r="F113" s="35">
        <v>29</v>
      </c>
      <c r="G113" s="36">
        <v>33.06</v>
      </c>
      <c r="H113" s="53">
        <v>24.9</v>
      </c>
      <c r="I113" s="37">
        <v>256.14</v>
      </c>
      <c r="J113" s="38">
        <v>3</v>
      </c>
      <c r="K113" s="38">
        <v>50</v>
      </c>
      <c r="L113" s="38">
        <v>12</v>
      </c>
      <c r="M113" s="39">
        <f t="shared" si="3"/>
        <v>1.2806999999999999</v>
      </c>
      <c r="N113" s="38">
        <v>1.34</v>
      </c>
      <c r="O113" s="38">
        <v>1</v>
      </c>
      <c r="P113" s="40">
        <v>1</v>
      </c>
      <c r="Q113" s="56">
        <f t="shared" si="4"/>
        <v>56.735522280000005</v>
      </c>
      <c r="R113" s="66">
        <f t="shared" si="5"/>
        <v>1.2785350313253014</v>
      </c>
    </row>
    <row r="114" spans="1:18" x14ac:dyDescent="0.25">
      <c r="A114" s="26">
        <v>112</v>
      </c>
      <c r="B114" s="34" t="s">
        <v>15</v>
      </c>
      <c r="C114" s="34" t="s">
        <v>16</v>
      </c>
      <c r="D114" s="43" t="s">
        <v>24</v>
      </c>
      <c r="E114" s="35">
        <v>33</v>
      </c>
      <c r="F114" s="35">
        <v>24</v>
      </c>
      <c r="G114" s="36">
        <v>29.06</v>
      </c>
      <c r="H114" s="53">
        <v>22.16</v>
      </c>
      <c r="I114" s="37">
        <v>260.27</v>
      </c>
      <c r="J114" s="38">
        <v>3</v>
      </c>
      <c r="K114" s="38">
        <v>50</v>
      </c>
      <c r="L114" s="38">
        <v>12</v>
      </c>
      <c r="M114" s="39">
        <f t="shared" si="3"/>
        <v>1.30135</v>
      </c>
      <c r="N114" s="38">
        <v>1.34</v>
      </c>
      <c r="O114" s="38">
        <v>1</v>
      </c>
      <c r="P114" s="40">
        <v>1</v>
      </c>
      <c r="Q114" s="56">
        <f t="shared" si="4"/>
        <v>50.675089540000002</v>
      </c>
      <c r="R114" s="66">
        <f t="shared" si="5"/>
        <v>1.2867820189530688</v>
      </c>
    </row>
    <row r="115" spans="1:18" x14ac:dyDescent="0.25">
      <c r="A115" s="26">
        <v>113</v>
      </c>
      <c r="B115" s="34" t="s">
        <v>15</v>
      </c>
      <c r="C115" s="34" t="s">
        <v>16</v>
      </c>
      <c r="D115" s="43" t="s">
        <v>24</v>
      </c>
      <c r="E115" s="35">
        <v>35</v>
      </c>
      <c r="F115" s="35">
        <v>47</v>
      </c>
      <c r="G115" s="36">
        <v>65.62</v>
      </c>
      <c r="H115" s="53">
        <v>48.8</v>
      </c>
      <c r="I115" s="37">
        <v>260.27</v>
      </c>
      <c r="J115" s="38">
        <v>3</v>
      </c>
      <c r="K115" s="38">
        <v>50</v>
      </c>
      <c r="L115" s="38">
        <v>12</v>
      </c>
      <c r="M115" s="39">
        <f t="shared" si="3"/>
        <v>1.30135</v>
      </c>
      <c r="N115" s="38">
        <v>1.31</v>
      </c>
      <c r="O115" s="38">
        <v>1</v>
      </c>
      <c r="P115" s="40">
        <v>1</v>
      </c>
      <c r="Q115" s="56">
        <f t="shared" si="4"/>
        <v>111.86690897000001</v>
      </c>
      <c r="R115" s="66">
        <f t="shared" si="5"/>
        <v>1.2923546920081972</v>
      </c>
    </row>
    <row r="116" spans="1:18" x14ac:dyDescent="0.25">
      <c r="A116" s="26">
        <v>114</v>
      </c>
      <c r="B116" s="34" t="s">
        <v>15</v>
      </c>
      <c r="C116" s="34" t="s">
        <v>16</v>
      </c>
      <c r="D116" s="43" t="s">
        <v>24</v>
      </c>
      <c r="E116" s="35">
        <v>41</v>
      </c>
      <c r="F116" s="35">
        <v>7</v>
      </c>
      <c r="G116" s="36">
        <v>63.68</v>
      </c>
      <c r="H116" s="53">
        <v>46.77</v>
      </c>
      <c r="I116" s="37">
        <v>256.14</v>
      </c>
      <c r="J116" s="38">
        <v>3</v>
      </c>
      <c r="K116" s="38">
        <v>50</v>
      </c>
      <c r="L116" s="38">
        <v>12</v>
      </c>
      <c r="M116" s="39">
        <f t="shared" si="3"/>
        <v>1.2806999999999999</v>
      </c>
      <c r="N116" s="38">
        <v>1.31</v>
      </c>
      <c r="O116" s="38">
        <v>1</v>
      </c>
      <c r="P116" s="40">
        <v>1</v>
      </c>
      <c r="Q116" s="56">
        <f t="shared" si="4"/>
        <v>106.83701855999999</v>
      </c>
      <c r="R116" s="66">
        <f t="shared" si="5"/>
        <v>1.2843065760102625</v>
      </c>
    </row>
    <row r="117" spans="1:18" x14ac:dyDescent="0.25">
      <c r="A117" s="26">
        <v>115</v>
      </c>
      <c r="B117" s="34" t="s">
        <v>15</v>
      </c>
      <c r="C117" s="34" t="s">
        <v>16</v>
      </c>
      <c r="D117" s="43" t="s">
        <v>24</v>
      </c>
      <c r="E117" s="35" t="s">
        <v>48</v>
      </c>
      <c r="F117" s="35">
        <v>45</v>
      </c>
      <c r="G117" s="36">
        <v>53.6</v>
      </c>
      <c r="H117" s="53">
        <v>40.880000000000003</v>
      </c>
      <c r="I117" s="37">
        <v>260.27</v>
      </c>
      <c r="J117" s="38">
        <v>3</v>
      </c>
      <c r="K117" s="38">
        <v>50</v>
      </c>
      <c r="L117" s="38">
        <v>12</v>
      </c>
      <c r="M117" s="39">
        <f t="shared" si="3"/>
        <v>1.30135</v>
      </c>
      <c r="N117" s="38">
        <v>1.34</v>
      </c>
      <c r="O117" s="38">
        <v>1</v>
      </c>
      <c r="P117" s="40">
        <v>1</v>
      </c>
      <c r="Q117" s="56">
        <f t="shared" si="4"/>
        <v>93.468162400000011</v>
      </c>
      <c r="R117" s="66">
        <f t="shared" si="5"/>
        <v>1.2864031898238748</v>
      </c>
    </row>
    <row r="118" spans="1:18" x14ac:dyDescent="0.25">
      <c r="A118" s="26">
        <v>116</v>
      </c>
      <c r="B118" s="34" t="s">
        <v>15</v>
      </c>
      <c r="C118" s="34" t="s">
        <v>16</v>
      </c>
      <c r="D118" s="43" t="s">
        <v>24</v>
      </c>
      <c r="E118" s="35">
        <v>5</v>
      </c>
      <c r="F118" s="35">
        <v>31</v>
      </c>
      <c r="G118" s="36">
        <v>33.770000000000003</v>
      </c>
      <c r="H118" s="53">
        <v>25.44</v>
      </c>
      <c r="I118" s="37">
        <v>256.14</v>
      </c>
      <c r="J118" s="38">
        <v>3</v>
      </c>
      <c r="K118" s="38">
        <v>50</v>
      </c>
      <c r="L118" s="38">
        <v>12</v>
      </c>
      <c r="M118" s="39">
        <f t="shared" si="3"/>
        <v>1.2806999999999999</v>
      </c>
      <c r="N118" s="38">
        <v>1.34</v>
      </c>
      <c r="O118" s="38">
        <v>1</v>
      </c>
      <c r="P118" s="40">
        <v>1</v>
      </c>
      <c r="Q118" s="56">
        <f t="shared" si="4"/>
        <v>57.953980260000002</v>
      </c>
      <c r="R118" s="66">
        <f t="shared" si="5"/>
        <v>1.2780652617924526</v>
      </c>
    </row>
    <row r="119" spans="1:18" x14ac:dyDescent="0.25">
      <c r="A119" s="26">
        <v>117</v>
      </c>
      <c r="B119" s="34" t="s">
        <v>15</v>
      </c>
      <c r="C119" s="34" t="s">
        <v>16</v>
      </c>
      <c r="D119" s="43" t="s">
        <v>24</v>
      </c>
      <c r="E119" s="35">
        <v>5</v>
      </c>
      <c r="F119" s="35">
        <v>41</v>
      </c>
      <c r="G119" s="36">
        <v>33.770000000000003</v>
      </c>
      <c r="H119" s="53">
        <v>25.44</v>
      </c>
      <c r="I119" s="37">
        <v>256.14</v>
      </c>
      <c r="J119" s="38">
        <v>3</v>
      </c>
      <c r="K119" s="38">
        <v>50</v>
      </c>
      <c r="L119" s="38">
        <v>12</v>
      </c>
      <c r="M119" s="39">
        <f t="shared" si="3"/>
        <v>1.2806999999999999</v>
      </c>
      <c r="N119" s="38">
        <v>1.34</v>
      </c>
      <c r="O119" s="38">
        <v>1</v>
      </c>
      <c r="P119" s="40">
        <v>1</v>
      </c>
      <c r="Q119" s="56">
        <f t="shared" si="4"/>
        <v>57.953980260000002</v>
      </c>
      <c r="R119" s="66">
        <f t="shared" si="5"/>
        <v>1.2780652617924526</v>
      </c>
    </row>
    <row r="120" spans="1:18" x14ac:dyDescent="0.25">
      <c r="A120" s="26">
        <v>118</v>
      </c>
      <c r="B120" s="34" t="s">
        <v>15</v>
      </c>
      <c r="C120" s="34" t="s">
        <v>16</v>
      </c>
      <c r="D120" s="43" t="s">
        <v>24</v>
      </c>
      <c r="E120" s="35">
        <v>5</v>
      </c>
      <c r="F120" s="35">
        <v>45</v>
      </c>
      <c r="G120" s="36">
        <v>33.67</v>
      </c>
      <c r="H120" s="53">
        <v>25.36</v>
      </c>
      <c r="I120" s="37">
        <v>256.14</v>
      </c>
      <c r="J120" s="38">
        <v>3</v>
      </c>
      <c r="K120" s="38">
        <v>50</v>
      </c>
      <c r="L120" s="38">
        <v>12</v>
      </c>
      <c r="M120" s="39">
        <f t="shared" si="3"/>
        <v>1.2806999999999999</v>
      </c>
      <c r="N120" s="38">
        <v>1.34</v>
      </c>
      <c r="O120" s="38">
        <v>1</v>
      </c>
      <c r="P120" s="40">
        <v>1</v>
      </c>
      <c r="Q120" s="56">
        <f t="shared" si="4"/>
        <v>57.782366459999999</v>
      </c>
      <c r="R120" s="66">
        <f t="shared" si="5"/>
        <v>1.2784844818611987</v>
      </c>
    </row>
    <row r="121" spans="1:18" x14ac:dyDescent="0.25">
      <c r="A121" s="26">
        <v>119</v>
      </c>
      <c r="B121" s="34" t="s">
        <v>15</v>
      </c>
      <c r="C121" s="34" t="s">
        <v>16</v>
      </c>
      <c r="D121" s="43" t="s">
        <v>24</v>
      </c>
      <c r="E121" s="35">
        <v>5</v>
      </c>
      <c r="F121" s="35">
        <v>46</v>
      </c>
      <c r="G121" s="36">
        <v>33.770000000000003</v>
      </c>
      <c r="H121" s="53">
        <v>25.44</v>
      </c>
      <c r="I121" s="37">
        <v>256.14</v>
      </c>
      <c r="J121" s="38">
        <v>3</v>
      </c>
      <c r="K121" s="38">
        <v>50</v>
      </c>
      <c r="L121" s="38">
        <v>12</v>
      </c>
      <c r="M121" s="39">
        <f t="shared" si="3"/>
        <v>1.2806999999999999</v>
      </c>
      <c r="N121" s="38">
        <v>1.34</v>
      </c>
      <c r="O121" s="38">
        <v>1</v>
      </c>
      <c r="P121" s="40">
        <v>1</v>
      </c>
      <c r="Q121" s="56">
        <f t="shared" si="4"/>
        <v>57.953980260000002</v>
      </c>
      <c r="R121" s="66">
        <f t="shared" si="5"/>
        <v>1.2780652617924526</v>
      </c>
    </row>
    <row r="122" spans="1:18" x14ac:dyDescent="0.25">
      <c r="A122" s="26">
        <v>120</v>
      </c>
      <c r="B122" s="34" t="s">
        <v>15</v>
      </c>
      <c r="C122" s="34" t="s">
        <v>16</v>
      </c>
      <c r="D122" s="43" t="s">
        <v>24</v>
      </c>
      <c r="E122" s="35">
        <v>5</v>
      </c>
      <c r="F122" s="35">
        <v>7</v>
      </c>
      <c r="G122" s="36">
        <v>33.78</v>
      </c>
      <c r="H122" s="53">
        <v>25.45</v>
      </c>
      <c r="I122" s="37">
        <v>256.14</v>
      </c>
      <c r="J122" s="38">
        <v>3</v>
      </c>
      <c r="K122" s="38">
        <v>50</v>
      </c>
      <c r="L122" s="38">
        <v>12</v>
      </c>
      <c r="M122" s="39">
        <f t="shared" si="3"/>
        <v>1.2806999999999999</v>
      </c>
      <c r="N122" s="38">
        <v>1.34</v>
      </c>
      <c r="O122" s="38">
        <v>1</v>
      </c>
      <c r="P122" s="40">
        <v>1</v>
      </c>
      <c r="Q122" s="56">
        <f t="shared" si="4"/>
        <v>57.971141639999999</v>
      </c>
      <c r="R122" s="66">
        <f t="shared" si="5"/>
        <v>1.2778444652259331</v>
      </c>
    </row>
    <row r="123" spans="1:18" x14ac:dyDescent="0.25">
      <c r="A123" s="26">
        <v>121</v>
      </c>
      <c r="B123" s="34" t="s">
        <v>15</v>
      </c>
      <c r="C123" s="34" t="s">
        <v>16</v>
      </c>
      <c r="D123" s="43" t="s">
        <v>24</v>
      </c>
      <c r="E123" s="35">
        <v>5</v>
      </c>
      <c r="F123" s="35">
        <v>78</v>
      </c>
      <c r="G123" s="36">
        <v>33.92</v>
      </c>
      <c r="H123" s="53">
        <v>25.55</v>
      </c>
      <c r="I123" s="37">
        <v>256.14</v>
      </c>
      <c r="J123" s="38">
        <v>3</v>
      </c>
      <c r="K123" s="38">
        <v>50</v>
      </c>
      <c r="L123" s="38">
        <v>12</v>
      </c>
      <c r="M123" s="39">
        <f t="shared" si="3"/>
        <v>1.2806999999999999</v>
      </c>
      <c r="N123" s="38">
        <v>1.34</v>
      </c>
      <c r="O123" s="38">
        <v>1</v>
      </c>
      <c r="P123" s="40">
        <v>1</v>
      </c>
      <c r="Q123" s="56">
        <f t="shared" si="4"/>
        <v>58.211400959999999</v>
      </c>
      <c r="R123" s="66">
        <f t="shared" si="5"/>
        <v>1.2783327185909978</v>
      </c>
    </row>
    <row r="124" spans="1:18" x14ac:dyDescent="0.25">
      <c r="A124" s="26">
        <v>122</v>
      </c>
      <c r="B124" s="34" t="s">
        <v>15</v>
      </c>
      <c r="C124" s="34" t="s">
        <v>16</v>
      </c>
      <c r="D124" s="43" t="s">
        <v>24</v>
      </c>
      <c r="E124" s="35">
        <v>5</v>
      </c>
      <c r="F124" s="35">
        <v>80</v>
      </c>
      <c r="G124" s="36">
        <v>33.770000000000003</v>
      </c>
      <c r="H124" s="53">
        <v>25.44</v>
      </c>
      <c r="I124" s="37">
        <v>256.14</v>
      </c>
      <c r="J124" s="38">
        <v>3</v>
      </c>
      <c r="K124" s="38">
        <v>50</v>
      </c>
      <c r="L124" s="38">
        <v>12</v>
      </c>
      <c r="M124" s="39">
        <f t="shared" si="3"/>
        <v>1.2806999999999999</v>
      </c>
      <c r="N124" s="38">
        <v>1.34</v>
      </c>
      <c r="O124" s="38">
        <v>1</v>
      </c>
      <c r="P124" s="40">
        <v>1</v>
      </c>
      <c r="Q124" s="56">
        <f t="shared" si="4"/>
        <v>57.953980260000002</v>
      </c>
      <c r="R124" s="66">
        <f t="shared" si="5"/>
        <v>1.2780652617924526</v>
      </c>
    </row>
    <row r="125" spans="1:18" x14ac:dyDescent="0.25">
      <c r="A125" s="26">
        <v>123</v>
      </c>
      <c r="B125" s="34" t="s">
        <v>15</v>
      </c>
      <c r="C125" s="34" t="s">
        <v>16</v>
      </c>
      <c r="D125" s="43" t="s">
        <v>24</v>
      </c>
      <c r="E125" s="35">
        <v>53</v>
      </c>
      <c r="F125" s="35">
        <v>24</v>
      </c>
      <c r="G125" s="36">
        <v>28.92</v>
      </c>
      <c r="H125" s="53">
        <v>47.73</v>
      </c>
      <c r="I125" s="37">
        <v>260.27</v>
      </c>
      <c r="J125" s="38">
        <v>3</v>
      </c>
      <c r="K125" s="38">
        <v>50</v>
      </c>
      <c r="L125" s="38">
        <v>12</v>
      </c>
      <c r="M125" s="39">
        <f t="shared" si="3"/>
        <v>1.30135</v>
      </c>
      <c r="N125" s="38">
        <v>1.34</v>
      </c>
      <c r="O125" s="38">
        <v>1</v>
      </c>
      <c r="P125" s="40">
        <v>1</v>
      </c>
      <c r="Q125" s="56">
        <f t="shared" si="4"/>
        <v>50.430956280000011</v>
      </c>
      <c r="R125" s="66">
        <f t="shared" si="5"/>
        <v>5.6588231301068805E-2</v>
      </c>
    </row>
    <row r="126" spans="1:18" x14ac:dyDescent="0.25">
      <c r="A126" s="26">
        <v>124</v>
      </c>
      <c r="B126" s="34" t="s">
        <v>15</v>
      </c>
      <c r="C126" s="34" t="s">
        <v>16</v>
      </c>
      <c r="D126" s="43" t="s">
        <v>24</v>
      </c>
      <c r="E126" s="35">
        <v>59</v>
      </c>
      <c r="F126" s="35">
        <v>2</v>
      </c>
      <c r="G126" s="36">
        <v>25.05</v>
      </c>
      <c r="H126" s="53">
        <v>19.11</v>
      </c>
      <c r="I126" s="37">
        <v>260.27</v>
      </c>
      <c r="J126" s="38">
        <v>3</v>
      </c>
      <c r="K126" s="38">
        <v>50</v>
      </c>
      <c r="L126" s="38">
        <v>12</v>
      </c>
      <c r="M126" s="39">
        <f t="shared" si="3"/>
        <v>1.30135</v>
      </c>
      <c r="N126" s="38">
        <v>1.34</v>
      </c>
      <c r="O126" s="38">
        <v>1</v>
      </c>
      <c r="P126" s="40">
        <v>1</v>
      </c>
      <c r="Q126" s="56">
        <f t="shared" si="4"/>
        <v>43.682415450000008</v>
      </c>
      <c r="R126" s="66">
        <f t="shared" si="5"/>
        <v>1.2858406828885405</v>
      </c>
    </row>
    <row r="127" spans="1:18" x14ac:dyDescent="0.25">
      <c r="A127" s="26">
        <v>125</v>
      </c>
      <c r="B127" s="34" t="s">
        <v>15</v>
      </c>
      <c r="C127" s="34" t="s">
        <v>16</v>
      </c>
      <c r="D127" s="43" t="s">
        <v>24</v>
      </c>
      <c r="E127" s="35">
        <v>59</v>
      </c>
      <c r="F127" s="35">
        <v>43</v>
      </c>
      <c r="G127" s="36">
        <v>45.4</v>
      </c>
      <c r="H127" s="53">
        <v>34.630000000000003</v>
      </c>
      <c r="I127" s="37">
        <v>260.27</v>
      </c>
      <c r="J127" s="38">
        <v>3</v>
      </c>
      <c r="K127" s="38">
        <v>50</v>
      </c>
      <c r="L127" s="38">
        <v>12</v>
      </c>
      <c r="M127" s="39">
        <f t="shared" si="3"/>
        <v>1.30135</v>
      </c>
      <c r="N127" s="38">
        <v>1.34</v>
      </c>
      <c r="O127" s="38">
        <v>1</v>
      </c>
      <c r="P127" s="40">
        <v>1</v>
      </c>
      <c r="Q127" s="56">
        <f t="shared" si="4"/>
        <v>79.168928600000001</v>
      </c>
      <c r="R127" s="66">
        <f t="shared" si="5"/>
        <v>1.286137123881028</v>
      </c>
    </row>
    <row r="128" spans="1:18" x14ac:dyDescent="0.25">
      <c r="A128" s="26">
        <v>126</v>
      </c>
      <c r="B128" s="34" t="s">
        <v>15</v>
      </c>
      <c r="C128" s="34" t="s">
        <v>16</v>
      </c>
      <c r="D128" s="43" t="s">
        <v>24</v>
      </c>
      <c r="E128" s="35">
        <v>59</v>
      </c>
      <c r="F128" s="35">
        <v>45</v>
      </c>
      <c r="G128" s="36">
        <v>46.8</v>
      </c>
      <c r="H128" s="53">
        <v>35.700000000000003</v>
      </c>
      <c r="I128" s="37">
        <v>260.27</v>
      </c>
      <c r="J128" s="38">
        <v>3</v>
      </c>
      <c r="K128" s="38">
        <v>50</v>
      </c>
      <c r="L128" s="38">
        <v>12</v>
      </c>
      <c r="M128" s="39">
        <f t="shared" si="3"/>
        <v>1.30135</v>
      </c>
      <c r="N128" s="38">
        <v>1.34</v>
      </c>
      <c r="O128" s="38">
        <v>1</v>
      </c>
      <c r="P128" s="40">
        <v>1</v>
      </c>
      <c r="Q128" s="56">
        <f t="shared" si="4"/>
        <v>81.610261199999997</v>
      </c>
      <c r="R128" s="66">
        <f t="shared" si="5"/>
        <v>1.2860017142857141</v>
      </c>
    </row>
    <row r="129" spans="1:18" x14ac:dyDescent="0.25">
      <c r="A129" s="26">
        <v>127</v>
      </c>
      <c r="B129" s="34" t="s">
        <v>15</v>
      </c>
      <c r="C129" s="34" t="s">
        <v>16</v>
      </c>
      <c r="D129" s="43" t="s">
        <v>24</v>
      </c>
      <c r="E129" s="35">
        <v>6</v>
      </c>
      <c r="F129" s="35">
        <v>68</v>
      </c>
      <c r="G129" s="36">
        <v>55.39</v>
      </c>
      <c r="H129" s="53">
        <v>67.489999999999995</v>
      </c>
      <c r="I129" s="37">
        <v>260.27</v>
      </c>
      <c r="J129" s="38">
        <v>3</v>
      </c>
      <c r="K129" s="38">
        <v>50</v>
      </c>
      <c r="L129" s="38">
        <v>12</v>
      </c>
      <c r="M129" s="39">
        <f t="shared" si="3"/>
        <v>1.30135</v>
      </c>
      <c r="N129" s="38">
        <v>1.31</v>
      </c>
      <c r="O129" s="38">
        <v>1</v>
      </c>
      <c r="P129" s="40">
        <v>1</v>
      </c>
      <c r="Q129" s="56">
        <f t="shared" si="4"/>
        <v>94.427127215000013</v>
      </c>
      <c r="R129" s="66">
        <f t="shared" si="5"/>
        <v>0.39912768136020182</v>
      </c>
    </row>
    <row r="130" spans="1:18" x14ac:dyDescent="0.25">
      <c r="A130" s="26">
        <v>128</v>
      </c>
      <c r="B130" s="34" t="s">
        <v>15</v>
      </c>
      <c r="C130" s="34" t="s">
        <v>16</v>
      </c>
      <c r="D130" s="43" t="s">
        <v>24</v>
      </c>
      <c r="E130" s="35">
        <v>61</v>
      </c>
      <c r="F130" s="35">
        <v>28</v>
      </c>
      <c r="G130" s="36">
        <v>46.42</v>
      </c>
      <c r="H130" s="53">
        <v>35.409999999999997</v>
      </c>
      <c r="I130" s="37">
        <v>260.27</v>
      </c>
      <c r="J130" s="38">
        <v>3</v>
      </c>
      <c r="K130" s="38">
        <v>50</v>
      </c>
      <c r="L130" s="38">
        <v>12</v>
      </c>
      <c r="M130" s="39">
        <f t="shared" si="3"/>
        <v>1.30135</v>
      </c>
      <c r="N130" s="38">
        <v>1.34</v>
      </c>
      <c r="O130" s="38">
        <v>1</v>
      </c>
      <c r="P130" s="40">
        <v>1</v>
      </c>
      <c r="Q130" s="56">
        <f t="shared" si="4"/>
        <v>80.947613780000012</v>
      </c>
      <c r="R130" s="66">
        <f t="shared" si="5"/>
        <v>1.2860099909630054</v>
      </c>
    </row>
    <row r="131" spans="1:18" x14ac:dyDescent="0.25">
      <c r="A131" s="26">
        <v>129</v>
      </c>
      <c r="B131" s="34" t="s">
        <v>15</v>
      </c>
      <c r="C131" s="34" t="s">
        <v>16</v>
      </c>
      <c r="D131" s="43" t="s">
        <v>24</v>
      </c>
      <c r="E131" s="35">
        <v>61</v>
      </c>
      <c r="F131" s="35">
        <v>38</v>
      </c>
      <c r="G131" s="36">
        <v>34.14</v>
      </c>
      <c r="H131" s="53">
        <v>49.39</v>
      </c>
      <c r="I131" s="37">
        <v>260.27</v>
      </c>
      <c r="J131" s="38">
        <v>3</v>
      </c>
      <c r="K131" s="38">
        <v>50</v>
      </c>
      <c r="L131" s="38">
        <v>12</v>
      </c>
      <c r="M131" s="39">
        <f t="shared" si="3"/>
        <v>1.30135</v>
      </c>
      <c r="N131" s="38">
        <v>1.34</v>
      </c>
      <c r="O131" s="38">
        <v>1</v>
      </c>
      <c r="P131" s="40">
        <v>1</v>
      </c>
      <c r="Q131" s="56">
        <f t="shared" si="4"/>
        <v>59.533639260000008</v>
      </c>
      <c r="R131" s="66">
        <f t="shared" si="5"/>
        <v>0.20537840170074928</v>
      </c>
    </row>
    <row r="132" spans="1:18" x14ac:dyDescent="0.25">
      <c r="A132" s="26">
        <v>130</v>
      </c>
      <c r="B132" s="34" t="s">
        <v>15</v>
      </c>
      <c r="C132" s="34" t="s">
        <v>16</v>
      </c>
      <c r="D132" s="43" t="s">
        <v>24</v>
      </c>
      <c r="E132" s="35">
        <v>63</v>
      </c>
      <c r="F132" s="35">
        <v>106</v>
      </c>
      <c r="G132" s="36">
        <v>44.84</v>
      </c>
      <c r="H132" s="53">
        <v>36.58</v>
      </c>
      <c r="I132" s="37">
        <v>278.27</v>
      </c>
      <c r="J132" s="38">
        <v>3</v>
      </c>
      <c r="K132" s="38">
        <v>50</v>
      </c>
      <c r="L132" s="38">
        <v>12</v>
      </c>
      <c r="M132" s="39">
        <f t="shared" ref="M132:M191" si="6">(I132*J132)/(K132*L132)</f>
        <v>1.3913499999999999</v>
      </c>
      <c r="N132" s="38">
        <v>1.34</v>
      </c>
      <c r="O132" s="38">
        <v>1</v>
      </c>
      <c r="P132" s="40">
        <v>1</v>
      </c>
      <c r="Q132" s="56">
        <f t="shared" ref="Q132:Q191" si="7">M132*N132*G132*O132*P132</f>
        <v>83.600099560000004</v>
      </c>
      <c r="R132" s="66">
        <f t="shared" ref="R132:R191" si="8">(Q132-H132)/H132</f>
        <v>1.2854045806451615</v>
      </c>
    </row>
    <row r="133" spans="1:18" x14ac:dyDescent="0.25">
      <c r="A133" s="26">
        <v>131</v>
      </c>
      <c r="B133" s="34" t="s">
        <v>15</v>
      </c>
      <c r="C133" s="34" t="s">
        <v>16</v>
      </c>
      <c r="D133" s="43" t="s">
        <v>24</v>
      </c>
      <c r="E133" s="35">
        <v>63</v>
      </c>
      <c r="F133" s="35">
        <v>305</v>
      </c>
      <c r="G133" s="36">
        <v>35.54</v>
      </c>
      <c r="H133" s="53">
        <v>28.99</v>
      </c>
      <c r="I133" s="37">
        <v>278.27</v>
      </c>
      <c r="J133" s="38">
        <v>3</v>
      </c>
      <c r="K133" s="38">
        <v>50</v>
      </c>
      <c r="L133" s="38">
        <v>12</v>
      </c>
      <c r="M133" s="39">
        <f t="shared" si="6"/>
        <v>1.3913499999999999</v>
      </c>
      <c r="N133" s="38">
        <v>1.34</v>
      </c>
      <c r="O133" s="38">
        <v>1</v>
      </c>
      <c r="P133" s="40">
        <v>1</v>
      </c>
      <c r="Q133" s="56">
        <f t="shared" si="7"/>
        <v>66.261095859999998</v>
      </c>
      <c r="R133" s="66">
        <f t="shared" si="8"/>
        <v>1.2856535308727148</v>
      </c>
    </row>
    <row r="134" spans="1:18" x14ac:dyDescent="0.25">
      <c r="A134" s="26">
        <v>132</v>
      </c>
      <c r="B134" s="34" t="s">
        <v>15</v>
      </c>
      <c r="C134" s="34" t="s">
        <v>16</v>
      </c>
      <c r="D134" s="43" t="s">
        <v>24</v>
      </c>
      <c r="E134" s="35">
        <v>63</v>
      </c>
      <c r="F134" s="35">
        <v>310</v>
      </c>
      <c r="G134" s="36">
        <v>33.28</v>
      </c>
      <c r="H134" s="53">
        <v>27.15</v>
      </c>
      <c r="I134" s="37">
        <v>278.27</v>
      </c>
      <c r="J134" s="38">
        <v>3</v>
      </c>
      <c r="K134" s="38">
        <v>50</v>
      </c>
      <c r="L134" s="38">
        <v>12</v>
      </c>
      <c r="M134" s="39">
        <f t="shared" si="6"/>
        <v>1.3913499999999999</v>
      </c>
      <c r="N134" s="38">
        <v>1.34</v>
      </c>
      <c r="O134" s="38">
        <v>1</v>
      </c>
      <c r="P134" s="40">
        <v>1</v>
      </c>
      <c r="Q134" s="56">
        <f t="shared" si="7"/>
        <v>62.04753152</v>
      </c>
      <c r="R134" s="66">
        <f t="shared" si="8"/>
        <v>1.2853602769797423</v>
      </c>
    </row>
    <row r="135" spans="1:18" x14ac:dyDescent="0.25">
      <c r="A135" s="26">
        <v>133</v>
      </c>
      <c r="B135" s="34" t="s">
        <v>15</v>
      </c>
      <c r="C135" s="34" t="s">
        <v>16</v>
      </c>
      <c r="D135" s="43" t="s">
        <v>24</v>
      </c>
      <c r="E135" s="35">
        <v>63</v>
      </c>
      <c r="F135" s="35">
        <v>405</v>
      </c>
      <c r="G135" s="36">
        <v>35.659999999999997</v>
      </c>
      <c r="H135" s="53">
        <v>29.09</v>
      </c>
      <c r="I135" s="37">
        <v>278.27</v>
      </c>
      <c r="J135" s="38">
        <v>3</v>
      </c>
      <c r="K135" s="38">
        <v>50</v>
      </c>
      <c r="L135" s="38">
        <v>12</v>
      </c>
      <c r="M135" s="39">
        <f t="shared" si="6"/>
        <v>1.3913499999999999</v>
      </c>
      <c r="N135" s="38">
        <v>1.34</v>
      </c>
      <c r="O135" s="38">
        <v>1</v>
      </c>
      <c r="P135" s="40">
        <v>1</v>
      </c>
      <c r="Q135" s="56">
        <f t="shared" si="7"/>
        <v>66.484824939999996</v>
      </c>
      <c r="R135" s="66">
        <f t="shared" si="8"/>
        <v>1.2854872787899618</v>
      </c>
    </row>
    <row r="136" spans="1:18" x14ac:dyDescent="0.25">
      <c r="A136" s="26">
        <v>134</v>
      </c>
      <c r="B136" s="34" t="s">
        <v>15</v>
      </c>
      <c r="C136" s="34" t="s">
        <v>16</v>
      </c>
      <c r="D136" s="43" t="s">
        <v>24</v>
      </c>
      <c r="E136" s="35">
        <v>63</v>
      </c>
      <c r="F136" s="35">
        <v>811</v>
      </c>
      <c r="G136" s="36">
        <v>34</v>
      </c>
      <c r="H136" s="53">
        <v>45.91</v>
      </c>
      <c r="I136" s="37">
        <v>278.27</v>
      </c>
      <c r="J136" s="38">
        <v>3</v>
      </c>
      <c r="K136" s="38">
        <v>50</v>
      </c>
      <c r="L136" s="38">
        <v>12</v>
      </c>
      <c r="M136" s="39">
        <f t="shared" si="6"/>
        <v>1.3913499999999999</v>
      </c>
      <c r="N136" s="38">
        <v>1.34</v>
      </c>
      <c r="O136" s="38">
        <v>1</v>
      </c>
      <c r="P136" s="40">
        <v>1</v>
      </c>
      <c r="Q136" s="56">
        <f t="shared" si="7"/>
        <v>63.389905999999996</v>
      </c>
      <c r="R136" s="66">
        <f t="shared" si="8"/>
        <v>0.38074288825963842</v>
      </c>
    </row>
    <row r="137" spans="1:18" x14ac:dyDescent="0.25">
      <c r="A137" s="26">
        <v>135</v>
      </c>
      <c r="B137" s="34" t="s">
        <v>15</v>
      </c>
      <c r="C137" s="34" t="s">
        <v>16</v>
      </c>
      <c r="D137" s="43" t="s">
        <v>24</v>
      </c>
      <c r="E137" s="35">
        <v>63</v>
      </c>
      <c r="F137" s="35">
        <v>812</v>
      </c>
      <c r="G137" s="36">
        <v>34.47</v>
      </c>
      <c r="H137" s="53">
        <v>28.12</v>
      </c>
      <c r="I137" s="37">
        <v>278.27</v>
      </c>
      <c r="J137" s="38">
        <v>3</v>
      </c>
      <c r="K137" s="38">
        <v>50</v>
      </c>
      <c r="L137" s="38">
        <v>12</v>
      </c>
      <c r="M137" s="39">
        <f t="shared" si="6"/>
        <v>1.3913499999999999</v>
      </c>
      <c r="N137" s="38">
        <v>1.34</v>
      </c>
      <c r="O137" s="38">
        <v>1</v>
      </c>
      <c r="P137" s="40">
        <v>1</v>
      </c>
      <c r="Q137" s="56">
        <f t="shared" si="7"/>
        <v>64.266178229999994</v>
      </c>
      <c r="R137" s="66">
        <f t="shared" si="8"/>
        <v>1.2854259683499285</v>
      </c>
    </row>
    <row r="138" spans="1:18" x14ac:dyDescent="0.25">
      <c r="A138" s="26">
        <v>136</v>
      </c>
      <c r="B138" s="34" t="s">
        <v>15</v>
      </c>
      <c r="C138" s="34" t="s">
        <v>16</v>
      </c>
      <c r="D138" s="43" t="s">
        <v>24</v>
      </c>
      <c r="E138" s="35">
        <v>67</v>
      </c>
      <c r="F138" s="35">
        <v>32</v>
      </c>
      <c r="G138" s="36">
        <v>34.590000000000003</v>
      </c>
      <c r="H138" s="53">
        <v>24.13</v>
      </c>
      <c r="I138" s="37">
        <v>260.27</v>
      </c>
      <c r="J138" s="38">
        <v>3</v>
      </c>
      <c r="K138" s="38">
        <v>50</v>
      </c>
      <c r="L138" s="38">
        <v>12</v>
      </c>
      <c r="M138" s="39">
        <f t="shared" si="6"/>
        <v>1.30135</v>
      </c>
      <c r="N138" s="38">
        <v>1.34</v>
      </c>
      <c r="O138" s="38">
        <v>1</v>
      </c>
      <c r="P138" s="40">
        <v>1</v>
      </c>
      <c r="Q138" s="56">
        <f t="shared" si="7"/>
        <v>60.318353310000013</v>
      </c>
      <c r="R138" s="66">
        <f t="shared" si="8"/>
        <v>1.4997245466224622</v>
      </c>
    </row>
    <row r="139" spans="1:18" x14ac:dyDescent="0.25">
      <c r="A139" s="26">
        <v>137</v>
      </c>
      <c r="B139" s="34" t="s">
        <v>15</v>
      </c>
      <c r="C139" s="34" t="s">
        <v>16</v>
      </c>
      <c r="D139" s="43" t="s">
        <v>24</v>
      </c>
      <c r="E139" s="35">
        <v>7</v>
      </c>
      <c r="F139" s="35">
        <v>27</v>
      </c>
      <c r="G139" s="36">
        <v>77.62</v>
      </c>
      <c r="H139" s="53">
        <v>57.01</v>
      </c>
      <c r="I139" s="37">
        <v>256.14</v>
      </c>
      <c r="J139" s="38">
        <v>3</v>
      </c>
      <c r="K139" s="38">
        <v>50</v>
      </c>
      <c r="L139" s="38">
        <v>12</v>
      </c>
      <c r="M139" s="39">
        <f t="shared" si="6"/>
        <v>1.2806999999999999</v>
      </c>
      <c r="N139" s="38">
        <v>1.31</v>
      </c>
      <c r="O139" s="38">
        <v>1</v>
      </c>
      <c r="P139" s="40">
        <v>1</v>
      </c>
      <c r="Q139" s="56">
        <f t="shared" si="7"/>
        <v>130.22439353999999</v>
      </c>
      <c r="R139" s="66">
        <f t="shared" si="8"/>
        <v>1.2842377396947904</v>
      </c>
    </row>
    <row r="140" spans="1:18" x14ac:dyDescent="0.25">
      <c r="A140" s="26">
        <v>138</v>
      </c>
      <c r="B140" s="34" t="s">
        <v>15</v>
      </c>
      <c r="C140" s="34" t="s">
        <v>16</v>
      </c>
      <c r="D140" s="43" t="s">
        <v>24</v>
      </c>
      <c r="E140" s="35">
        <v>8</v>
      </c>
      <c r="F140" s="35">
        <v>60</v>
      </c>
      <c r="G140" s="36">
        <v>25.5</v>
      </c>
      <c r="H140" s="53">
        <v>19.45</v>
      </c>
      <c r="I140" s="37">
        <v>260.27</v>
      </c>
      <c r="J140" s="38">
        <v>3</v>
      </c>
      <c r="K140" s="38">
        <v>50</v>
      </c>
      <c r="L140" s="38">
        <v>12</v>
      </c>
      <c r="M140" s="39">
        <f t="shared" si="6"/>
        <v>1.30135</v>
      </c>
      <c r="N140" s="38">
        <v>1.34</v>
      </c>
      <c r="O140" s="38">
        <v>1</v>
      </c>
      <c r="P140" s="40">
        <v>1</v>
      </c>
      <c r="Q140" s="56">
        <f t="shared" si="7"/>
        <v>44.467129500000006</v>
      </c>
      <c r="R140" s="66">
        <f t="shared" si="8"/>
        <v>1.2862277377892035</v>
      </c>
    </row>
    <row r="141" spans="1:18" x14ac:dyDescent="0.25">
      <c r="A141" s="26">
        <v>139</v>
      </c>
      <c r="B141" s="34" t="s">
        <v>15</v>
      </c>
      <c r="C141" s="34" t="s">
        <v>16</v>
      </c>
      <c r="D141" s="43" t="s">
        <v>24</v>
      </c>
      <c r="E141" s="35">
        <v>9</v>
      </c>
      <c r="F141" s="35">
        <v>14</v>
      </c>
      <c r="G141" s="36">
        <v>47.2</v>
      </c>
      <c r="H141" s="53">
        <v>35.549999999999997</v>
      </c>
      <c r="I141" s="37">
        <v>256.14</v>
      </c>
      <c r="J141" s="38">
        <v>3</v>
      </c>
      <c r="K141" s="38">
        <v>50</v>
      </c>
      <c r="L141" s="38">
        <v>12</v>
      </c>
      <c r="M141" s="39">
        <f t="shared" si="6"/>
        <v>1.2806999999999999</v>
      </c>
      <c r="N141" s="38">
        <v>1.34</v>
      </c>
      <c r="O141" s="38">
        <v>1</v>
      </c>
      <c r="P141" s="40">
        <v>1</v>
      </c>
      <c r="Q141" s="56">
        <f t="shared" si="7"/>
        <v>81.001713600000002</v>
      </c>
      <c r="R141" s="66">
        <f t="shared" si="8"/>
        <v>1.2785292151898737</v>
      </c>
    </row>
    <row r="142" spans="1:18" x14ac:dyDescent="0.25">
      <c r="A142" s="26">
        <v>140</v>
      </c>
      <c r="B142" s="34" t="s">
        <v>15</v>
      </c>
      <c r="C142" s="34" t="s">
        <v>16</v>
      </c>
      <c r="D142" s="43" t="s">
        <v>24</v>
      </c>
      <c r="E142" s="35">
        <v>9</v>
      </c>
      <c r="F142" s="35">
        <v>17</v>
      </c>
      <c r="G142" s="36">
        <v>46.98</v>
      </c>
      <c r="H142" s="53">
        <v>58.72</v>
      </c>
      <c r="I142" s="37">
        <v>256.14</v>
      </c>
      <c r="J142" s="38">
        <v>3</v>
      </c>
      <c r="K142" s="38">
        <v>50</v>
      </c>
      <c r="L142" s="38">
        <v>12</v>
      </c>
      <c r="M142" s="39">
        <f t="shared" si="6"/>
        <v>1.2806999999999999</v>
      </c>
      <c r="N142" s="38">
        <v>1.34</v>
      </c>
      <c r="O142" s="38">
        <v>1</v>
      </c>
      <c r="P142" s="40">
        <v>1</v>
      </c>
      <c r="Q142" s="56">
        <f t="shared" si="7"/>
        <v>80.624163239999987</v>
      </c>
      <c r="R142" s="66">
        <f t="shared" si="8"/>
        <v>0.37302730313351479</v>
      </c>
    </row>
    <row r="143" spans="1:18" x14ac:dyDescent="0.25">
      <c r="A143" s="26">
        <v>141</v>
      </c>
      <c r="B143" s="34" t="s">
        <v>15</v>
      </c>
      <c r="C143" s="34" t="s">
        <v>16</v>
      </c>
      <c r="D143" s="43" t="s">
        <v>25</v>
      </c>
      <c r="E143" s="35">
        <v>4</v>
      </c>
      <c r="F143" s="35">
        <v>1</v>
      </c>
      <c r="G143" s="36">
        <v>29.81</v>
      </c>
      <c r="H143" s="53">
        <v>17.05</v>
      </c>
      <c r="I143" s="37">
        <v>285.77999999999997</v>
      </c>
      <c r="J143" s="38">
        <v>3</v>
      </c>
      <c r="K143" s="38">
        <v>50</v>
      </c>
      <c r="L143" s="38">
        <v>12</v>
      </c>
      <c r="M143" s="39">
        <f t="shared" si="6"/>
        <v>1.4288999999999998</v>
      </c>
      <c r="N143" s="38">
        <v>1.34</v>
      </c>
      <c r="O143" s="38">
        <v>1</v>
      </c>
      <c r="P143" s="40">
        <v>1</v>
      </c>
      <c r="Q143" s="56">
        <f t="shared" si="7"/>
        <v>57.077982059999997</v>
      </c>
      <c r="R143" s="66">
        <f t="shared" si="8"/>
        <v>2.3476822322580642</v>
      </c>
    </row>
    <row r="144" spans="1:18" x14ac:dyDescent="0.25">
      <c r="A144" s="26">
        <v>142</v>
      </c>
      <c r="B144" s="34" t="s">
        <v>15</v>
      </c>
      <c r="C144" s="34" t="s">
        <v>16</v>
      </c>
      <c r="D144" s="43" t="s">
        <v>25</v>
      </c>
      <c r="E144" s="35">
        <v>4</v>
      </c>
      <c r="F144" s="35">
        <v>12</v>
      </c>
      <c r="G144" s="36">
        <v>26.19</v>
      </c>
      <c r="H144" s="53">
        <v>14.98</v>
      </c>
      <c r="I144" s="37">
        <v>285.77999999999997</v>
      </c>
      <c r="J144" s="38">
        <v>3</v>
      </c>
      <c r="K144" s="38">
        <v>50</v>
      </c>
      <c r="L144" s="38">
        <v>12</v>
      </c>
      <c r="M144" s="39">
        <f t="shared" si="6"/>
        <v>1.4288999999999998</v>
      </c>
      <c r="N144" s="38">
        <v>1.34</v>
      </c>
      <c r="O144" s="38">
        <v>1</v>
      </c>
      <c r="P144" s="40">
        <v>1</v>
      </c>
      <c r="Q144" s="56">
        <f t="shared" si="7"/>
        <v>50.146673939999999</v>
      </c>
      <c r="R144" s="66">
        <f t="shared" si="8"/>
        <v>2.3475750293724964</v>
      </c>
    </row>
    <row r="145" spans="1:18" x14ac:dyDescent="0.25">
      <c r="A145" s="26">
        <v>143</v>
      </c>
      <c r="B145" s="34" t="s">
        <v>15</v>
      </c>
      <c r="C145" s="34" t="s">
        <v>16</v>
      </c>
      <c r="D145" s="43" t="s">
        <v>25</v>
      </c>
      <c r="E145" s="35">
        <v>4</v>
      </c>
      <c r="F145" s="35">
        <v>4</v>
      </c>
      <c r="G145" s="36">
        <v>26.97</v>
      </c>
      <c r="H145" s="53">
        <v>15.42</v>
      </c>
      <c r="I145" s="37">
        <v>285.77999999999997</v>
      </c>
      <c r="J145" s="38">
        <v>3</v>
      </c>
      <c r="K145" s="38">
        <v>50</v>
      </c>
      <c r="L145" s="38">
        <v>12</v>
      </c>
      <c r="M145" s="39">
        <f t="shared" si="6"/>
        <v>1.4288999999999998</v>
      </c>
      <c r="N145" s="38">
        <v>1.34</v>
      </c>
      <c r="O145" s="38">
        <v>1</v>
      </c>
      <c r="P145" s="40">
        <v>1</v>
      </c>
      <c r="Q145" s="56">
        <f t="shared" si="7"/>
        <v>51.640160219999999</v>
      </c>
      <c r="R145" s="66">
        <f t="shared" si="8"/>
        <v>2.3489079260700385</v>
      </c>
    </row>
    <row r="146" spans="1:18" x14ac:dyDescent="0.25">
      <c r="A146" s="26">
        <v>144</v>
      </c>
      <c r="B146" s="34" t="s">
        <v>15</v>
      </c>
      <c r="C146" s="34" t="s">
        <v>16</v>
      </c>
      <c r="D146" s="43" t="s">
        <v>26</v>
      </c>
      <c r="E146" s="35">
        <v>24</v>
      </c>
      <c r="F146" s="35">
        <v>209</v>
      </c>
      <c r="G146" s="36">
        <v>51.44</v>
      </c>
      <c r="H146" s="53">
        <v>51.19</v>
      </c>
      <c r="I146" s="37">
        <v>228</v>
      </c>
      <c r="J146" s="38">
        <v>3</v>
      </c>
      <c r="K146" s="38">
        <v>50</v>
      </c>
      <c r="L146" s="38">
        <v>12</v>
      </c>
      <c r="M146" s="39">
        <f t="shared" si="6"/>
        <v>1.1399999999999999</v>
      </c>
      <c r="N146" s="38">
        <v>1.34</v>
      </c>
      <c r="O146" s="38">
        <v>1</v>
      </c>
      <c r="P146" s="40">
        <v>1</v>
      </c>
      <c r="Q146" s="56">
        <f t="shared" si="7"/>
        <v>78.579744000000005</v>
      </c>
      <c r="R146" s="66">
        <f t="shared" si="8"/>
        <v>0.53506044149247922</v>
      </c>
    </row>
    <row r="147" spans="1:18" x14ac:dyDescent="0.25">
      <c r="A147" s="26">
        <v>145</v>
      </c>
      <c r="B147" s="34" t="s">
        <v>15</v>
      </c>
      <c r="C147" s="34" t="s">
        <v>16</v>
      </c>
      <c r="D147" s="43" t="s">
        <v>26</v>
      </c>
      <c r="E147" s="35">
        <v>24</v>
      </c>
      <c r="F147" s="35">
        <v>301</v>
      </c>
      <c r="G147" s="36">
        <v>35.340000000000003</v>
      </c>
      <c r="H147" s="53">
        <v>35.17</v>
      </c>
      <c r="I147" s="37">
        <v>228</v>
      </c>
      <c r="J147" s="38">
        <v>3</v>
      </c>
      <c r="K147" s="38">
        <v>50</v>
      </c>
      <c r="L147" s="38">
        <v>12</v>
      </c>
      <c r="M147" s="39">
        <f t="shared" si="6"/>
        <v>1.1399999999999999</v>
      </c>
      <c r="N147" s="38">
        <v>1.34</v>
      </c>
      <c r="O147" s="38">
        <v>1</v>
      </c>
      <c r="P147" s="40">
        <v>1</v>
      </c>
      <c r="Q147" s="56">
        <f t="shared" si="7"/>
        <v>53.98538400000001</v>
      </c>
      <c r="R147" s="66">
        <f t="shared" si="8"/>
        <v>0.534983906738698</v>
      </c>
    </row>
    <row r="148" spans="1:18" x14ac:dyDescent="0.25">
      <c r="A148" s="26">
        <v>146</v>
      </c>
      <c r="B148" s="34" t="s">
        <v>15</v>
      </c>
      <c r="C148" s="34" t="s">
        <v>16</v>
      </c>
      <c r="D148" s="43" t="s">
        <v>26</v>
      </c>
      <c r="E148" s="35">
        <v>24</v>
      </c>
      <c r="F148" s="35">
        <v>404</v>
      </c>
      <c r="G148" s="36">
        <v>46.88</v>
      </c>
      <c r="H148" s="53">
        <v>21.8</v>
      </c>
      <c r="I148" s="37">
        <v>228</v>
      </c>
      <c r="J148" s="38">
        <v>3</v>
      </c>
      <c r="K148" s="38">
        <v>50</v>
      </c>
      <c r="L148" s="38">
        <v>12</v>
      </c>
      <c r="M148" s="39">
        <f t="shared" si="6"/>
        <v>1.1399999999999999</v>
      </c>
      <c r="N148" s="38">
        <v>1.34</v>
      </c>
      <c r="O148" s="38">
        <v>1</v>
      </c>
      <c r="P148" s="40">
        <v>1</v>
      </c>
      <c r="Q148" s="56">
        <f t="shared" si="7"/>
        <v>71.613888000000003</v>
      </c>
      <c r="R148" s="66">
        <f t="shared" si="8"/>
        <v>2.2850407339449541</v>
      </c>
    </row>
    <row r="149" spans="1:18" x14ac:dyDescent="0.25">
      <c r="A149" s="26">
        <v>147</v>
      </c>
      <c r="B149" s="34" t="s">
        <v>15</v>
      </c>
      <c r="C149" s="34" t="s">
        <v>16</v>
      </c>
      <c r="D149" s="43" t="s">
        <v>26</v>
      </c>
      <c r="E149" s="35">
        <v>24</v>
      </c>
      <c r="F149" s="35">
        <v>405</v>
      </c>
      <c r="G149" s="36">
        <v>46.64</v>
      </c>
      <c r="H149" s="53">
        <v>27.98</v>
      </c>
      <c r="I149" s="37">
        <v>228</v>
      </c>
      <c r="J149" s="38">
        <v>3</v>
      </c>
      <c r="K149" s="38">
        <v>50</v>
      </c>
      <c r="L149" s="38">
        <v>12</v>
      </c>
      <c r="M149" s="39">
        <f t="shared" si="6"/>
        <v>1.1399999999999999</v>
      </c>
      <c r="N149" s="38">
        <v>1.34</v>
      </c>
      <c r="O149" s="38">
        <v>1</v>
      </c>
      <c r="P149" s="40">
        <v>1</v>
      </c>
      <c r="Q149" s="56">
        <f t="shared" si="7"/>
        <v>71.247264000000001</v>
      </c>
      <c r="R149" s="66">
        <f t="shared" si="8"/>
        <v>1.5463639742673336</v>
      </c>
    </row>
    <row r="150" spans="1:18" x14ac:dyDescent="0.25">
      <c r="A150" s="26">
        <v>148</v>
      </c>
      <c r="B150" s="34" t="s">
        <v>15</v>
      </c>
      <c r="C150" s="34" t="s">
        <v>16</v>
      </c>
      <c r="D150" s="43" t="s">
        <v>26</v>
      </c>
      <c r="E150" s="35">
        <v>24</v>
      </c>
      <c r="F150" s="35">
        <v>506</v>
      </c>
      <c r="G150" s="36">
        <v>45.48</v>
      </c>
      <c r="H150" s="53">
        <v>21.15</v>
      </c>
      <c r="I150" s="37">
        <v>228</v>
      </c>
      <c r="J150" s="38">
        <v>3</v>
      </c>
      <c r="K150" s="38">
        <v>50</v>
      </c>
      <c r="L150" s="38">
        <v>12</v>
      </c>
      <c r="M150" s="39">
        <f t="shared" si="6"/>
        <v>1.1399999999999999</v>
      </c>
      <c r="N150" s="38">
        <v>1.34</v>
      </c>
      <c r="O150" s="38">
        <v>1</v>
      </c>
      <c r="P150" s="40">
        <v>1</v>
      </c>
      <c r="Q150" s="56">
        <f t="shared" si="7"/>
        <v>69.475247999999993</v>
      </c>
      <c r="R150" s="66">
        <f t="shared" si="8"/>
        <v>2.2848817021276595</v>
      </c>
    </row>
    <row r="151" spans="1:18" x14ac:dyDescent="0.25">
      <c r="A151" s="26">
        <v>149</v>
      </c>
      <c r="B151" s="34" t="s">
        <v>15</v>
      </c>
      <c r="C151" s="34" t="s">
        <v>16</v>
      </c>
      <c r="D151" s="43" t="s">
        <v>26</v>
      </c>
      <c r="E151" s="35">
        <v>26</v>
      </c>
      <c r="F151" s="35">
        <v>10</v>
      </c>
      <c r="G151" s="36">
        <v>28.82</v>
      </c>
      <c r="H151" s="53">
        <v>17.04</v>
      </c>
      <c r="I151" s="37">
        <v>260.27</v>
      </c>
      <c r="J151" s="38">
        <v>3</v>
      </c>
      <c r="K151" s="38">
        <v>50</v>
      </c>
      <c r="L151" s="38">
        <v>12</v>
      </c>
      <c r="M151" s="39">
        <f t="shared" si="6"/>
        <v>1.30135</v>
      </c>
      <c r="N151" s="38">
        <v>1.34</v>
      </c>
      <c r="O151" s="38">
        <v>1</v>
      </c>
      <c r="P151" s="40">
        <v>1</v>
      </c>
      <c r="Q151" s="56">
        <f t="shared" si="7"/>
        <v>50.256575380000008</v>
      </c>
      <c r="R151" s="66">
        <f t="shared" si="8"/>
        <v>1.9493295410798128</v>
      </c>
    </row>
    <row r="152" spans="1:18" x14ac:dyDescent="0.25">
      <c r="A152" s="26">
        <v>150</v>
      </c>
      <c r="B152" s="34" t="s">
        <v>15</v>
      </c>
      <c r="C152" s="34" t="s">
        <v>16</v>
      </c>
      <c r="D152" s="43" t="s">
        <v>26</v>
      </c>
      <c r="E152" s="35">
        <v>36</v>
      </c>
      <c r="F152" s="35">
        <v>28</v>
      </c>
      <c r="G152" s="36">
        <v>31.55</v>
      </c>
      <c r="H152" s="53">
        <v>31.39</v>
      </c>
      <c r="I152" s="37">
        <v>260.27</v>
      </c>
      <c r="J152" s="38">
        <v>3</v>
      </c>
      <c r="K152" s="38">
        <v>50</v>
      </c>
      <c r="L152" s="38">
        <v>12</v>
      </c>
      <c r="M152" s="39">
        <f t="shared" si="6"/>
        <v>1.30135</v>
      </c>
      <c r="N152" s="38">
        <v>1.34</v>
      </c>
      <c r="O152" s="38">
        <v>1</v>
      </c>
      <c r="P152" s="40">
        <v>1</v>
      </c>
      <c r="Q152" s="56">
        <f t="shared" si="7"/>
        <v>55.017173950000007</v>
      </c>
      <c r="R152" s="66">
        <f t="shared" si="8"/>
        <v>0.75269748168206452</v>
      </c>
    </row>
    <row r="153" spans="1:18" x14ac:dyDescent="0.25">
      <c r="A153" s="26">
        <v>151</v>
      </c>
      <c r="B153" s="34" t="s">
        <v>15</v>
      </c>
      <c r="C153" s="34" t="s">
        <v>16</v>
      </c>
      <c r="D153" s="43" t="s">
        <v>26</v>
      </c>
      <c r="E153" s="35">
        <v>8</v>
      </c>
      <c r="F153" s="35">
        <v>5</v>
      </c>
      <c r="G153" s="36">
        <v>26.48</v>
      </c>
      <c r="H153" s="53">
        <v>22.27</v>
      </c>
      <c r="I153" s="37">
        <v>285.77999999999997</v>
      </c>
      <c r="J153" s="38">
        <v>3</v>
      </c>
      <c r="K153" s="38">
        <v>50</v>
      </c>
      <c r="L153" s="38">
        <v>12</v>
      </c>
      <c r="M153" s="39">
        <f t="shared" si="6"/>
        <v>1.4288999999999998</v>
      </c>
      <c r="N153" s="38">
        <v>1.34</v>
      </c>
      <c r="O153" s="38">
        <v>1</v>
      </c>
      <c r="P153" s="40">
        <v>1</v>
      </c>
      <c r="Q153" s="56">
        <f t="shared" si="7"/>
        <v>50.701944480000002</v>
      </c>
      <c r="R153" s="66">
        <f t="shared" si="8"/>
        <v>1.2766926124831612</v>
      </c>
    </row>
    <row r="154" spans="1:18" x14ac:dyDescent="0.25">
      <c r="A154" s="26">
        <v>152</v>
      </c>
      <c r="B154" s="34" t="s">
        <v>15</v>
      </c>
      <c r="C154" s="34" t="s">
        <v>16</v>
      </c>
      <c r="D154" s="43" t="s">
        <v>49</v>
      </c>
      <c r="E154" s="35" t="s">
        <v>50</v>
      </c>
      <c r="F154" s="35">
        <v>8</v>
      </c>
      <c r="G154" s="36">
        <v>40.01</v>
      </c>
      <c r="H154" s="53">
        <v>31.65</v>
      </c>
      <c r="I154" s="37">
        <v>285.77999999999997</v>
      </c>
      <c r="J154" s="38">
        <v>3</v>
      </c>
      <c r="K154" s="38">
        <v>50</v>
      </c>
      <c r="L154" s="38">
        <v>12</v>
      </c>
      <c r="M154" s="39">
        <f t="shared" si="6"/>
        <v>1.4288999999999998</v>
      </c>
      <c r="N154" s="38">
        <v>1.34</v>
      </c>
      <c r="O154" s="38">
        <v>1</v>
      </c>
      <c r="P154" s="40">
        <v>1</v>
      </c>
      <c r="Q154" s="56">
        <f t="shared" si="7"/>
        <v>76.608187259999994</v>
      </c>
      <c r="R154" s="66">
        <f t="shared" si="8"/>
        <v>1.4204798502369667</v>
      </c>
    </row>
    <row r="155" spans="1:18" x14ac:dyDescent="0.25">
      <c r="A155" s="26">
        <v>153</v>
      </c>
      <c r="B155" s="34" t="s">
        <v>15</v>
      </c>
      <c r="C155" s="34" t="s">
        <v>16</v>
      </c>
      <c r="D155" s="43" t="s">
        <v>49</v>
      </c>
      <c r="E155" s="35">
        <v>38</v>
      </c>
      <c r="F155" s="35">
        <v>1</v>
      </c>
      <c r="G155" s="36">
        <v>30.08</v>
      </c>
      <c r="H155" s="53">
        <v>37.380000000000003</v>
      </c>
      <c r="I155" s="37">
        <v>299.62</v>
      </c>
      <c r="J155" s="38">
        <v>3</v>
      </c>
      <c r="K155" s="38">
        <v>40</v>
      </c>
      <c r="L155" s="38">
        <v>12</v>
      </c>
      <c r="M155" s="39">
        <f t="shared" si="6"/>
        <v>1.872625</v>
      </c>
      <c r="N155" s="38">
        <v>1.34</v>
      </c>
      <c r="O155" s="38">
        <v>1</v>
      </c>
      <c r="P155" s="40">
        <v>0.85</v>
      </c>
      <c r="Q155" s="56">
        <f t="shared" si="7"/>
        <v>64.158229840000004</v>
      </c>
      <c r="R155" s="66">
        <f t="shared" si="8"/>
        <v>0.71637854039593363</v>
      </c>
    </row>
    <row r="156" spans="1:18" x14ac:dyDescent="0.25">
      <c r="A156" s="26">
        <v>154</v>
      </c>
      <c r="B156" s="34" t="s">
        <v>15</v>
      </c>
      <c r="C156" s="34" t="s">
        <v>16</v>
      </c>
      <c r="D156" s="43" t="s">
        <v>49</v>
      </c>
      <c r="E156" s="35">
        <v>8</v>
      </c>
      <c r="F156" s="35">
        <v>9</v>
      </c>
      <c r="G156" s="36">
        <v>29.79</v>
      </c>
      <c r="H156" s="53">
        <v>16.02</v>
      </c>
      <c r="I156" s="37">
        <v>285.77999999999997</v>
      </c>
      <c r="J156" s="38">
        <v>3</v>
      </c>
      <c r="K156" s="38">
        <v>50</v>
      </c>
      <c r="L156" s="38">
        <v>12</v>
      </c>
      <c r="M156" s="39">
        <f t="shared" si="6"/>
        <v>1.4288999999999998</v>
      </c>
      <c r="N156" s="38">
        <v>1.34</v>
      </c>
      <c r="O156" s="38">
        <v>1</v>
      </c>
      <c r="P156" s="40">
        <v>0.85</v>
      </c>
      <c r="Q156" s="56">
        <f t="shared" si="7"/>
        <v>48.483734408999993</v>
      </c>
      <c r="R156" s="66">
        <f t="shared" si="8"/>
        <v>2.0264503376404495</v>
      </c>
    </row>
    <row r="157" spans="1:18" x14ac:dyDescent="0.25">
      <c r="A157" s="26">
        <v>155</v>
      </c>
      <c r="B157" s="34" t="s">
        <v>15</v>
      </c>
      <c r="C157" s="34" t="s">
        <v>16</v>
      </c>
      <c r="D157" s="43" t="s">
        <v>51</v>
      </c>
      <c r="E157" s="35">
        <v>26</v>
      </c>
      <c r="F157" s="35">
        <v>3</v>
      </c>
      <c r="G157" s="36">
        <v>24.75</v>
      </c>
      <c r="H157" s="53">
        <v>16.420000000000002</v>
      </c>
      <c r="I157" s="37">
        <v>265.22000000000003</v>
      </c>
      <c r="J157" s="38">
        <v>3</v>
      </c>
      <c r="K157" s="38">
        <v>40</v>
      </c>
      <c r="L157" s="38">
        <v>12</v>
      </c>
      <c r="M157" s="39">
        <f t="shared" si="6"/>
        <v>1.6576250000000001</v>
      </c>
      <c r="N157" s="38">
        <v>1.34</v>
      </c>
      <c r="O157" s="38">
        <v>0.9</v>
      </c>
      <c r="P157" s="40">
        <v>0.85</v>
      </c>
      <c r="Q157" s="56">
        <f t="shared" si="7"/>
        <v>42.055976840625007</v>
      </c>
      <c r="R157" s="66">
        <f t="shared" si="8"/>
        <v>1.5612653374314862</v>
      </c>
    </row>
    <row r="158" spans="1:18" x14ac:dyDescent="0.25">
      <c r="A158" s="26">
        <v>156</v>
      </c>
      <c r="B158" s="34" t="s">
        <v>15</v>
      </c>
      <c r="C158" s="34" t="s">
        <v>16</v>
      </c>
      <c r="D158" s="43" t="s">
        <v>27</v>
      </c>
      <c r="E158" s="35">
        <v>36</v>
      </c>
      <c r="F158" s="35">
        <v>4</v>
      </c>
      <c r="G158" s="36">
        <v>25.65</v>
      </c>
      <c r="H158" s="53">
        <v>19.23</v>
      </c>
      <c r="I158" s="37">
        <v>299.62</v>
      </c>
      <c r="J158" s="38">
        <v>3</v>
      </c>
      <c r="K158" s="38">
        <v>40</v>
      </c>
      <c r="L158" s="38">
        <v>12</v>
      </c>
      <c r="M158" s="39">
        <f t="shared" si="6"/>
        <v>1.872625</v>
      </c>
      <c r="N158" s="38">
        <v>1.34</v>
      </c>
      <c r="O158" s="38">
        <v>0.8</v>
      </c>
      <c r="P158" s="40">
        <v>0.85</v>
      </c>
      <c r="Q158" s="56">
        <f t="shared" si="7"/>
        <v>43.767515835000005</v>
      </c>
      <c r="R158" s="66">
        <f t="shared" si="8"/>
        <v>1.27600186349454</v>
      </c>
    </row>
    <row r="159" spans="1:18" x14ac:dyDescent="0.25">
      <c r="A159" s="26">
        <v>157</v>
      </c>
      <c r="B159" s="34" t="s">
        <v>15</v>
      </c>
      <c r="C159" s="34" t="s">
        <v>16</v>
      </c>
      <c r="D159" s="43" t="s">
        <v>27</v>
      </c>
      <c r="E159" s="35">
        <v>39</v>
      </c>
      <c r="F159" s="35">
        <v>1</v>
      </c>
      <c r="G159" s="36">
        <v>22.43</v>
      </c>
      <c r="H159" s="53">
        <v>16.82</v>
      </c>
      <c r="I159" s="37">
        <v>299.62</v>
      </c>
      <c r="J159" s="38">
        <v>3</v>
      </c>
      <c r="K159" s="38">
        <v>40</v>
      </c>
      <c r="L159" s="38">
        <v>12</v>
      </c>
      <c r="M159" s="39">
        <f t="shared" si="6"/>
        <v>1.872625</v>
      </c>
      <c r="N159" s="38">
        <v>1.34</v>
      </c>
      <c r="O159" s="38">
        <v>0.8</v>
      </c>
      <c r="P159" s="40">
        <v>0.85</v>
      </c>
      <c r="Q159" s="56">
        <f t="shared" si="7"/>
        <v>38.273114237000009</v>
      </c>
      <c r="R159" s="66">
        <f t="shared" si="8"/>
        <v>1.2754526894768139</v>
      </c>
    </row>
    <row r="160" spans="1:18" x14ac:dyDescent="0.25">
      <c r="A160" s="26">
        <v>158</v>
      </c>
      <c r="B160" s="34" t="s">
        <v>15</v>
      </c>
      <c r="C160" s="34" t="s">
        <v>16</v>
      </c>
      <c r="D160" s="43" t="s">
        <v>27</v>
      </c>
      <c r="E160" s="35">
        <v>61</v>
      </c>
      <c r="F160" s="35">
        <v>37</v>
      </c>
      <c r="G160" s="36">
        <v>51.08</v>
      </c>
      <c r="H160" s="53">
        <v>64.52</v>
      </c>
      <c r="I160" s="37">
        <v>260.27</v>
      </c>
      <c r="J160" s="38">
        <v>3</v>
      </c>
      <c r="K160" s="38">
        <v>50</v>
      </c>
      <c r="L160" s="38">
        <v>12</v>
      </c>
      <c r="M160" s="39">
        <f t="shared" si="6"/>
        <v>1.30135</v>
      </c>
      <c r="N160" s="38">
        <v>1.34</v>
      </c>
      <c r="O160" s="38">
        <v>1</v>
      </c>
      <c r="P160" s="40">
        <v>1</v>
      </c>
      <c r="Q160" s="56">
        <f t="shared" si="7"/>
        <v>89.073763720000002</v>
      </c>
      <c r="R160" s="66">
        <f t="shared" si="8"/>
        <v>0.38056050402975833</v>
      </c>
    </row>
    <row r="161" spans="1:18" x14ac:dyDescent="0.25">
      <c r="A161" s="26">
        <v>159</v>
      </c>
      <c r="B161" s="34" t="s">
        <v>15</v>
      </c>
      <c r="C161" s="34" t="s">
        <v>16</v>
      </c>
      <c r="D161" s="43" t="s">
        <v>27</v>
      </c>
      <c r="E161" s="35">
        <v>94</v>
      </c>
      <c r="F161" s="35">
        <v>35</v>
      </c>
      <c r="G161" s="36">
        <v>44.14</v>
      </c>
      <c r="H161" s="53">
        <v>31.5</v>
      </c>
      <c r="I161" s="37">
        <v>234.37</v>
      </c>
      <c r="J161" s="38">
        <v>3</v>
      </c>
      <c r="K161" s="38">
        <v>50</v>
      </c>
      <c r="L161" s="38">
        <v>12</v>
      </c>
      <c r="M161" s="39">
        <f t="shared" si="6"/>
        <v>1.1718500000000001</v>
      </c>
      <c r="N161" s="38">
        <v>1.34</v>
      </c>
      <c r="O161" s="38">
        <v>1</v>
      </c>
      <c r="P161" s="40">
        <v>1</v>
      </c>
      <c r="Q161" s="56">
        <f t="shared" si="7"/>
        <v>69.312115060000011</v>
      </c>
      <c r="R161" s="66">
        <f t="shared" si="8"/>
        <v>1.2003846050793654</v>
      </c>
    </row>
    <row r="162" spans="1:18" x14ac:dyDescent="0.25">
      <c r="A162" s="26">
        <v>160</v>
      </c>
      <c r="B162" s="34" t="s">
        <v>15</v>
      </c>
      <c r="C162" s="34" t="s">
        <v>16</v>
      </c>
      <c r="D162" s="43" t="s">
        <v>27</v>
      </c>
      <c r="E162" s="35">
        <v>94</v>
      </c>
      <c r="F162" s="35">
        <v>5</v>
      </c>
      <c r="G162" s="36">
        <v>34.549999999999997</v>
      </c>
      <c r="H162" s="53">
        <v>27.4</v>
      </c>
      <c r="I162" s="37">
        <v>234.37</v>
      </c>
      <c r="J162" s="38">
        <v>3</v>
      </c>
      <c r="K162" s="38">
        <v>50</v>
      </c>
      <c r="L162" s="38">
        <v>12</v>
      </c>
      <c r="M162" s="39">
        <f t="shared" si="6"/>
        <v>1.1718500000000001</v>
      </c>
      <c r="N162" s="38">
        <v>1.34</v>
      </c>
      <c r="O162" s="38">
        <v>1</v>
      </c>
      <c r="P162" s="40">
        <v>1</v>
      </c>
      <c r="Q162" s="56">
        <f t="shared" si="7"/>
        <v>54.253139449999999</v>
      </c>
      <c r="R162" s="66">
        <f t="shared" si="8"/>
        <v>0.98004158576642342</v>
      </c>
    </row>
    <row r="163" spans="1:18" x14ac:dyDescent="0.25">
      <c r="A163" s="26">
        <v>161</v>
      </c>
      <c r="B163" s="34" t="s">
        <v>15</v>
      </c>
      <c r="C163" s="34" t="s">
        <v>16</v>
      </c>
      <c r="D163" s="43" t="s">
        <v>27</v>
      </c>
      <c r="E163" s="35">
        <v>96</v>
      </c>
      <c r="F163" s="35">
        <v>17</v>
      </c>
      <c r="G163" s="36">
        <v>42.17</v>
      </c>
      <c r="H163" s="53">
        <v>25.3</v>
      </c>
      <c r="I163" s="37">
        <v>228</v>
      </c>
      <c r="J163" s="38">
        <v>3</v>
      </c>
      <c r="K163" s="38">
        <v>50</v>
      </c>
      <c r="L163" s="38">
        <v>12</v>
      </c>
      <c r="M163" s="39">
        <f t="shared" si="6"/>
        <v>1.1399999999999999</v>
      </c>
      <c r="N163" s="38">
        <v>1.34</v>
      </c>
      <c r="O163" s="38">
        <v>1</v>
      </c>
      <c r="P163" s="40">
        <v>1</v>
      </c>
      <c r="Q163" s="56">
        <f t="shared" si="7"/>
        <v>64.418892</v>
      </c>
      <c r="R163" s="66">
        <f t="shared" si="8"/>
        <v>1.5462012648221344</v>
      </c>
    </row>
    <row r="164" spans="1:18" x14ac:dyDescent="0.25">
      <c r="A164" s="26">
        <v>162</v>
      </c>
      <c r="B164" s="34" t="s">
        <v>15</v>
      </c>
      <c r="C164" s="34" t="s">
        <v>16</v>
      </c>
      <c r="D164" s="43" t="s">
        <v>52</v>
      </c>
      <c r="E164" s="35">
        <v>27</v>
      </c>
      <c r="F164" s="35">
        <v>51</v>
      </c>
      <c r="G164" s="36">
        <v>26.97</v>
      </c>
      <c r="H164" s="53">
        <v>20.57</v>
      </c>
      <c r="I164" s="37">
        <v>260.27</v>
      </c>
      <c r="J164" s="38">
        <v>3</v>
      </c>
      <c r="K164" s="38">
        <v>50</v>
      </c>
      <c r="L164" s="38">
        <v>12</v>
      </c>
      <c r="M164" s="39">
        <f t="shared" si="6"/>
        <v>1.30135</v>
      </c>
      <c r="N164" s="38">
        <v>1.34</v>
      </c>
      <c r="O164" s="38">
        <v>1</v>
      </c>
      <c r="P164" s="40">
        <v>1</v>
      </c>
      <c r="Q164" s="56">
        <f t="shared" si="7"/>
        <v>47.03052873</v>
      </c>
      <c r="R164" s="66">
        <f t="shared" si="8"/>
        <v>1.2863650330578513</v>
      </c>
    </row>
    <row r="165" spans="1:18" x14ac:dyDescent="0.25">
      <c r="A165" s="26">
        <v>163</v>
      </c>
      <c r="B165" s="34" t="s">
        <v>15</v>
      </c>
      <c r="C165" s="34" t="s">
        <v>16</v>
      </c>
      <c r="D165" s="43" t="s">
        <v>52</v>
      </c>
      <c r="E165" s="35">
        <v>31</v>
      </c>
      <c r="F165" s="35">
        <v>29</v>
      </c>
      <c r="G165" s="36">
        <v>25.89</v>
      </c>
      <c r="H165" s="53">
        <v>19.75</v>
      </c>
      <c r="I165" s="37">
        <v>260.27</v>
      </c>
      <c r="J165" s="38">
        <v>3</v>
      </c>
      <c r="K165" s="38">
        <v>50</v>
      </c>
      <c r="L165" s="38">
        <v>12</v>
      </c>
      <c r="M165" s="39">
        <f t="shared" si="6"/>
        <v>1.30135</v>
      </c>
      <c r="N165" s="38">
        <v>1.34</v>
      </c>
      <c r="O165" s="38">
        <v>1</v>
      </c>
      <c r="P165" s="40">
        <v>1</v>
      </c>
      <c r="Q165" s="56">
        <f t="shared" si="7"/>
        <v>45.147215010000004</v>
      </c>
      <c r="R165" s="66">
        <f t="shared" si="8"/>
        <v>1.28593493721519</v>
      </c>
    </row>
    <row r="166" spans="1:18" x14ac:dyDescent="0.25">
      <c r="A166" s="26">
        <v>164</v>
      </c>
      <c r="B166" s="34" t="s">
        <v>15</v>
      </c>
      <c r="C166" s="34" t="s">
        <v>16</v>
      </c>
      <c r="D166" s="43" t="s">
        <v>52</v>
      </c>
      <c r="E166" s="35">
        <v>9</v>
      </c>
      <c r="F166" s="35">
        <v>27</v>
      </c>
      <c r="G166" s="36">
        <v>28.8</v>
      </c>
      <c r="H166" s="53">
        <v>21.97</v>
      </c>
      <c r="I166" s="37">
        <v>260.27</v>
      </c>
      <c r="J166" s="38">
        <v>3</v>
      </c>
      <c r="K166" s="38">
        <v>50</v>
      </c>
      <c r="L166" s="38">
        <v>12</v>
      </c>
      <c r="M166" s="39">
        <f t="shared" si="6"/>
        <v>1.30135</v>
      </c>
      <c r="N166" s="38">
        <v>1.34</v>
      </c>
      <c r="O166" s="38">
        <v>1</v>
      </c>
      <c r="P166" s="40">
        <v>1</v>
      </c>
      <c r="Q166" s="56">
        <f t="shared" si="7"/>
        <v>50.221699200000003</v>
      </c>
      <c r="R166" s="66">
        <f t="shared" si="8"/>
        <v>1.2859216750113793</v>
      </c>
    </row>
    <row r="167" spans="1:18" x14ac:dyDescent="0.25">
      <c r="A167" s="26">
        <v>165</v>
      </c>
      <c r="B167" s="34" t="s">
        <v>15</v>
      </c>
      <c r="C167" s="34" t="s">
        <v>16</v>
      </c>
      <c r="D167" s="43" t="s">
        <v>53</v>
      </c>
      <c r="E167" s="35">
        <v>8</v>
      </c>
      <c r="F167" s="35">
        <v>15</v>
      </c>
      <c r="G167" s="36">
        <v>77.5</v>
      </c>
      <c r="H167" s="53">
        <v>50.35</v>
      </c>
      <c r="I167" s="37">
        <v>256.14</v>
      </c>
      <c r="J167" s="38">
        <v>3</v>
      </c>
      <c r="K167" s="38">
        <v>50</v>
      </c>
      <c r="L167" s="38">
        <v>12</v>
      </c>
      <c r="M167" s="39">
        <f t="shared" si="6"/>
        <v>1.2806999999999999</v>
      </c>
      <c r="N167" s="38">
        <v>1.29</v>
      </c>
      <c r="O167" s="38">
        <v>1</v>
      </c>
      <c r="P167" s="40">
        <v>1</v>
      </c>
      <c r="Q167" s="56">
        <f t="shared" si="7"/>
        <v>128.0379825</v>
      </c>
      <c r="R167" s="66">
        <f t="shared" si="8"/>
        <v>1.5429589374379344</v>
      </c>
    </row>
    <row r="168" spans="1:18" x14ac:dyDescent="0.25">
      <c r="A168" s="26">
        <v>166</v>
      </c>
      <c r="B168" s="34" t="s">
        <v>15</v>
      </c>
      <c r="C168" s="34" t="s">
        <v>16</v>
      </c>
      <c r="D168" s="43" t="s">
        <v>53</v>
      </c>
      <c r="E168" s="35">
        <v>8</v>
      </c>
      <c r="F168" s="35">
        <v>43</v>
      </c>
      <c r="G168" s="36">
        <v>63.18</v>
      </c>
      <c r="H168" s="53">
        <v>90.64</v>
      </c>
      <c r="I168" s="37">
        <v>256.14</v>
      </c>
      <c r="J168" s="38">
        <v>3</v>
      </c>
      <c r="K168" s="38">
        <v>50</v>
      </c>
      <c r="L168" s="38">
        <v>12</v>
      </c>
      <c r="M168" s="39">
        <f t="shared" si="6"/>
        <v>1.2806999999999999</v>
      </c>
      <c r="N168" s="38">
        <v>1.29</v>
      </c>
      <c r="O168" s="38">
        <v>1</v>
      </c>
      <c r="P168" s="40">
        <v>1</v>
      </c>
      <c r="Q168" s="56">
        <f t="shared" si="7"/>
        <v>104.37986753999999</v>
      </c>
      <c r="R168" s="66">
        <f t="shared" si="8"/>
        <v>0.15158724117387457</v>
      </c>
    </row>
    <row r="169" spans="1:18" x14ac:dyDescent="0.25">
      <c r="A169" s="26">
        <v>167</v>
      </c>
      <c r="B169" s="34" t="s">
        <v>54</v>
      </c>
      <c r="C169" s="34" t="s">
        <v>55</v>
      </c>
      <c r="D169" s="43" t="s">
        <v>56</v>
      </c>
      <c r="E169" s="35">
        <v>5</v>
      </c>
      <c r="F169" s="35">
        <v>1</v>
      </c>
      <c r="G169" s="36">
        <v>78.400000000000006</v>
      </c>
      <c r="H169" s="53">
        <v>30.72</v>
      </c>
      <c r="I169" s="37">
        <v>286.67</v>
      </c>
      <c r="J169" s="38">
        <v>3</v>
      </c>
      <c r="K169" s="38">
        <v>50</v>
      </c>
      <c r="L169" s="38">
        <v>12</v>
      </c>
      <c r="M169" s="39">
        <f t="shared" si="6"/>
        <v>1.4333499999999999</v>
      </c>
      <c r="N169" s="38">
        <v>0.52</v>
      </c>
      <c r="O169" s="38">
        <v>1</v>
      </c>
      <c r="P169" s="40">
        <v>1</v>
      </c>
      <c r="Q169" s="56">
        <f t="shared" si="7"/>
        <v>58.434812800000003</v>
      </c>
      <c r="R169" s="66">
        <f t="shared" si="8"/>
        <v>0.90217489583333355</v>
      </c>
    </row>
    <row r="170" spans="1:18" x14ac:dyDescent="0.25">
      <c r="A170" s="26">
        <v>168</v>
      </c>
      <c r="B170" s="34" t="s">
        <v>54</v>
      </c>
      <c r="C170" s="34" t="s">
        <v>55</v>
      </c>
      <c r="D170" s="43" t="s">
        <v>57</v>
      </c>
      <c r="E170" s="35">
        <v>76</v>
      </c>
      <c r="F170" s="35">
        <v>1</v>
      </c>
      <c r="G170" s="36">
        <v>44.26</v>
      </c>
      <c r="H170" s="53">
        <v>22.55</v>
      </c>
      <c r="I170" s="37">
        <v>260.27</v>
      </c>
      <c r="J170" s="38">
        <v>3</v>
      </c>
      <c r="K170" s="38">
        <v>50</v>
      </c>
      <c r="L170" s="38">
        <v>12</v>
      </c>
      <c r="M170" s="39">
        <f t="shared" si="6"/>
        <v>1.30135</v>
      </c>
      <c r="N170" s="38">
        <v>0.59</v>
      </c>
      <c r="O170" s="38">
        <v>1</v>
      </c>
      <c r="P170" s="40">
        <v>1</v>
      </c>
      <c r="Q170" s="56">
        <f t="shared" si="7"/>
        <v>33.982673089999999</v>
      </c>
      <c r="R170" s="66">
        <f t="shared" si="8"/>
        <v>0.50699215476718396</v>
      </c>
    </row>
    <row r="171" spans="1:18" x14ac:dyDescent="0.25">
      <c r="A171" s="26">
        <v>169</v>
      </c>
      <c r="B171" s="34" t="s">
        <v>54</v>
      </c>
      <c r="C171" s="34" t="s">
        <v>55</v>
      </c>
      <c r="D171" s="43" t="s">
        <v>57</v>
      </c>
      <c r="E171" s="35">
        <v>76</v>
      </c>
      <c r="F171" s="35">
        <v>2</v>
      </c>
      <c r="G171" s="36">
        <v>43.61</v>
      </c>
      <c r="H171" s="53">
        <v>22.22</v>
      </c>
      <c r="I171" s="37">
        <v>260.27</v>
      </c>
      <c r="J171" s="38">
        <v>3</v>
      </c>
      <c r="K171" s="38">
        <v>50</v>
      </c>
      <c r="L171" s="38">
        <v>12</v>
      </c>
      <c r="M171" s="39">
        <f t="shared" si="6"/>
        <v>1.30135</v>
      </c>
      <c r="N171" s="38">
        <v>0.59</v>
      </c>
      <c r="O171" s="38">
        <v>1</v>
      </c>
      <c r="P171" s="40">
        <v>1</v>
      </c>
      <c r="Q171" s="56">
        <f t="shared" si="7"/>
        <v>33.483605365000003</v>
      </c>
      <c r="R171" s="66">
        <f t="shared" si="8"/>
        <v>0.50691293271827198</v>
      </c>
    </row>
    <row r="172" spans="1:18" x14ac:dyDescent="0.25">
      <c r="A172" s="26">
        <v>170</v>
      </c>
      <c r="B172" s="34" t="s">
        <v>54</v>
      </c>
      <c r="C172" s="34" t="s">
        <v>55</v>
      </c>
      <c r="D172" s="43" t="s">
        <v>57</v>
      </c>
      <c r="E172" s="35">
        <v>76</v>
      </c>
      <c r="F172" s="35">
        <v>3</v>
      </c>
      <c r="G172" s="36">
        <v>51.44</v>
      </c>
      <c r="H172" s="53">
        <v>26.21</v>
      </c>
      <c r="I172" s="37">
        <v>260.27</v>
      </c>
      <c r="J172" s="38">
        <v>3</v>
      </c>
      <c r="K172" s="38">
        <v>50</v>
      </c>
      <c r="L172" s="38">
        <v>12</v>
      </c>
      <c r="M172" s="39">
        <f t="shared" si="6"/>
        <v>1.30135</v>
      </c>
      <c r="N172" s="38">
        <v>0.59</v>
      </c>
      <c r="O172" s="38">
        <v>1</v>
      </c>
      <c r="P172" s="40">
        <v>1</v>
      </c>
      <c r="Q172" s="56">
        <f t="shared" si="7"/>
        <v>39.495451959999997</v>
      </c>
      <c r="R172" s="66">
        <f t="shared" si="8"/>
        <v>0.50688485158336494</v>
      </c>
    </row>
    <row r="173" spans="1:18" x14ac:dyDescent="0.25">
      <c r="A173" s="26">
        <v>171</v>
      </c>
      <c r="B173" s="34" t="s">
        <v>54</v>
      </c>
      <c r="C173" s="34" t="s">
        <v>55</v>
      </c>
      <c r="D173" s="43" t="s">
        <v>57</v>
      </c>
      <c r="E173" s="35">
        <v>76</v>
      </c>
      <c r="F173" s="35">
        <v>4</v>
      </c>
      <c r="G173" s="36">
        <v>50.91</v>
      </c>
      <c r="H173" s="53">
        <v>25.94</v>
      </c>
      <c r="I173" s="37">
        <v>260.27</v>
      </c>
      <c r="J173" s="38">
        <v>3</v>
      </c>
      <c r="K173" s="38">
        <v>50</v>
      </c>
      <c r="L173" s="38">
        <v>12</v>
      </c>
      <c r="M173" s="39">
        <f t="shared" si="6"/>
        <v>1.30135</v>
      </c>
      <c r="N173" s="38">
        <v>0.59</v>
      </c>
      <c r="O173" s="38">
        <v>1</v>
      </c>
      <c r="P173" s="40">
        <v>1</v>
      </c>
      <c r="Q173" s="56">
        <f t="shared" si="7"/>
        <v>39.088519814999998</v>
      </c>
      <c r="R173" s="66">
        <f t="shared" si="8"/>
        <v>0.50688202833461815</v>
      </c>
    </row>
    <row r="174" spans="1:18" x14ac:dyDescent="0.25">
      <c r="A174" s="26">
        <v>172</v>
      </c>
      <c r="B174" s="34" t="s">
        <v>54</v>
      </c>
      <c r="C174" s="34" t="s">
        <v>55</v>
      </c>
      <c r="D174" s="43" t="s">
        <v>57</v>
      </c>
      <c r="E174" s="35">
        <v>76</v>
      </c>
      <c r="F174" s="35">
        <v>5</v>
      </c>
      <c r="G174" s="36">
        <v>42.04</v>
      </c>
      <c r="H174" s="53">
        <v>21.42</v>
      </c>
      <c r="I174" s="37">
        <v>260.27</v>
      </c>
      <c r="J174" s="38">
        <v>3</v>
      </c>
      <c r="K174" s="38">
        <v>50</v>
      </c>
      <c r="L174" s="38">
        <v>12</v>
      </c>
      <c r="M174" s="39">
        <f t="shared" si="6"/>
        <v>1.30135</v>
      </c>
      <c r="N174" s="38">
        <v>0.59</v>
      </c>
      <c r="O174" s="38">
        <v>1</v>
      </c>
      <c r="P174" s="40">
        <v>1</v>
      </c>
      <c r="Q174" s="56">
        <f t="shared" si="7"/>
        <v>32.278164859999997</v>
      </c>
      <c r="R174" s="66">
        <f t="shared" si="8"/>
        <v>0.50691712698412672</v>
      </c>
    </row>
    <row r="175" spans="1:18" x14ac:dyDescent="0.25">
      <c r="A175" s="26">
        <v>173</v>
      </c>
      <c r="B175" s="34" t="s">
        <v>54</v>
      </c>
      <c r="C175" s="34" t="s">
        <v>55</v>
      </c>
      <c r="D175" s="43" t="s">
        <v>57</v>
      </c>
      <c r="E175" s="35">
        <v>76</v>
      </c>
      <c r="F175" s="35">
        <v>6</v>
      </c>
      <c r="G175" s="36">
        <v>41.81</v>
      </c>
      <c r="H175" s="53">
        <v>21.3</v>
      </c>
      <c r="I175" s="37">
        <v>260.27</v>
      </c>
      <c r="J175" s="38">
        <v>3</v>
      </c>
      <c r="K175" s="38">
        <v>50</v>
      </c>
      <c r="L175" s="38">
        <v>12</v>
      </c>
      <c r="M175" s="39">
        <f t="shared" si="6"/>
        <v>1.30135</v>
      </c>
      <c r="N175" s="38">
        <v>0.59</v>
      </c>
      <c r="O175" s="38">
        <v>1</v>
      </c>
      <c r="P175" s="40">
        <v>1</v>
      </c>
      <c r="Q175" s="56">
        <f t="shared" si="7"/>
        <v>32.101571665000002</v>
      </c>
      <c r="R175" s="66">
        <f t="shared" si="8"/>
        <v>0.50711604061032867</v>
      </c>
    </row>
    <row r="176" spans="1:18" x14ac:dyDescent="0.25">
      <c r="A176" s="26">
        <v>174</v>
      </c>
      <c r="B176" s="34" t="s">
        <v>54</v>
      </c>
      <c r="C176" s="34" t="s">
        <v>55</v>
      </c>
      <c r="D176" s="43" t="s">
        <v>57</v>
      </c>
      <c r="E176" s="35">
        <v>76</v>
      </c>
      <c r="F176" s="35">
        <v>7</v>
      </c>
      <c r="G176" s="36">
        <v>42.88</v>
      </c>
      <c r="H176" s="53">
        <v>21.85</v>
      </c>
      <c r="I176" s="37">
        <v>260.27</v>
      </c>
      <c r="J176" s="38">
        <v>3</v>
      </c>
      <c r="K176" s="38">
        <v>50</v>
      </c>
      <c r="L176" s="38">
        <v>12</v>
      </c>
      <c r="M176" s="39">
        <f t="shared" si="6"/>
        <v>1.30135</v>
      </c>
      <c r="N176" s="38">
        <v>0.59</v>
      </c>
      <c r="O176" s="38">
        <v>1</v>
      </c>
      <c r="P176" s="40">
        <v>1</v>
      </c>
      <c r="Q176" s="56">
        <f t="shared" si="7"/>
        <v>32.923113919999999</v>
      </c>
      <c r="R176" s="66">
        <f t="shared" si="8"/>
        <v>0.50677866910755132</v>
      </c>
    </row>
    <row r="177" spans="1:18" x14ac:dyDescent="0.25">
      <c r="A177" s="26">
        <v>175</v>
      </c>
      <c r="B177" s="34" t="s">
        <v>54</v>
      </c>
      <c r="C177" s="34" t="s">
        <v>55</v>
      </c>
      <c r="D177" s="43" t="s">
        <v>57</v>
      </c>
      <c r="E177" s="35">
        <v>76</v>
      </c>
      <c r="F177" s="35">
        <v>8</v>
      </c>
      <c r="G177" s="36">
        <v>42.39</v>
      </c>
      <c r="H177" s="53">
        <v>21.6</v>
      </c>
      <c r="I177" s="37">
        <v>260.27</v>
      </c>
      <c r="J177" s="38">
        <v>3</v>
      </c>
      <c r="K177" s="38">
        <v>50</v>
      </c>
      <c r="L177" s="38">
        <v>12</v>
      </c>
      <c r="M177" s="39">
        <f t="shared" si="6"/>
        <v>1.30135</v>
      </c>
      <c r="N177" s="38">
        <v>0.59</v>
      </c>
      <c r="O177" s="38">
        <v>1</v>
      </c>
      <c r="P177" s="40">
        <v>1</v>
      </c>
      <c r="Q177" s="56">
        <f t="shared" si="7"/>
        <v>32.546893635000004</v>
      </c>
      <c r="R177" s="66">
        <f t="shared" si="8"/>
        <v>0.50680063125000008</v>
      </c>
    </row>
    <row r="178" spans="1:18" x14ac:dyDescent="0.25">
      <c r="A178" s="26">
        <v>176</v>
      </c>
      <c r="B178" s="34" t="s">
        <v>33</v>
      </c>
      <c r="C178" s="34" t="s">
        <v>34</v>
      </c>
      <c r="D178" s="43" t="s">
        <v>58</v>
      </c>
      <c r="E178" s="35">
        <v>2</v>
      </c>
      <c r="F178" s="35"/>
      <c r="G178" s="36">
        <v>81.62</v>
      </c>
      <c r="H178" s="53">
        <v>5.0999999999999996</v>
      </c>
      <c r="I178" s="37">
        <v>331.7</v>
      </c>
      <c r="J178" s="38">
        <v>3</v>
      </c>
      <c r="K178" s="38">
        <v>50</v>
      </c>
      <c r="L178" s="38">
        <v>12</v>
      </c>
      <c r="M178" s="39">
        <f t="shared" si="6"/>
        <v>1.6584999999999999</v>
      </c>
      <c r="N178" s="38">
        <v>0.11</v>
      </c>
      <c r="O178" s="38">
        <v>0.9</v>
      </c>
      <c r="P178" s="40">
        <v>0.85</v>
      </c>
      <c r="Q178" s="56">
        <f t="shared" si="7"/>
        <v>11.3911136955</v>
      </c>
      <c r="R178" s="66">
        <f t="shared" si="8"/>
        <v>1.233551705</v>
      </c>
    </row>
    <row r="179" spans="1:18" x14ac:dyDescent="0.25">
      <c r="A179" s="26">
        <v>177</v>
      </c>
      <c r="B179" s="34" t="s">
        <v>33</v>
      </c>
      <c r="C179" s="34" t="s">
        <v>59</v>
      </c>
      <c r="D179" s="43" t="s">
        <v>60</v>
      </c>
      <c r="E179" s="35">
        <v>21</v>
      </c>
      <c r="F179" s="35">
        <v>4</v>
      </c>
      <c r="G179" s="36">
        <v>50.83</v>
      </c>
      <c r="H179" s="53">
        <v>2.91</v>
      </c>
      <c r="I179" s="37">
        <v>285.77999999999997</v>
      </c>
      <c r="J179" s="38">
        <v>3</v>
      </c>
      <c r="K179" s="38">
        <v>50</v>
      </c>
      <c r="L179" s="38">
        <v>12</v>
      </c>
      <c r="M179" s="39">
        <f t="shared" si="6"/>
        <v>1.4288999999999998</v>
      </c>
      <c r="N179" s="38">
        <v>0.13</v>
      </c>
      <c r="O179" s="38">
        <v>0.9</v>
      </c>
      <c r="P179" s="40">
        <v>0.85</v>
      </c>
      <c r="Q179" s="56">
        <f t="shared" si="7"/>
        <v>7.2231516571499981</v>
      </c>
      <c r="R179" s="66">
        <f t="shared" si="8"/>
        <v>1.4821827000515455</v>
      </c>
    </row>
    <row r="180" spans="1:18" x14ac:dyDescent="0.25">
      <c r="A180" s="26">
        <v>178</v>
      </c>
      <c r="B180" s="34" t="s">
        <v>36</v>
      </c>
      <c r="C180" s="34" t="s">
        <v>61</v>
      </c>
      <c r="D180" s="43" t="s">
        <v>62</v>
      </c>
      <c r="E180" s="35">
        <v>13</v>
      </c>
      <c r="F180" s="35">
        <v>2</v>
      </c>
      <c r="G180" s="36">
        <v>66.86</v>
      </c>
      <c r="H180" s="53">
        <v>4.59</v>
      </c>
      <c r="I180" s="37">
        <v>274.3</v>
      </c>
      <c r="J180" s="38">
        <v>3</v>
      </c>
      <c r="K180" s="38">
        <v>40</v>
      </c>
      <c r="L180" s="38">
        <v>12</v>
      </c>
      <c r="M180" s="39">
        <f t="shared" si="6"/>
        <v>1.7143750000000002</v>
      </c>
      <c r="N180" s="38">
        <v>0.13</v>
      </c>
      <c r="O180" s="38">
        <v>0.8</v>
      </c>
      <c r="P180" s="40">
        <v>0.7</v>
      </c>
      <c r="Q180" s="56">
        <f t="shared" si="7"/>
        <v>8.3445625900000007</v>
      </c>
      <c r="R180" s="66">
        <f t="shared" si="8"/>
        <v>0.8179874923747279</v>
      </c>
    </row>
    <row r="181" spans="1:18" x14ac:dyDescent="0.25">
      <c r="A181" s="26">
        <v>179</v>
      </c>
      <c r="B181" s="34" t="s">
        <v>36</v>
      </c>
      <c r="C181" s="34" t="s">
        <v>63</v>
      </c>
      <c r="D181" s="43" t="s">
        <v>64</v>
      </c>
      <c r="E181" s="35">
        <v>27</v>
      </c>
      <c r="F181" s="35">
        <v>10</v>
      </c>
      <c r="G181" s="36">
        <v>48.7</v>
      </c>
      <c r="H181" s="53">
        <v>3.86</v>
      </c>
      <c r="I181" s="37">
        <v>269.77999999999997</v>
      </c>
      <c r="J181" s="38">
        <v>3</v>
      </c>
      <c r="K181" s="38">
        <v>50</v>
      </c>
      <c r="L181" s="38">
        <v>12</v>
      </c>
      <c r="M181" s="39">
        <f t="shared" si="6"/>
        <v>1.3488999999999998</v>
      </c>
      <c r="N181" s="38">
        <v>0.13</v>
      </c>
      <c r="O181" s="38">
        <v>1</v>
      </c>
      <c r="P181" s="40">
        <v>1</v>
      </c>
      <c r="Q181" s="56">
        <f t="shared" si="7"/>
        <v>8.5398858999999998</v>
      </c>
      <c r="R181" s="66">
        <f t="shared" si="8"/>
        <v>1.2124056735751296</v>
      </c>
    </row>
    <row r="182" spans="1:18" x14ac:dyDescent="0.25">
      <c r="A182" s="26">
        <v>180</v>
      </c>
      <c r="B182" s="34" t="s">
        <v>36</v>
      </c>
      <c r="C182" s="34" t="s">
        <v>63</v>
      </c>
      <c r="D182" s="43" t="s">
        <v>64</v>
      </c>
      <c r="E182" s="35">
        <v>27</v>
      </c>
      <c r="F182" s="35">
        <v>11</v>
      </c>
      <c r="G182" s="36">
        <v>48.82</v>
      </c>
      <c r="H182" s="53">
        <v>3.6</v>
      </c>
      <c r="I182" s="37">
        <v>269.77999999999997</v>
      </c>
      <c r="J182" s="38">
        <v>3</v>
      </c>
      <c r="K182" s="38">
        <v>50</v>
      </c>
      <c r="L182" s="38">
        <v>12</v>
      </c>
      <c r="M182" s="39">
        <f t="shared" si="6"/>
        <v>1.3488999999999998</v>
      </c>
      <c r="N182" s="38">
        <v>0.13</v>
      </c>
      <c r="O182" s="38">
        <v>1</v>
      </c>
      <c r="P182" s="40">
        <v>1</v>
      </c>
      <c r="Q182" s="56">
        <f t="shared" si="7"/>
        <v>8.5609287399999996</v>
      </c>
      <c r="R182" s="66">
        <f t="shared" si="8"/>
        <v>1.3780357611111111</v>
      </c>
    </row>
    <row r="183" spans="1:18" x14ac:dyDescent="0.25">
      <c r="A183" s="26">
        <v>181</v>
      </c>
      <c r="B183" s="34" t="s">
        <v>36</v>
      </c>
      <c r="C183" s="34" t="s">
        <v>63</v>
      </c>
      <c r="D183" s="43" t="s">
        <v>64</v>
      </c>
      <c r="E183" s="35">
        <v>27</v>
      </c>
      <c r="F183" s="35">
        <v>12</v>
      </c>
      <c r="G183" s="36">
        <v>65.03</v>
      </c>
      <c r="H183" s="53">
        <v>5.16</v>
      </c>
      <c r="I183" s="37">
        <v>269.77999999999997</v>
      </c>
      <c r="J183" s="38">
        <v>3</v>
      </c>
      <c r="K183" s="38">
        <v>50</v>
      </c>
      <c r="L183" s="38">
        <v>12</v>
      </c>
      <c r="M183" s="39">
        <f t="shared" si="6"/>
        <v>1.3488999999999998</v>
      </c>
      <c r="N183" s="38">
        <v>0.13</v>
      </c>
      <c r="O183" s="38">
        <v>1</v>
      </c>
      <c r="P183" s="40">
        <v>1</v>
      </c>
      <c r="Q183" s="56">
        <f t="shared" si="7"/>
        <v>11.403465709999999</v>
      </c>
      <c r="R183" s="66">
        <f t="shared" si="8"/>
        <v>1.2099739748062013</v>
      </c>
    </row>
    <row r="184" spans="1:18" x14ac:dyDescent="0.25">
      <c r="A184" s="26">
        <v>182</v>
      </c>
      <c r="B184" s="34" t="s">
        <v>36</v>
      </c>
      <c r="C184" s="34" t="s">
        <v>63</v>
      </c>
      <c r="D184" s="43" t="s">
        <v>64</v>
      </c>
      <c r="E184" s="35">
        <v>27</v>
      </c>
      <c r="F184" s="35">
        <v>2</v>
      </c>
      <c r="G184" s="36">
        <v>38.090000000000003</v>
      </c>
      <c r="H184" s="53">
        <v>3.02</v>
      </c>
      <c r="I184" s="37">
        <v>269.77999999999997</v>
      </c>
      <c r="J184" s="38">
        <v>3</v>
      </c>
      <c r="K184" s="38">
        <v>50</v>
      </c>
      <c r="L184" s="38">
        <v>12</v>
      </c>
      <c r="M184" s="39">
        <f t="shared" si="6"/>
        <v>1.3488999999999998</v>
      </c>
      <c r="N184" s="38">
        <v>0.13</v>
      </c>
      <c r="O184" s="38">
        <v>1</v>
      </c>
      <c r="P184" s="40">
        <v>1</v>
      </c>
      <c r="Q184" s="56">
        <f t="shared" si="7"/>
        <v>6.6793481300000002</v>
      </c>
      <c r="R184" s="66">
        <f t="shared" si="8"/>
        <v>1.2117046788079471</v>
      </c>
    </row>
    <row r="185" spans="1:18" x14ac:dyDescent="0.25">
      <c r="A185" s="26">
        <v>183</v>
      </c>
      <c r="B185" s="34" t="s">
        <v>36</v>
      </c>
      <c r="C185" s="34" t="s">
        <v>63</v>
      </c>
      <c r="D185" s="43" t="s">
        <v>64</v>
      </c>
      <c r="E185" s="35">
        <v>27</v>
      </c>
      <c r="F185" s="35">
        <v>3</v>
      </c>
      <c r="G185" s="36">
        <v>57.2</v>
      </c>
      <c r="H185" s="53">
        <v>8.0299999999999994</v>
      </c>
      <c r="I185" s="37">
        <v>269.77999999999997</v>
      </c>
      <c r="J185" s="38">
        <v>3</v>
      </c>
      <c r="K185" s="38">
        <v>50</v>
      </c>
      <c r="L185" s="38">
        <v>12</v>
      </c>
      <c r="M185" s="39">
        <f t="shared" si="6"/>
        <v>1.3488999999999998</v>
      </c>
      <c r="N185" s="38">
        <v>0.13</v>
      </c>
      <c r="O185" s="38">
        <v>1</v>
      </c>
      <c r="P185" s="40">
        <v>1</v>
      </c>
      <c r="Q185" s="56">
        <f t="shared" si="7"/>
        <v>10.030420399999999</v>
      </c>
      <c r="R185" s="66">
        <f t="shared" si="8"/>
        <v>0.24911835616438352</v>
      </c>
    </row>
    <row r="186" spans="1:18" x14ac:dyDescent="0.25">
      <c r="A186" s="26">
        <v>184</v>
      </c>
      <c r="B186" s="34" t="s">
        <v>36</v>
      </c>
      <c r="C186" s="34" t="s">
        <v>63</v>
      </c>
      <c r="D186" s="43" t="s">
        <v>64</v>
      </c>
      <c r="E186" s="35">
        <v>27</v>
      </c>
      <c r="F186" s="35">
        <v>4</v>
      </c>
      <c r="G186" s="36">
        <v>58.4</v>
      </c>
      <c r="H186" s="53">
        <v>4.63</v>
      </c>
      <c r="I186" s="37">
        <v>269.77999999999997</v>
      </c>
      <c r="J186" s="38">
        <v>3</v>
      </c>
      <c r="K186" s="38">
        <v>50</v>
      </c>
      <c r="L186" s="38">
        <v>12</v>
      </c>
      <c r="M186" s="39">
        <f t="shared" si="6"/>
        <v>1.3488999999999998</v>
      </c>
      <c r="N186" s="38">
        <v>0.13</v>
      </c>
      <c r="O186" s="38">
        <v>1</v>
      </c>
      <c r="P186" s="40">
        <v>1</v>
      </c>
      <c r="Q186" s="56">
        <f t="shared" si="7"/>
        <v>10.240848799999998</v>
      </c>
      <c r="R186" s="66">
        <f t="shared" si="8"/>
        <v>1.2118463930885526</v>
      </c>
    </row>
    <row r="187" spans="1:18" x14ac:dyDescent="0.25">
      <c r="A187" s="26">
        <v>185</v>
      </c>
      <c r="B187" s="34" t="s">
        <v>36</v>
      </c>
      <c r="C187" s="34" t="s">
        <v>63</v>
      </c>
      <c r="D187" s="43" t="s">
        <v>64</v>
      </c>
      <c r="E187" s="35">
        <v>27</v>
      </c>
      <c r="F187" s="35">
        <v>5</v>
      </c>
      <c r="G187" s="36">
        <v>54.85</v>
      </c>
      <c r="H187" s="53">
        <v>4.3499999999999996</v>
      </c>
      <c r="I187" s="37">
        <v>269.77999999999997</v>
      </c>
      <c r="J187" s="38">
        <v>3</v>
      </c>
      <c r="K187" s="38">
        <v>50</v>
      </c>
      <c r="L187" s="38">
        <v>12</v>
      </c>
      <c r="M187" s="39">
        <f t="shared" si="6"/>
        <v>1.3488999999999998</v>
      </c>
      <c r="N187" s="38">
        <v>0.13</v>
      </c>
      <c r="O187" s="38">
        <v>1</v>
      </c>
      <c r="P187" s="40">
        <v>1</v>
      </c>
      <c r="Q187" s="56">
        <f t="shared" si="7"/>
        <v>9.6183314499999994</v>
      </c>
      <c r="R187" s="66">
        <f t="shared" si="8"/>
        <v>1.2111106781609196</v>
      </c>
    </row>
    <row r="188" spans="1:18" x14ac:dyDescent="0.25">
      <c r="A188" s="26">
        <v>186</v>
      </c>
      <c r="B188" s="34" t="s">
        <v>36</v>
      </c>
      <c r="C188" s="34" t="s">
        <v>63</v>
      </c>
      <c r="D188" s="43" t="s">
        <v>64</v>
      </c>
      <c r="E188" s="35">
        <v>27</v>
      </c>
      <c r="F188" s="35">
        <v>6</v>
      </c>
      <c r="G188" s="36">
        <v>51.05</v>
      </c>
      <c r="H188" s="53">
        <v>4.05</v>
      </c>
      <c r="I188" s="37">
        <v>269.77999999999997</v>
      </c>
      <c r="J188" s="38">
        <v>3</v>
      </c>
      <c r="K188" s="38">
        <v>50</v>
      </c>
      <c r="L188" s="38">
        <v>12</v>
      </c>
      <c r="M188" s="39">
        <f t="shared" si="6"/>
        <v>1.3488999999999998</v>
      </c>
      <c r="N188" s="38">
        <v>0.13</v>
      </c>
      <c r="O188" s="38">
        <v>1</v>
      </c>
      <c r="P188" s="40">
        <v>1</v>
      </c>
      <c r="Q188" s="56">
        <f t="shared" si="7"/>
        <v>8.9519748499999992</v>
      </c>
      <c r="R188" s="66">
        <f t="shared" si="8"/>
        <v>1.2103641604938271</v>
      </c>
    </row>
    <row r="189" spans="1:18" x14ac:dyDescent="0.25">
      <c r="A189" s="26">
        <v>187</v>
      </c>
      <c r="B189" s="34" t="s">
        <v>36</v>
      </c>
      <c r="C189" s="34" t="s">
        <v>63</v>
      </c>
      <c r="D189" s="43" t="s">
        <v>64</v>
      </c>
      <c r="E189" s="35">
        <v>27</v>
      </c>
      <c r="F189" s="35">
        <v>7</v>
      </c>
      <c r="G189" s="36">
        <v>60.54</v>
      </c>
      <c r="H189" s="53">
        <v>4.8</v>
      </c>
      <c r="I189" s="37">
        <v>269.77999999999997</v>
      </c>
      <c r="J189" s="38">
        <v>3</v>
      </c>
      <c r="K189" s="38">
        <v>50</v>
      </c>
      <c r="L189" s="38">
        <v>12</v>
      </c>
      <c r="M189" s="39">
        <f t="shared" si="6"/>
        <v>1.3488999999999998</v>
      </c>
      <c r="N189" s="38">
        <v>0.13</v>
      </c>
      <c r="O189" s="38">
        <v>1</v>
      </c>
      <c r="P189" s="40">
        <v>1</v>
      </c>
      <c r="Q189" s="56">
        <f t="shared" si="7"/>
        <v>10.616112779999998</v>
      </c>
      <c r="R189" s="66">
        <f t="shared" si="8"/>
        <v>1.2116901624999996</v>
      </c>
    </row>
    <row r="190" spans="1:18" x14ac:dyDescent="0.25">
      <c r="A190" s="26">
        <v>188</v>
      </c>
      <c r="B190" s="34" t="s">
        <v>36</v>
      </c>
      <c r="C190" s="34" t="s">
        <v>63</v>
      </c>
      <c r="D190" s="43" t="s">
        <v>64</v>
      </c>
      <c r="E190" s="35">
        <v>27</v>
      </c>
      <c r="F190" s="35">
        <v>8</v>
      </c>
      <c r="G190" s="36">
        <v>62.16</v>
      </c>
      <c r="H190" s="53">
        <v>4.93</v>
      </c>
      <c r="I190" s="37">
        <v>269.77999999999997</v>
      </c>
      <c r="J190" s="38">
        <v>3</v>
      </c>
      <c r="K190" s="38">
        <v>50</v>
      </c>
      <c r="L190" s="38">
        <v>12</v>
      </c>
      <c r="M190" s="39">
        <f t="shared" si="6"/>
        <v>1.3488999999999998</v>
      </c>
      <c r="N190" s="38">
        <v>0.13</v>
      </c>
      <c r="O190" s="38">
        <v>1</v>
      </c>
      <c r="P190" s="40">
        <v>1</v>
      </c>
      <c r="Q190" s="56">
        <f t="shared" si="7"/>
        <v>10.900191119999999</v>
      </c>
      <c r="R190" s="66">
        <f t="shared" si="8"/>
        <v>1.2109921135902635</v>
      </c>
    </row>
    <row r="191" spans="1:18" ht="16.5" thickBot="1" x14ac:dyDescent="0.3">
      <c r="A191" s="26">
        <v>189</v>
      </c>
      <c r="B191" s="34" t="s">
        <v>36</v>
      </c>
      <c r="C191" s="34" t="s">
        <v>63</v>
      </c>
      <c r="D191" s="43" t="s">
        <v>64</v>
      </c>
      <c r="E191" s="35">
        <v>27</v>
      </c>
      <c r="F191" s="35">
        <v>9</v>
      </c>
      <c r="G191" s="36">
        <v>58.26</v>
      </c>
      <c r="H191" s="54">
        <v>4.62</v>
      </c>
      <c r="I191" s="37">
        <v>269.77999999999997</v>
      </c>
      <c r="J191" s="38">
        <v>3</v>
      </c>
      <c r="K191" s="38">
        <v>50</v>
      </c>
      <c r="L191" s="38">
        <v>12</v>
      </c>
      <c r="M191" s="39">
        <f t="shared" si="6"/>
        <v>1.3488999999999998</v>
      </c>
      <c r="N191" s="38">
        <v>0.13</v>
      </c>
      <c r="O191" s="38">
        <v>1</v>
      </c>
      <c r="P191" s="40">
        <v>1</v>
      </c>
      <c r="Q191" s="65">
        <f t="shared" si="7"/>
        <v>10.216298819999999</v>
      </c>
      <c r="R191" s="66">
        <f t="shared" si="8"/>
        <v>1.2113200909090907</v>
      </c>
    </row>
    <row r="192" spans="1:18" ht="16.5" thickBot="1" x14ac:dyDescent="0.3">
      <c r="A192" s="25"/>
      <c r="B192" s="25"/>
      <c r="C192" s="25"/>
      <c r="D192" s="44"/>
      <c r="E192" s="41"/>
      <c r="F192" s="41"/>
      <c r="G192" s="41"/>
      <c r="H192" s="46">
        <f>SUM(H3:H191)</f>
        <v>6799.4800000000005</v>
      </c>
      <c r="I192" s="24"/>
      <c r="J192" s="25"/>
      <c r="K192" s="24"/>
      <c r="L192" s="25"/>
      <c r="M192" s="25"/>
      <c r="N192" s="24"/>
      <c r="O192" s="24"/>
      <c r="P192" s="24"/>
      <c r="Q192" s="47">
        <f>SUM(Q3:Q191)</f>
        <v>13532.115684741379</v>
      </c>
      <c r="R192" s="67"/>
    </row>
  </sheetData>
  <mergeCells count="1">
    <mergeCell ref="A1:Q1"/>
  </mergeCells>
  <hyperlinks>
    <hyperlink ref="A3" r:id="rId1" display="javascript:void(window.open('https://vidinis2.spis.lt/BustoFondas/Redaguoti/1860013634','_blank'))"/>
    <hyperlink ref="A4:A190" r:id="rId2" display="javascript:void(window.open('https://vidinis2.spis.lt/BustoFondas/Redaguoti/1860013634','_blank'))"/>
    <hyperlink ref="A191" r:id="rId3" display="javascript:void(window.open('https://vidinis2.spis.lt/BustoFondas/Redaguoti/1860013634','_blank'))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Savivaldybės būsto nuoma</vt:lpstr>
      <vt:lpstr>Socialinio būsto nuoma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Neringa Žilienė</dc:creator>
  <cp:lastModifiedBy>Neringa Žilienė</cp:lastModifiedBy>
  <dcterms:created xsi:type="dcterms:W3CDTF">2024-04-10T11:06:36Z</dcterms:created>
  <dcterms:modified xsi:type="dcterms:W3CDTF">2024-05-16T06:27:26Z</dcterms:modified>
</cp:coreProperties>
</file>