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120" windowWidth="20730" windowHeight="8025" tabRatio="866"/>
  </bookViews>
  <sheets>
    <sheet name="Administracija" sheetId="23" r:id="rId1"/>
    <sheet name=" Plungės m. sen." sheetId="24" r:id="rId2"/>
    <sheet name="Alsėdžių sen." sheetId="25" r:id="rId3"/>
    <sheet name="Babrungo sen." sheetId="26" r:id="rId4"/>
    <sheet name="Kulių sen. " sheetId="27" r:id="rId5"/>
    <sheet name="Nausodžio sen." sheetId="28" r:id="rId6"/>
    <sheet name="Paukštakių sen." sheetId="29" r:id="rId7"/>
    <sheet name="Platelių sen." sheetId="30" r:id="rId8"/>
    <sheet name="Stalgėnų sen." sheetId="31" r:id="rId9"/>
    <sheet name="Šateikių sen." sheetId="32" r:id="rId10"/>
    <sheet name="Ž. Kalvarijos sen." sheetId="33" r:id="rId11"/>
    <sheet name="Žlibinų sen." sheetId="34" r:id="rId12"/>
  </sheets>
  <calcPr calcId="152511"/>
</workbook>
</file>

<file path=xl/calcChain.xml><?xml version="1.0" encoding="utf-8"?>
<calcChain xmlns="http://schemas.openxmlformats.org/spreadsheetml/2006/main">
  <c r="F37" i="24" l="1"/>
  <c r="F39" i="24"/>
  <c r="F35" i="24"/>
  <c r="F42" i="24"/>
  <c r="G19" i="24"/>
  <c r="G24" i="24" s="1"/>
  <c r="G18" i="24"/>
  <c r="F34" i="24" l="1"/>
  <c r="F33" i="24" s="1"/>
  <c r="F45" i="24" l="1"/>
  <c r="F37" i="34"/>
  <c r="F34" i="34"/>
  <c r="F30" i="34"/>
  <c r="F29" i="34" s="1"/>
  <c r="G20" i="34"/>
  <c r="G21" i="34" s="1"/>
  <c r="G22" i="34" s="1"/>
  <c r="G23" i="34" s="1"/>
  <c r="F40" i="34" l="1"/>
  <c r="F28" i="34"/>
  <c r="F37" i="33"/>
  <c r="F34" i="33"/>
  <c r="F30" i="33"/>
  <c r="F29" i="33" s="1"/>
  <c r="G20" i="33"/>
  <c r="G21" i="33" s="1"/>
  <c r="G22" i="33" s="1"/>
  <c r="G23" i="33" s="1"/>
  <c r="F37" i="32"/>
  <c r="F30" i="32"/>
  <c r="F29" i="32" s="1"/>
  <c r="F40" i="32" s="1"/>
  <c r="G20" i="32"/>
  <c r="G21" i="32" s="1"/>
  <c r="G22" i="32" s="1"/>
  <c r="G23" i="32" s="1"/>
  <c r="F37" i="31"/>
  <c r="F34" i="31"/>
  <c r="F30" i="31"/>
  <c r="F29" i="31" s="1"/>
  <c r="G20" i="31"/>
  <c r="G21" i="31" s="1"/>
  <c r="G22" i="31" s="1"/>
  <c r="G23" i="31" s="1"/>
  <c r="F34" i="30"/>
  <c r="G20" i="30"/>
  <c r="F40" i="33" l="1"/>
  <c r="F28" i="33"/>
  <c r="F28" i="32"/>
  <c r="F40" i="31"/>
  <c r="F28" i="31"/>
  <c r="F37" i="30" l="1"/>
  <c r="F30" i="30"/>
  <c r="F29" i="30" s="1"/>
  <c r="F40" i="30" s="1"/>
  <c r="G21" i="30"/>
  <c r="G22" i="30" s="1"/>
  <c r="G23" i="30" s="1"/>
  <c r="F28" i="30" l="1"/>
  <c r="F36" i="29"/>
  <c r="F29" i="29"/>
  <c r="F28" i="29"/>
  <c r="F27" i="29" s="1"/>
  <c r="G19" i="29"/>
  <c r="G20" i="29" s="1"/>
  <c r="G21" i="29" s="1"/>
  <c r="G22" i="29" s="1"/>
  <c r="F36" i="28"/>
  <c r="F29" i="28"/>
  <c r="F28" i="28" s="1"/>
  <c r="G19" i="28"/>
  <c r="G20" i="28" s="1"/>
  <c r="G21" i="28" s="1"/>
  <c r="G22" i="28" s="1"/>
  <c r="F39" i="28" l="1"/>
  <c r="F39" i="29"/>
  <c r="F27" i="28"/>
  <c r="F37" i="27" l="1"/>
  <c r="F30" i="27"/>
  <c r="F29" i="27"/>
  <c r="F40" i="27" s="1"/>
  <c r="G20" i="27"/>
  <c r="G21" i="27" s="1"/>
  <c r="G22" i="27" s="1"/>
  <c r="G23" i="27" s="1"/>
  <c r="G19" i="26"/>
  <c r="G20" i="26" s="1"/>
  <c r="G21" i="25"/>
  <c r="G20" i="25"/>
  <c r="F28" i="27" l="1"/>
  <c r="F36" i="26"/>
  <c r="F29" i="26"/>
  <c r="F28" i="26"/>
  <c r="F39" i="26" s="1"/>
  <c r="G21" i="26"/>
  <c r="G22" i="26" s="1"/>
  <c r="F27" i="26" l="1"/>
  <c r="F37" i="25" l="1"/>
  <c r="F30" i="25"/>
  <c r="F29" i="25" s="1"/>
  <c r="F28" i="25" s="1"/>
  <c r="G22" i="25"/>
  <c r="G23" i="25"/>
  <c r="F40" i="25" l="1"/>
  <c r="G25" i="24" l="1"/>
  <c r="F402" i="23" l="1"/>
  <c r="F398" i="23"/>
  <c r="F397" i="23"/>
  <c r="F396" i="23"/>
  <c r="G140" i="23" l="1"/>
  <c r="F394" i="23" l="1"/>
  <c r="G325" i="23" l="1"/>
  <c r="G288" i="23"/>
  <c r="G266" i="23" l="1"/>
  <c r="G181" i="23" l="1"/>
  <c r="G168" i="23"/>
  <c r="G93" i="23" l="1"/>
  <c r="G74" i="23"/>
  <c r="G64" i="23"/>
  <c r="F399" i="23" l="1"/>
  <c r="G377" i="23"/>
  <c r="G372" i="23"/>
  <c r="G359" i="23"/>
  <c r="G360" i="23" s="1"/>
  <c r="G361" i="23" s="1"/>
  <c r="G356" i="23"/>
  <c r="G354" i="23"/>
  <c r="G276" i="23"/>
  <c r="G242" i="23"/>
  <c r="G217" i="23"/>
  <c r="G218" i="23" s="1"/>
  <c r="G219" i="23" s="1"/>
  <c r="G208" i="23"/>
  <c r="G209" i="23" s="1"/>
  <c r="G210" i="23" s="1"/>
  <c r="G201" i="23"/>
  <c r="G202" i="23" s="1"/>
  <c r="G203" i="23" s="1"/>
  <c r="G194" i="23"/>
  <c r="G192" i="23"/>
  <c r="G179" i="23"/>
  <c r="G177" i="23"/>
  <c r="G182" i="23" s="1"/>
  <c r="G159" i="23"/>
  <c r="G151" i="23"/>
  <c r="G144" i="23"/>
  <c r="G121" i="23"/>
  <c r="G103" i="23"/>
  <c r="G101" i="23"/>
  <c r="G83" i="23"/>
  <c r="F401" i="23"/>
  <c r="G51" i="23"/>
  <c r="G49" i="23"/>
  <c r="G38" i="23"/>
  <c r="G19" i="23"/>
  <c r="G166" i="23"/>
  <c r="G383" i="23"/>
  <c r="G381" i="23"/>
  <c r="G312" i="23"/>
  <c r="G95" i="23"/>
  <c r="G90" i="23"/>
  <c r="G85" i="23"/>
  <c r="G44" i="23"/>
  <c r="G334" i="23"/>
  <c r="G322" i="23"/>
  <c r="G163" i="23"/>
  <c r="G115" i="23"/>
  <c r="G25" i="23"/>
  <c r="G375" i="23"/>
  <c r="G247" i="23"/>
  <c r="G248" i="23" s="1"/>
  <c r="G370" i="23"/>
  <c r="G261" i="23"/>
  <c r="G224" i="23"/>
  <c r="G225" i="23" s="1"/>
  <c r="G226" i="23" s="1"/>
  <c r="G118" i="23"/>
  <c r="G123" i="23"/>
  <c r="G22" i="23"/>
  <c r="G332" i="23"/>
  <c r="G255" i="23"/>
  <c r="G240" i="23"/>
  <c r="G173" i="23"/>
  <c r="G174" i="23" s="1"/>
  <c r="G156" i="23"/>
  <c r="G148" i="23"/>
  <c r="G146" i="23"/>
  <c r="G136" i="23"/>
  <c r="G133" i="23"/>
  <c r="G264" i="23"/>
  <c r="G59" i="23"/>
  <c r="G35" i="23"/>
  <c r="G316" i="23"/>
  <c r="G281" i="23"/>
  <c r="G379" i="23"/>
  <c r="G348" i="23"/>
  <c r="G349" i="23" s="1"/>
  <c r="G339" i="23"/>
  <c r="G340" i="23" s="1"/>
  <c r="G330" i="23"/>
  <c r="G320" i="23"/>
  <c r="G318" i="23"/>
  <c r="G310" i="23"/>
  <c r="G308" i="23"/>
  <c r="G306" i="23"/>
  <c r="G304" i="23"/>
  <c r="G302" i="23"/>
  <c r="G298" i="23"/>
  <c r="G296" i="23"/>
  <c r="G294" i="23"/>
  <c r="G326" i="23" s="1"/>
  <c r="G290" i="23"/>
  <c r="G259" i="23"/>
  <c r="G257" i="23"/>
  <c r="G15" i="23"/>
  <c r="G291" i="23" l="1"/>
  <c r="G267" i="23"/>
  <c r="G268" i="23" s="1"/>
  <c r="G269" i="23" s="1"/>
  <c r="G169" i="23"/>
  <c r="G195" i="23"/>
  <c r="G196" i="23" s="1"/>
  <c r="G104" i="23"/>
  <c r="G105" i="23" s="1"/>
  <c r="G335" i="23"/>
  <c r="G26" i="23"/>
  <c r="G27" i="23" s="1"/>
  <c r="G39" i="23"/>
  <c r="G40" i="23" s="1"/>
  <c r="G86" i="23"/>
  <c r="G243" i="23"/>
  <c r="G249" i="23" s="1"/>
  <c r="G96" i="23"/>
  <c r="G384" i="23"/>
  <c r="G385" i="23" s="1"/>
  <c r="G386" i="23" s="1"/>
  <c r="G124" i="23"/>
  <c r="F393" i="23"/>
  <c r="G79" i="23"/>
  <c r="G69" i="23"/>
  <c r="G47" i="23"/>
  <c r="G52" i="23" s="1"/>
  <c r="G53" i="23" s="1"/>
  <c r="G350" i="23" l="1"/>
  <c r="G362" i="23" s="1"/>
  <c r="G126" i="23"/>
  <c r="G125" i="23"/>
  <c r="G80" i="23"/>
  <c r="G97" i="23" s="1"/>
  <c r="G106" i="23" s="1"/>
  <c r="G54" i="23"/>
  <c r="G183" i="23"/>
  <c r="G227" i="23" s="1"/>
  <c r="G250" i="23"/>
  <c r="F392" i="23"/>
  <c r="F404" i="23" s="1"/>
</calcChain>
</file>

<file path=xl/sharedStrings.xml><?xml version="1.0" encoding="utf-8"?>
<sst xmlns="http://schemas.openxmlformats.org/spreadsheetml/2006/main" count="2801" uniqueCount="767">
  <si>
    <t>Atsakingi vykdytojai</t>
  </si>
  <si>
    <t>Programos tikslo kodas</t>
  </si>
  <si>
    <t>Uždavinio kodas</t>
  </si>
  <si>
    <t>Priemonės kodas</t>
  </si>
  <si>
    <t>Finansavimo šaltinis</t>
  </si>
  <si>
    <t>01</t>
  </si>
  <si>
    <t>02</t>
  </si>
  <si>
    <t>03</t>
  </si>
  <si>
    <t>04</t>
  </si>
  <si>
    <t>SB</t>
  </si>
  <si>
    <t>Iš viso:</t>
  </si>
  <si>
    <t>Iš viso uždaviniui:</t>
  </si>
  <si>
    <t>Iš viso programai:</t>
  </si>
  <si>
    <t>Iš viso tikslui:</t>
  </si>
  <si>
    <t>Pavadinimas</t>
  </si>
  <si>
    <t>05</t>
  </si>
  <si>
    <t>10</t>
  </si>
  <si>
    <t>06</t>
  </si>
  <si>
    <t>07</t>
  </si>
  <si>
    <t>08</t>
  </si>
  <si>
    <t>09</t>
  </si>
  <si>
    <t>11</t>
  </si>
  <si>
    <t>12</t>
  </si>
  <si>
    <t>13</t>
  </si>
  <si>
    <t>15</t>
  </si>
  <si>
    <t>20</t>
  </si>
  <si>
    <t>14</t>
  </si>
  <si>
    <t>Programos kodas</t>
  </si>
  <si>
    <t>Finansavimo šaltiniai</t>
  </si>
  <si>
    <t>SAVIVALDYBĖS LĖŠOS, IŠ VISO:</t>
  </si>
  <si>
    <t>SAVIVALDYBĖS BIUDŽETAS:</t>
  </si>
  <si>
    <t>KITI ŠALTINIAI, IŠ VISO</t>
  </si>
  <si>
    <t>Europos Sąjungos paramos lėšos ES</t>
  </si>
  <si>
    <t>IŠ VISO:</t>
  </si>
  <si>
    <t>Savivaldybės biudžeto lėšos SB</t>
  </si>
  <si>
    <t>Aplinkos apsaugos rėmimo specialioji programa SB (AA)</t>
  </si>
  <si>
    <t>Mato vnt.</t>
  </si>
  <si>
    <t>Planuota reikšmė</t>
  </si>
  <si>
    <t>(įstaigos pavadinimas, kodas)</t>
  </si>
  <si>
    <t xml:space="preserve">SB </t>
  </si>
  <si>
    <t>Vnt.</t>
  </si>
  <si>
    <t>B.Brogienė</t>
  </si>
  <si>
    <t>SB (VB)</t>
  </si>
  <si>
    <t xml:space="preserve"> Ekonominės ir projektinės veiklos programa</t>
  </si>
  <si>
    <t>Teritorijų planavimo programa</t>
  </si>
  <si>
    <t>Socialiai saugios ir sveikos aplinkos kūrimo programa</t>
  </si>
  <si>
    <t>Mažinti socialinę atskirtį vykdant valstybės ir savivaldybės socialinės politikos priemones</t>
  </si>
  <si>
    <t>SB(VB)</t>
  </si>
  <si>
    <t>100</t>
  </si>
  <si>
    <t>N. Žilienė</t>
  </si>
  <si>
    <t>SB (AA)</t>
  </si>
  <si>
    <t>Skatinti meno plėtrą bei meninę saviraišką</t>
  </si>
  <si>
    <t>Plėtoti rajono gyventojų fizinį ugdymą, sudarant jiems palankias sąlygas sportuoti</t>
  </si>
  <si>
    <t>I. Meškauskienė</t>
  </si>
  <si>
    <t xml:space="preserve">Darbuotojų, atliekančių valstybinės kalbos vartojimo taisyklingumo kontrolę, skaičius </t>
  </si>
  <si>
    <t>S. Žilinskas</t>
  </si>
  <si>
    <t>M. Tamošauskienė</t>
  </si>
  <si>
    <t>Paskatintų sodybų ir ūkininkų skaičius</t>
  </si>
  <si>
    <t>Infrastruktūros objektų priežiūros ir ūkinių subjektų rėmimo programa</t>
  </si>
  <si>
    <t>Gerinti aplinkos kokybę, plėtoti infrastruktūrą, sudaryti geresnes sąlygas gyventi ir dirbti</t>
  </si>
  <si>
    <t>SB (SP)</t>
  </si>
  <si>
    <t>A. Montvydienė         V. Januška</t>
  </si>
  <si>
    <t>V. Mončys</t>
  </si>
  <si>
    <t>J.Venckuvienė</t>
  </si>
  <si>
    <t>ES</t>
  </si>
  <si>
    <t>km.</t>
  </si>
  <si>
    <t xml:space="preserve">Atsakytų raštų ir išduotų įvairių pažymų skaičius </t>
  </si>
  <si>
    <t>ha</t>
  </si>
  <si>
    <t>km</t>
  </si>
  <si>
    <t xml:space="preserve">Priimtų prašymų įvairioms socialinėms išmokoms ir paslaugoms gauti skaičius </t>
  </si>
  <si>
    <t>Pajamos už prekes ir paslaugas  SB (SP)</t>
  </si>
  <si>
    <t>Užtikrinti kompleksišką  ir subalansuotą savivaldybės raidą</t>
  </si>
  <si>
    <t>M. Galminas</t>
  </si>
  <si>
    <t>R. Jakumienė</t>
  </si>
  <si>
    <t>Finansuotų projektų skaičius</t>
  </si>
  <si>
    <t>Priimtų Savivaldybės tarybos sprendimų , skaičius</t>
  </si>
  <si>
    <t>D. Mažeikienė</t>
  </si>
  <si>
    <t xml:space="preserve"> Paremtų asmenų skaičius</t>
  </si>
  <si>
    <t>A. Montvydienė</t>
  </si>
  <si>
    <t>O. Naujokienė</t>
  </si>
  <si>
    <t>Asmenų archyvinių įrašų skaičius</t>
  </si>
  <si>
    <t>Išduota archyvinių pažymų skaičius</t>
  </si>
  <si>
    <t xml:space="preserve">Suteiktos valstybės pagalbos registrui pateiktų registro objektų skaičius </t>
  </si>
  <si>
    <t>V.Mončys</t>
  </si>
  <si>
    <t>J.Gaučytė</t>
  </si>
  <si>
    <t>Suorganizuotų Vaiko gerovės komisijos posėdžių dėl prašymų skirti, pratęsti, panaikinti vaiko minimalios priežiūros priemones ar dėl  koordinuotai teikiamų paslaugų skyrimo vaikui (šeimai)</t>
  </si>
  <si>
    <t>Iš  viso:</t>
  </si>
  <si>
    <t>iš viso:</t>
  </si>
  <si>
    <t>G.Rimeikis</t>
  </si>
  <si>
    <t>J.Čiuželienė</t>
  </si>
  <si>
    <t>Užtikrinti savivaldybei reikalingų specialistų pritraukimą</t>
  </si>
  <si>
    <t>Teikti finansavimą Savivaldybės įstaigoms pritraukusioms reikalingus specialistus</t>
  </si>
  <si>
    <t xml:space="preserve">R. Jakumienė     </t>
  </si>
  <si>
    <t>Archyvinių pažymų išdavimo, skaičius</t>
  </si>
  <si>
    <t xml:space="preserve">Civilinių aktų išrašų  išdavimas </t>
  </si>
  <si>
    <t>Valstybinių funkcijų įgyvendinimui skirtų lėšų įsisavinimas</t>
  </si>
  <si>
    <t>Pateiktų ir įgyvendintų projektų skaičius</t>
  </si>
  <si>
    <t xml:space="preserve"> Atliktų kadastrinių matavimų bylų skaičius</t>
  </si>
  <si>
    <t>Atliktų nekilnojamojo turto vertinimų skaičius</t>
  </si>
  <si>
    <t>Parduotų objektų skaičius</t>
  </si>
  <si>
    <t>Energetinio naudingumo sertifikatų skaičius</t>
  </si>
  <si>
    <t xml:space="preserve">Pasirašytos infrastruktūros plėtros sutarčių skaičius  </t>
  </si>
  <si>
    <t>Stebėsenos rodiklio pavadinimas</t>
  </si>
  <si>
    <t>Stebėsenos rodiklio kodas</t>
  </si>
  <si>
    <t>001</t>
  </si>
  <si>
    <t>Sudaryti sąlygas gabiems rajono mokiniams tobulėti, užtikrinti tarpinstitucinį bendradarbiavimą ir švietimo pagalbos teikimą (T)</t>
  </si>
  <si>
    <t xml:space="preserve">Nacionalinėse olimpiadose pelniusių mokinių prizines vietas, skaičius </t>
  </si>
  <si>
    <t>Daugiau kaip 2 metų pedagoginio darbo stažą turinčių darbuotojų dalis</t>
  </si>
  <si>
    <t>R-001-02-02-01</t>
  </si>
  <si>
    <t>R-001-02-02-02</t>
  </si>
  <si>
    <t>vnt.</t>
  </si>
  <si>
    <t>proc.</t>
  </si>
  <si>
    <t>Mokslo rėmimo programos įgyvendinimas (TP)</t>
  </si>
  <si>
    <t>Įgyvendinta programa</t>
  </si>
  <si>
    <t>V-001-02-02-01-01</t>
  </si>
  <si>
    <t>Ugdymo kokybės užtikrinimas (TP)</t>
  </si>
  <si>
    <t>asm.</t>
  </si>
  <si>
    <t>Neformalaus vaikų švietimo programos įgyvendinimas (TP)</t>
  </si>
  <si>
    <t>Vaikų vasaros poilsio organizavimo programos įgyvendinimas (TP)</t>
  </si>
  <si>
    <t xml:space="preserve">Skatinti jaunimo savirealizaciją bei jaunimo iniciatyvas, inicijuoti ir koordinuoti Plungės rajono savivaldybės jaunimo politikos formavimą ir jaunimo veiklos organizavimą </t>
  </si>
  <si>
    <t>Organizuoti jaunimo užimtumą, skatinti ir remti Plungės rajono jaunimo savanorišką veiklą bei vykdomas veiklos programas (P)</t>
  </si>
  <si>
    <t>Jaunimo veiklos programos įgyvendinimas (TP)</t>
  </si>
  <si>
    <t>Įdarbintų jaunuolių skaičius</t>
  </si>
  <si>
    <t>V-001-03-01-01-03</t>
  </si>
  <si>
    <t>Plungės atviro jaunimo centro veiklos organizavimas (TP)</t>
  </si>
  <si>
    <t>AJC organizuojamų rajoninių renginių skaičius</t>
  </si>
  <si>
    <t>R-001-03-01-02</t>
  </si>
  <si>
    <t>Remti ir skatinti masinių sporto sveikatingumo renginių  vykdymą rajone (T)</t>
  </si>
  <si>
    <t>Sporto projektų rėmimas (TP)</t>
  </si>
  <si>
    <t xml:space="preserve">Sporto projektų, kuriems skirta parama, skaičius </t>
  </si>
  <si>
    <t>R-001-05-01-01</t>
  </si>
  <si>
    <t>002</t>
  </si>
  <si>
    <t>Projektinės veiklos organizavimas (PP)</t>
  </si>
  <si>
    <t>Investicijų ir kitų projektų, skirtų 2014-2020 m. nacionalinei pažangos programai/ ES fondų investicijų programai, vykdymas (TE)</t>
  </si>
  <si>
    <t>Tęstinių investicijų ir kitų projektų vykdymas (pereinamojo laikotarpio) (TI)</t>
  </si>
  <si>
    <t>Investicijų ir kitų projektų vykdymas (naujo finansavimo periodo) (PP)</t>
  </si>
  <si>
    <t>Sudaryti palankias sąlygas verslo plėtrai (T)</t>
  </si>
  <si>
    <t>Smulkiojo ir vidutinio verslo subjektų rėmimas (TP)</t>
  </si>
  <si>
    <t>Bendradarbystės centro "Spiečius" veiklos organizavimas (TP)</t>
  </si>
  <si>
    <t>Skatinti bendruomeniškumą Plungės rajono savivaldybėje (P)</t>
  </si>
  <si>
    <t>Bendruomeninių organizacijų veiklos rėmimas (TP)</t>
  </si>
  <si>
    <t>Bendruomeninės veiklos savivaldybėje stiprinimas (PP)</t>
  </si>
  <si>
    <t>Plungės dekanato aptarnaujamų parapijų rėmimas (TP)</t>
  </si>
  <si>
    <t>Užtikrinti darnų administracinės naštos mažinimo procesą</t>
  </si>
  <si>
    <t>Administracinės naštos mažinimo užtikrinimas (P)</t>
  </si>
  <si>
    <t>003</t>
  </si>
  <si>
    <t>Užtikrinti nuoseklų Plungės rajono savivaldybės teritorijos vystymąsi ir kultūros paveldo apsaugą</t>
  </si>
  <si>
    <t>Sudaryti sąlygas subalansuotai rajono teritorijų plėtrai (P)</t>
  </si>
  <si>
    <t>Žemėtvarkos proceso (darbų) organizavimas (TP)</t>
  </si>
  <si>
    <t>E. Merkienė</t>
  </si>
  <si>
    <t>T. Jocys</t>
  </si>
  <si>
    <t>Architektūros ir teritorijų planavimo proceso organizavimas (TP)</t>
  </si>
  <si>
    <t>Savivaldybės infrastruktūros objektų pagerinimo ir plėtros projektinės dokumentacijos rengimas (PP)</t>
  </si>
  <si>
    <t>Savivaldybės priskirtiems geodezijos ir kartografijos darbams (savivaldybės erdvinių duomenų rinkiniams tvarkyti) organizuoti ir  vykdyti (TP)</t>
  </si>
  <si>
    <t>Kultūros vertybių apsaugos organizavimas (TP)</t>
  </si>
  <si>
    <t>004</t>
  </si>
  <si>
    <t xml:space="preserve">Organizuoti ir įgyvendinti valstybės bei savivaldybės teikiamą socialinę paramą Plungės rajono savivaldybėje (T)          </t>
  </si>
  <si>
    <t>Socialinėms išmokoms ir kompensacijoms skaičiuoti ir mokėti (TP)</t>
  </si>
  <si>
    <t>Socialinei paramai mokiniams (TP)</t>
  </si>
  <si>
    <t>Socialinėms paslaugoms (TP)</t>
  </si>
  <si>
    <t>Socialinės reabilitacijos paslaugų neįgaliesiems bendruomenėje teikimas (TP)</t>
  </si>
  <si>
    <t>Būsto nuomos mokesčio daliais kompensuoti (TP)</t>
  </si>
  <si>
    <t>Neveiksnių asmenų būklės peržiūrėjimui užtikrinti (TP)</t>
  </si>
  <si>
    <t>Socialinės paramos organizavimas užsieniečių integracijai (TP)</t>
  </si>
  <si>
    <t>Savivaldybės teikiamos paramos organizavimas (TP)</t>
  </si>
  <si>
    <t>Vaikų dienos centrų programų rėmimas (TP)</t>
  </si>
  <si>
    <t>Socialinėms pašalpoms ir kompensacijoms skaičiuoti ir mokėti (TP)</t>
  </si>
  <si>
    <t>0,00</t>
  </si>
  <si>
    <t>Savivaldybės patvirtintai užimtumo didinimo programai įgyvendinti (TP)</t>
  </si>
  <si>
    <t>Gerinti pavėžėjimo paslaugų kokybę ir prieinamumą (P)</t>
  </si>
  <si>
    <t>Prisidėti prie užimtumo didinimo didinimo rajone (P)</t>
  </si>
  <si>
    <t xml:space="preserve">Gerinti savivaldybės gyventojų sveikatos lygį bei sveikatos priežiūros paslaugų prieinamumą ir kokybę </t>
  </si>
  <si>
    <t>Siekti pažeidžiamų ir socialinėje atskirtyje esančių gyventojų gerovės ir integracijos</t>
  </si>
  <si>
    <t>Užtikrinti Plungės rajono savivaldybės ir socialinio būsto fondo plėtrą (P)</t>
  </si>
  <si>
    <t>Savivaldybės ir socialinio būsto fondo plėtra (PP)</t>
  </si>
  <si>
    <t>Užtikrinti pirties aptarnavimo veiklą bei miesto viešojo tualeto eksploatavimą</t>
  </si>
  <si>
    <t>Užtikrinti pirties ir viešojo tualeto nepertraukiamą veiklą (T)</t>
  </si>
  <si>
    <t>E. Palubinskas</t>
  </si>
  <si>
    <t>Užtikrinti viešosios tvarkos ir visuomenės saugumą bei eismo saugumo kontrolę ir skatinimą</t>
  </si>
  <si>
    <t>Vykdyti nusikalstamų veikų bei teisės pažeidimų prevenciją ir tyrimus (T)</t>
  </si>
  <si>
    <t>Plungės rajono policijos komisariato programos įgyvendinimas (TP)</t>
  </si>
  <si>
    <t>Savivaldybės įstaigoms reikalingų specialybių darbuotojų  finansinis skatinimas (PP)</t>
  </si>
  <si>
    <t>005</t>
  </si>
  <si>
    <t>Aplinkos apsaugos programa</t>
  </si>
  <si>
    <t xml:space="preserve"> Siekti sveikos ir švarios gyvenamosios aplinkos bei racionalaus gamtos išteklių naudojimo</t>
  </si>
  <si>
    <t>Sumažinti taršą ir jos poveikį aplinkai, kompensuoti aplinkai padarytą žalą bei sukurti subalansuotą ir sveiką aplinką savivaldybės teritorijoje (P)</t>
  </si>
  <si>
    <t>Specialiosios aplinkos apsaugos rėmimo programos vykdymas (TP)</t>
  </si>
  <si>
    <t>Gamtos objektų, gamtos vertybių įveiklinimas, svarbiausių objektų tvarkymas (PP)</t>
  </si>
  <si>
    <t>SB(AA)</t>
  </si>
  <si>
    <t xml:space="preserve"> Organizuoti komunalinių atliekų, antrinių žaliavų, pavojingų atliekų, žaliųjų ir stambiagabaričių atliekų surinkimą ir tvarkymą (T)</t>
  </si>
  <si>
    <t>Komunalinių atliekų surinkimui ir tvarkymui (TP)</t>
  </si>
  <si>
    <t>006</t>
  </si>
  <si>
    <t>Sudaryti sąlygas kultūros ir meno sričių programų finansavimui (P)</t>
  </si>
  <si>
    <t>Kultūros projektų rėmimas (PP)</t>
  </si>
  <si>
    <t>Pasiruošimas dainų šventei (TP)</t>
  </si>
  <si>
    <t>Miesto šventės ir kitų reprezentacinių renginių organizavimas (TP)</t>
  </si>
  <si>
    <t xml:space="preserve"> Lietuvos kultūros tarybos ir kitų  kultūrinių  projektų rėmimas (PP)</t>
  </si>
  <si>
    <t>007</t>
  </si>
  <si>
    <t xml:space="preserve">Organizuoti ir užtikrinti tęstinę Savivaldybės  veiklą </t>
  </si>
  <si>
    <t>Sudaryti sąlygas kokybiškai įgyvendinti Savivaldybės funkcijas (T)</t>
  </si>
  <si>
    <t>Savivaldybės tarybos veikla (TP)</t>
  </si>
  <si>
    <t>Savivaldybės administracijos veikla (TP)</t>
  </si>
  <si>
    <t xml:space="preserve">Asmenų, deklaravusių gyvenamąją vietą elektroninėmis deklaravimo priemonėmis, skaičius nuo visų deklaruojančiųjų skaičiaus </t>
  </si>
  <si>
    <t>R-007-01-01-01</t>
  </si>
  <si>
    <t>Savivaldybės administracijos darbuotojų etatų skaičiaus pokytis</t>
  </si>
  <si>
    <t>R-007-01-01-02</t>
  </si>
  <si>
    <t>I.Meškauskienė</t>
  </si>
  <si>
    <t>Įvykusių Savivaldybės tarybos komitetų ir Savivaldybės tarybos posėdžių skaičius</t>
  </si>
  <si>
    <t>V-007-01-01-01-01</t>
  </si>
  <si>
    <t>V-007-01-01-01-02</t>
  </si>
  <si>
    <t>Kvalifikaciją kėlusių darbuotojų skaičius</t>
  </si>
  <si>
    <t>Karjeros tarnautojų skaičius</t>
  </si>
  <si>
    <t>Darbuotojų, dirbančių pagal darbo sutartis, skaičius</t>
  </si>
  <si>
    <t>V-007-01-01-02-01</t>
  </si>
  <si>
    <t>V-007-01-01-02-02</t>
  </si>
  <si>
    <t>R-007-01-02-01</t>
  </si>
  <si>
    <t>V-007-01-01-06-01</t>
  </si>
  <si>
    <t>Duomenims į suteiktos valstybės  pagalbos  ir nereikšmingos  pagalbos registrą teikti (TP)</t>
  </si>
  <si>
    <t>Dalyvauti rengiant ir vykdant mobilizaciją, demobilizaciją, priimančios šalies paramą (TP)</t>
  </si>
  <si>
    <t>Valstybinės kalbos vartojimo ir taisyklingumo kontrolė (TP)</t>
  </si>
  <si>
    <t>Civilinės būklės aktams registruoti (TP)</t>
  </si>
  <si>
    <t>Valstybės garantuojamai pirminei teisinei pagalbai teikti (TP)</t>
  </si>
  <si>
    <t>Gyventojų registrui tvarkyti ir duomenims valstybės registrams teikti (TP)</t>
  </si>
  <si>
    <t>Civilinei saugai (TP)</t>
  </si>
  <si>
    <t>Gyvenamosios vietos deklaravimo duomenų ir gyvenamosios vietos neturinčių asmenų apskaitos duomenims tvarkyti (TP)</t>
  </si>
  <si>
    <t>Žemės ūkio funkcijoms atlikti (TP)</t>
  </si>
  <si>
    <t>Valstybei nuosavybės teise priklausančių melioracijos ir hidrotechnikos statinių valdymui ir naudojimui patikėjimo teise užtikrinti (TP)</t>
  </si>
  <si>
    <t>Savivaldybės priskirtiems archyviniams dokumentams tvarkyti (TP)</t>
  </si>
  <si>
    <t>Jaunimo teisių apsaugai (TP)</t>
  </si>
  <si>
    <t>Koordinuotai teikiamų paslaugų vaikams nuo gimimo iki 18 metų (turintiems didelių ir labai didelių specialiųjų ugdymosi poreikių – iki 21 metų) ir vaiko atstovams koordinavimui finansuoti (TP)</t>
  </si>
  <si>
    <t>V-007-01-02-01-01 (VB)</t>
  </si>
  <si>
    <t>V-007-01-02-02-01 (VB)</t>
  </si>
  <si>
    <t>V-007-01-02-03-01 (VB)</t>
  </si>
  <si>
    <t>Valstybinės (valstybės perduotos savivaldybėms) užregistruoti civilinės būklės aktų skaičius</t>
  </si>
  <si>
    <t>V-007-01-02-04-01 (VB)</t>
  </si>
  <si>
    <t>V-007-01-02-04-02 (VB)</t>
  </si>
  <si>
    <t>V-007-01-02-04-03 (VB)</t>
  </si>
  <si>
    <t>V-007-01-02-05-01 (VB)</t>
  </si>
  <si>
    <t xml:space="preserve">Suteiktų teisinių konsultacijų skaičius   </t>
  </si>
  <si>
    <t>V-007-01-02-06-01 (VB)</t>
  </si>
  <si>
    <t>V-007-01-02-07-01 (VB)</t>
  </si>
  <si>
    <t>V-007-01-02-09-01 (VB)</t>
  </si>
  <si>
    <t xml:space="preserve">Darbuotojų, atliekančių valstybines (valstybės perduotas savivaldybėms) funkcijas, skaičius </t>
  </si>
  <si>
    <t>V-007-01-01-10-01 (VB)</t>
  </si>
  <si>
    <t>Apskaitomas melioruotas, priklausantis savivaldybei, patikėjimo teise valdomas (prižiūrimas) žemės plotas</t>
  </si>
  <si>
    <t>Įgyvendintų melioracijos ir hidrotechninių statinių  remonto (avarinio remonto), priežiūros darbų skaičius</t>
  </si>
  <si>
    <t>Prižiūrėtų melioracijos griovių ilgis</t>
  </si>
  <si>
    <t>V-007-01-02-11-01 (VB)</t>
  </si>
  <si>
    <t>V-007-01-02-11-02 (VB)</t>
  </si>
  <si>
    <t>V-007-01-02-11-03 (VB)</t>
  </si>
  <si>
    <t>V-007-01-02-12-01 (VB)</t>
  </si>
  <si>
    <t>V-007-01-02-13-01 (VB)</t>
  </si>
  <si>
    <t>V-007-01-02-14-01 (VB)</t>
  </si>
  <si>
    <t>Finansinių įsipareigojimų vykdymo lygis</t>
  </si>
  <si>
    <t>R-007-01-03-01</t>
  </si>
  <si>
    <t>Grąžintų paskolų dalis</t>
  </si>
  <si>
    <t>V-007-01-03-01-01</t>
  </si>
  <si>
    <t>Sumokėtų palūkanų dalis</t>
  </si>
  <si>
    <t>V-007-01-03-02-01</t>
  </si>
  <si>
    <t>V-007-01-03-03-01</t>
  </si>
  <si>
    <t>Užtikrinti paskolų ir kitų  grąžintinų lėšų grąžinimą ir palūkanų mokėjimą (T)</t>
  </si>
  <si>
    <t>Paskolų grąžinimas (TP)</t>
  </si>
  <si>
    <t>Palūkanų mokėjimas(TP)</t>
  </si>
  <si>
    <t>Didinti žemės ūkio šakos patrauklumą (T)</t>
  </si>
  <si>
    <t>Kaimo rėmimui (TP)</t>
  </si>
  <si>
    <t>Pateiktų paraiškų finansuoti programos lėšomis, skaičius</t>
  </si>
  <si>
    <t>R-007-01-04-01</t>
  </si>
  <si>
    <t>Suorganizuotų renginių skaičius</t>
  </si>
  <si>
    <t>V-007-01-04-01-01</t>
  </si>
  <si>
    <t>V-007-01-04-01-02</t>
  </si>
  <si>
    <t>Efektyvus savivaldybės turto valdymas (P)</t>
  </si>
  <si>
    <t>Savivaldybės turto valdymas (PP)</t>
  </si>
  <si>
    <t xml:space="preserve">Skirtų lėšų nuosavybės teise priklausančiam nekilnojamajam turtui kadastrinių matavimų byloms sudaryti, teisinei registracijai atlikti ir rinkos vertėms nustatyti pokytis (lyginant su praėjusiais metais)      </t>
  </si>
  <si>
    <t>R-007-01-05-01</t>
  </si>
  <si>
    <t>R-007-01-05-02</t>
  </si>
  <si>
    <t>5</t>
  </si>
  <si>
    <t xml:space="preserve">Įsigytų priemonių, įrangos, įrenginių skaičius </t>
  </si>
  <si>
    <t>P-007-01-05-01-01</t>
  </si>
  <si>
    <t>P-007-01-05-01-02</t>
  </si>
  <si>
    <t>P-007-01-05-01-03</t>
  </si>
  <si>
    <t>P-007-01-05-01-04</t>
  </si>
  <si>
    <t>P-007-01-05-01-05</t>
  </si>
  <si>
    <t>Gerinti Savivaldybės valdymo ir veiklos efektyvumą</t>
  </si>
  <si>
    <t>Užtikrinti lyčių lygybės, lygių galimybių ir korupcijos prevencijos stiprinimo vykdymą (T)</t>
  </si>
  <si>
    <t>Savivaldybės lygių galimybių ir korupcijos prevencijos stiprinimo vykdymo plano įgyvendinimo lygis</t>
  </si>
  <si>
    <t>R-007-02-01-01</t>
  </si>
  <si>
    <t>90</t>
  </si>
  <si>
    <t>Lyčių lygybės užtikrinimas (NF)</t>
  </si>
  <si>
    <t>Suorganizuotų mokymų skaičius lyčių lygybės tema</t>
  </si>
  <si>
    <t>V-007-02-01-01-01</t>
  </si>
  <si>
    <t>Savivaldybės lygių galimybių užtikrinimo priemonių vykdymo planas (NF)</t>
  </si>
  <si>
    <t>Įgyvendinamų priemonių skaičius</t>
  </si>
  <si>
    <t>V-007-02-01-02-01</t>
  </si>
  <si>
    <t>Antikorupcinio sąmoningumo didinimas (TP)</t>
  </si>
  <si>
    <t>Pravestų mokymų skaičius</t>
  </si>
  <si>
    <t>V-007-02-01-03-01</t>
  </si>
  <si>
    <t>Surengtų konkursų skaičius</t>
  </si>
  <si>
    <t>V-007-02-01-03-02</t>
  </si>
  <si>
    <t>008</t>
  </si>
  <si>
    <t>G. Višinskytė</t>
  </si>
  <si>
    <t>V-007-01-01-02-03</t>
  </si>
  <si>
    <t>Eksploatuoti, remontuoti, prižiūrėti infrastruktūros objetus Plungės rajono  savivaldybės teritorijoje (P)</t>
  </si>
  <si>
    <t>Įstaigų, kuriuose atnaujinta infrastruktūra, dalis</t>
  </si>
  <si>
    <t>Savivaldybės nuosavybės forma valdomos ir prižiūrėtos infrastruktūros objektų dalis</t>
  </si>
  <si>
    <t xml:space="preserve">Vietinės reikšmės kelių ir gatvių su asfaltbetonio danga, dalis </t>
  </si>
  <si>
    <t>Kartu su visuomene įgyvendintų projektų skaičiaus pokytis (palyginti praėjusiais metais)</t>
  </si>
  <si>
    <t>Savivaldybės infrastruktūros objektų planavimas,remontas ir priežiūra  (TP)</t>
  </si>
  <si>
    <t>Remontuotų, prižiūrėtų infrastruktūros objektų skaičius</t>
  </si>
  <si>
    <t>V-008-01-01-01-01</t>
  </si>
  <si>
    <t>Savivaldybės infrastruktūros objektų plėtra (PP)</t>
  </si>
  <si>
    <t>Pagerintų, naujai įrengtų infrastruktūros objektų skaičius</t>
  </si>
  <si>
    <t>P-008-01-01-02-01</t>
  </si>
  <si>
    <t>Savivaldybės vietinės reikšmės keliams (gatvėms) tiesti, taisyti, prižiūrėti ir saugaus eismo sąlygoms užtikrinti (TP)</t>
  </si>
  <si>
    <t>Remontuotų ir prižiūrėtų kelių ilgis</t>
  </si>
  <si>
    <t>V-008-01-01-03-01 (SB/ VB)</t>
  </si>
  <si>
    <t>Savivaldybės vietinės reikšmės kelių (gatvių) bei eismo saugumo priemonių plėtra, prisidedant prie darnaus judumo (PP)</t>
  </si>
  <si>
    <t>Nutiestų ir (ar) atnaujintų vietinės reikšmės kelių / gatvių ilgis</t>
  </si>
  <si>
    <t>P-008-01-01-04-01 (SB/ VB)</t>
  </si>
  <si>
    <t>Infrastruktūros plėtra Savivaldybės ir fizinių ar juridinių asmenų jungtinės veiklos pagrindu (TP)</t>
  </si>
  <si>
    <t>Atliktų infrastruktūros plėtros darbų skaičius jungtinės veiklos pagrindu</t>
  </si>
  <si>
    <t>V-008-01-01-05-01</t>
  </si>
  <si>
    <t>Savivaldybės infrastruktūros plėtra tikslinėmis lėšomis (TP)</t>
  </si>
  <si>
    <t>V-008-01-01-06-01</t>
  </si>
  <si>
    <t>Dalyvaujamojo biudžeto įgyvendinimas (PP)</t>
  </si>
  <si>
    <t>Pateiktų iniciatyvų projektams įgyvendinti skaičius</t>
  </si>
  <si>
    <t>R. Druknerienė</t>
  </si>
  <si>
    <t>Skolintos lėšos  (P)</t>
  </si>
  <si>
    <t>Valstybės biudžeto dotacijos lėšos SB (VB)</t>
  </si>
  <si>
    <t>Savivaldybės biudžeto lėšos  (prisidėjima sprie regioninių projektų ) SB(RF)</t>
  </si>
  <si>
    <t>Europos Sąjungos paramos lėšos (regioniniai projketai) ES (RP)</t>
  </si>
  <si>
    <t xml:space="preserve"> Ugdymo kokybės, sporto ir modernios aplinkos užtikrinimo programa</t>
  </si>
  <si>
    <r>
      <t xml:space="preserve">Paaiškinimai:
</t>
    </r>
    <r>
      <rPr>
        <i/>
        <sz val="10"/>
        <rFont val="Times New Roman"/>
        <family val="1"/>
        <charset val="186"/>
      </rPr>
      <t xml:space="preserve">Programos, tikslai ir uždaviniai – </t>
    </r>
    <r>
      <rPr>
        <sz val="10"/>
        <rFont val="Times New Roman"/>
        <family val="1"/>
        <charset val="186"/>
      </rPr>
      <t>iš strateginio veiklos plano perkeliami atitinkamos programos tikslai ir uždaviniai;</t>
    </r>
    <r>
      <rPr>
        <i/>
        <sz val="10"/>
        <rFont val="Times New Roman"/>
        <family val="1"/>
        <charset val="186"/>
      </rPr>
      <t xml:space="preserve">
Priemonės – </t>
    </r>
    <r>
      <rPr>
        <sz val="10"/>
        <rFont val="Times New Roman"/>
        <family val="1"/>
        <charset val="186"/>
      </rPr>
      <t xml:space="preserve">perkeliamos atitinkamiems metams atitinkamam skyriui aktualios savivaldybės strateginio veiklos plano priemonės;  </t>
    </r>
    <r>
      <rPr>
        <i/>
        <sz val="10"/>
        <rFont val="Times New Roman"/>
        <family val="1"/>
        <charset val="186"/>
      </rPr>
      <t xml:space="preserve">                                                                             
Vertinimo kriterijus –  </t>
    </r>
    <r>
      <rPr>
        <sz val="10"/>
        <rFont val="Times New Roman"/>
        <family val="1"/>
        <charset val="186"/>
      </rPr>
      <t>rodiklis, suteikiantis informaciją apie institucijos strateginio tikslo, programos tikslo ar uždavinio įgyvendinimą.</t>
    </r>
    <r>
      <rPr>
        <i/>
        <sz val="10"/>
        <rFont val="Times New Roman"/>
        <family val="1"/>
        <charset val="186"/>
      </rPr>
      <t xml:space="preserve">
Atsakingi vykdytojai –</t>
    </r>
    <r>
      <rPr>
        <sz val="10"/>
        <rFont val="Times New Roman"/>
        <family val="1"/>
        <charset val="186"/>
      </rPr>
      <t xml:space="preserve"> prie veiklų nurodomi už jų vykdymą atsakingi vykdytojai; kaip vykdytojai gali būti nurodomi  darbuotojai.
</t>
    </r>
    <r>
      <rPr>
        <i/>
        <sz val="10"/>
        <rFont val="Times New Roman"/>
        <family val="1"/>
        <charset val="186"/>
      </rPr>
      <t xml:space="preserve">Asignavimai </t>
    </r>
    <r>
      <rPr>
        <sz val="10"/>
        <rFont val="Times New Roman"/>
        <family val="1"/>
        <charset val="186"/>
      </rPr>
      <t xml:space="preserve">– priemonių ar veiklų įgyvendinimui užtikrinti reikalingos savivaldybės biudžeto ar kitų finansavimo šaltinių lėšos; savivaldybės biudžeto asignavimų suma turi atitikti savivaldybės biudžete atitinkamam asignavimų valdytojui numatomus skirti asignavimus;
</t>
    </r>
  </si>
  <si>
    <t>Lėšos biudžetiniams                      2024  metams, Eur</t>
  </si>
  <si>
    <t>Kurti palankią  aplinką investicijoms ir gyvenimo gerovei (P)</t>
  </si>
  <si>
    <t>Įgyvendinamų projektų skaičius (2014-2020 m. periodo)</t>
  </si>
  <si>
    <t>V-002-01-01-02-01</t>
  </si>
  <si>
    <t>Investicijų tęstinių projektų, gavusių valstybės biudžeto dotaciją, skaičius (pereinamojo laikotarpio)</t>
  </si>
  <si>
    <t>Įgyvendinamų tęstinių projektų skaičius (pereinamojo laikotarpio)</t>
  </si>
  <si>
    <t>V-002-01-01-03-01</t>
  </si>
  <si>
    <t>V-002-01-01-03-02 (VB)</t>
  </si>
  <si>
    <t>Investicijų  projektų, numatytų 2022-2030 m. Telšių regiono plėtros plane, vykdymas) (RP)</t>
  </si>
  <si>
    <t>Įgyvendinamų projektų, numatytų 2022-2030 m. Telšių regiono plėtros plane, skaičius</t>
  </si>
  <si>
    <t>P-002-01-01-04-01</t>
  </si>
  <si>
    <t>Įgyvendinamų projektų skaičius (naujo finansavimo periodo)</t>
  </si>
  <si>
    <t>P-002-01-01-05-01</t>
  </si>
  <si>
    <t>Investicijų projektų, gavusių valstybės biudžeto dotaciją, skaičius (naujo finansavimo periodo)</t>
  </si>
  <si>
    <t>P-002-01-01-05-02 (VB)</t>
  </si>
  <si>
    <t>Bendradarbystės centro „Spiečius“ narių skaičius</t>
  </si>
  <si>
    <t>R. Cecervovė</t>
  </si>
  <si>
    <t>V-002-01-03-01-01</t>
  </si>
  <si>
    <t>I. Stanienė</t>
  </si>
  <si>
    <t>J. Saldukienė</t>
  </si>
  <si>
    <t>Lėšų, pritrauktų iš išorinių finansavimo šaltinių, įgyvendinant investicinius ir kitus projektus, dalis</t>
  </si>
  <si>
    <t>R-002-01-01-01</t>
  </si>
  <si>
    <t>60</t>
  </si>
  <si>
    <t>Parengtos projektinės dokumentacijos skaičius</t>
  </si>
  <si>
    <t>V-002-01-01-01-01</t>
  </si>
  <si>
    <t>P</t>
  </si>
  <si>
    <t>Veikiančių SVV skaičius, tenkantis 1000 gyventojų</t>
  </si>
  <si>
    <t>R-002-01-02-01</t>
  </si>
  <si>
    <t>27,5</t>
  </si>
  <si>
    <t>SVV subjektų, gavusių paramą, skaičius</t>
  </si>
  <si>
    <t>V-002-01-02-01-01</t>
  </si>
  <si>
    <t>V-002-01-02-02-01</t>
  </si>
  <si>
    <t>Bendruomenių skaičius, gavusių paramą vietos iniciatyvų įgyvendinimui</t>
  </si>
  <si>
    <t>R-002-01-03-01</t>
  </si>
  <si>
    <t>2</t>
  </si>
  <si>
    <t>Paremtų vietos inciatyvų skaičius</t>
  </si>
  <si>
    <t>Bendruomenių, dalyvavusių pažangos veikloje, skaičius</t>
  </si>
  <si>
    <t>P-002-01-03-02-01 (SB/ VB)</t>
  </si>
  <si>
    <t>Paremtų religinių bendruomenių skaičius</t>
  </si>
  <si>
    <t>V-002-01-03-03-01</t>
  </si>
  <si>
    <t>1</t>
  </si>
  <si>
    <t>Savivaldybės administracinės naštos mažinimo priemonių vykdymo plano įgyvendinimo lygis</t>
  </si>
  <si>
    <t>R-002-02-01-01</t>
  </si>
  <si>
    <t xml:space="preserve">Didinti bendradarbiavimą su institucijomis plečiant teikiamas elektronines paslaugas </t>
  </si>
  <si>
    <t>Diegti naujas ir tobulinti veikiančias informacines sistemas</t>
  </si>
  <si>
    <t>Sudarytų bendradarbiavimo tarp institucijų dėl teikiamų elektroninių paslaugų sutarčių ir/arba gautų prieigų skaičius</t>
  </si>
  <si>
    <t>P-002-02-01-01-01</t>
  </si>
  <si>
    <t>Patobulintų veikiančių informacinių sistemų, kurios mažina administracinę naštą skaičius</t>
  </si>
  <si>
    <t>P-002-02-01-02-01</t>
  </si>
  <si>
    <t>2024 METŲ VEIKLOS PLANAS</t>
  </si>
  <si>
    <t>PLUNGĖS RAJONO SAVIVALDYBĖS ADMINISTARCIJA, 18847669</t>
  </si>
  <si>
    <t xml:space="preserve">Gerinti ugdymo kokybę bei užtikrinti švietimo pagalbą Plungės rajono švietimo įstaigose </t>
  </si>
  <si>
    <t>V-001-02-02-02-01</t>
  </si>
  <si>
    <t>V-001-02-02-02-02 (VB)</t>
  </si>
  <si>
    <t>V-001-02-02-02-03</t>
  </si>
  <si>
    <t>Valstybiniuose ir  mokykliniuose egzaminuose dalyvavusių mokytojų skaičius</t>
  </si>
  <si>
    <t>Panaudotų Mokymo lėšų dalis</t>
  </si>
  <si>
    <t xml:space="preserve">Finansuotų karjeros specialistų etatų skaičius </t>
  </si>
  <si>
    <t>"Plungės futbolas" programos įgyvendinimas (TP)</t>
  </si>
  <si>
    <t>R-004-01-01-01</t>
  </si>
  <si>
    <t>R-004-01-01-02</t>
  </si>
  <si>
    <t>Gyventojų, kuriems suteiktos bendrųjų ir socialinės priežiūros paslaugų, skaičiaus pokytis (lyginant su praėjusiais metais)</t>
  </si>
  <si>
    <t>Visuomenės sveikatos biuro teikiamų paslaugų gavėjų skaičiaus pokytis (palyginti su praėjusiais metais)</t>
  </si>
  <si>
    <t>V.  Miliūnienė,         
L. Piekienė,                     
I. Rapalienė,              
R. Petrikaitė,           
R. Eitavičienė,                 
G. Šimkutė,                    
V. Šlyžienė</t>
  </si>
  <si>
    <t>Bendruomenės centro programos įgyvendinimas (TP)</t>
  </si>
  <si>
    <t>Bendruomenės centro paslaugų gavėjų skaičius</t>
  </si>
  <si>
    <t>Grupinio gyvenimo namų gyventojų skaičius</t>
  </si>
  <si>
    <t>Socialinių dirbtuvių lankytojų skaičius</t>
  </si>
  <si>
    <t>V-004-01-01-11-01</t>
  </si>
  <si>
    <t>V-004-01-01-11-02</t>
  </si>
  <si>
    <t>V-004-01-01-11-03</t>
  </si>
  <si>
    <t>2926800</t>
  </si>
  <si>
    <t>Asmenų su negalia teisių užtikrinimas (TP)</t>
  </si>
  <si>
    <t>Asmenų su negalia paslaugos gavėjų skaičius</t>
  </si>
  <si>
    <t>V-004-01-01-13-01 (SB/VB)</t>
  </si>
  <si>
    <t>„Plungės autobusų parkas“ veiklos gerinimas (PP)</t>
  </si>
  <si>
    <t>Pacientų pavėžėjimo paslaugos užtikrinimas (TP)</t>
  </si>
  <si>
    <t>Keleivių ir moksleivių pavėžėjimo užtikrinimas (TP)</t>
  </si>
  <si>
    <t>V-004-01-04-03-01</t>
  </si>
  <si>
    <t>Pervežtų pacientų skaičius</t>
  </si>
  <si>
    <t>Padidinti kokybiškų ir kvalifikuotų asmens sveikatos priežiūros paslaugų prieinamumą Plungės rajono savivaldybės gyventojams (P)</t>
  </si>
  <si>
    <t>Ligoninės programos įgyvendinimas (PP)</t>
  </si>
  <si>
    <t>0</t>
  </si>
  <si>
    <t>P-004-02-01-01-04</t>
  </si>
  <si>
    <t>P-004-02-01-01-05</t>
  </si>
  <si>
    <t xml:space="preserve">Skubios pagalbos skyriaus atitikimas B tipui </t>
  </si>
  <si>
    <t>Lėtinio skausmo gydymo procedūrų skaičiaus augimas</t>
  </si>
  <si>
    <t>Saugios nakvynės paslaugos organizavimas  Plungės ligoninėje (TP)</t>
  </si>
  <si>
    <t>"Plungės būstas" programos įgyvendinimas (TP)</t>
  </si>
  <si>
    <t>G. Rimeikis</t>
  </si>
  <si>
    <t>J. Puidokienė</t>
  </si>
  <si>
    <t>Meno mėgėjų kolektyvų, kuriems skirta parama rūbų ar instrumentų įsigijimui, skaičius</t>
  </si>
  <si>
    <t xml:space="preserve"> Kultūros paveldo objektų, kuriuose atlikti remonto ar tvarkybos darbai, skaičius</t>
  </si>
  <si>
    <t>Sutvarkytų kultūrinę vertę turinčių objektų skaičius</t>
  </si>
  <si>
    <t>V-006-03-01-05-01</t>
  </si>
  <si>
    <t>V-006-03-01-05-02</t>
  </si>
  <si>
    <t>Tarptautinio M. Oginskio festivalio organizavimas (TP)</t>
  </si>
  <si>
    <t>Suorganizuotų renginių skaičius tarptautinio M. Oginskio festivalio metu</t>
  </si>
  <si>
    <t>V-006-03-01-06-01</t>
  </si>
  <si>
    <t>36,2</t>
  </si>
  <si>
    <t>1,1</t>
  </si>
  <si>
    <t>Seniūnijų veikla (TP)</t>
  </si>
  <si>
    <t>Pateiktų žemės ūkio naudmenų deklaravimo paraiškų skaičius</t>
  </si>
  <si>
    <t>Prižiūrimų veikiančių kapinių plotas</t>
  </si>
  <si>
    <t>Prižiūrimų seniūnijų vietinės reikšmės kelių ir gatvių ilgis</t>
  </si>
  <si>
    <t>Prižiūrimų žaliųjų plotų dydis</t>
  </si>
  <si>
    <t>V-007-01-01-04-01</t>
  </si>
  <si>
    <t>V-007-01-01-04-02</t>
  </si>
  <si>
    <t>V-007-01-01-04-03</t>
  </si>
  <si>
    <t>V-007-01-01-04-04</t>
  </si>
  <si>
    <t>V-007-01-01-04-05</t>
  </si>
  <si>
    <t>V-007-01-01-04-06</t>
  </si>
  <si>
    <t>Mero rezervas (TP)</t>
  </si>
  <si>
    <t>Vykdyti valstybines (valstybės perduotas savivaldybei) funkcijas (T)</t>
  </si>
  <si>
    <t xml:space="preserve">Savivaldybės mobilizacijos plano parengimas, atnaujinimas ir pasirengimas mobilizacijai ir priimančios šalies paramai teikti </t>
  </si>
  <si>
    <t>Savivaldybės pasirengimo reaguoti į ekstremalias situacijas lygis, ne žemesnis kaip, proc.</t>
  </si>
  <si>
    <t>Gyvenamosios vietos deklaracijų, asmenų pateiktų elektroniniu būdu, dalies didėjimas per metus ne mažiau kaip 1,5 proc.</t>
  </si>
  <si>
    <t>Savivaldybei priskirtos ir perduotos valstybinės žemės miestų ir miestelių administracinėse ribose valdymui, naudojimui ir disponavimui ja patikėjimo teise užtikrinti  (TP)</t>
  </si>
  <si>
    <t>V-007-01-02-15-01 (VB)</t>
  </si>
  <si>
    <t>V-007-01-02-15-02 (VB)</t>
  </si>
  <si>
    <t>Sudarytos valstybinės žemės nuomos ir panaudos sutartys</t>
  </si>
  <si>
    <t>Patikėjimo teise valdomoje valstybinėje žemėje sutikimų išdavimas</t>
  </si>
  <si>
    <t>INVEGA grąžintinos dotacijos  (TP)</t>
  </si>
  <si>
    <t>Grąžintų INVEGA dotacijų dalis</t>
  </si>
  <si>
    <t>Įregistruotų nekilnojamojo turto registre bylų skaičius</t>
  </si>
  <si>
    <t>J. Niunevė</t>
  </si>
  <si>
    <t>T. Rupeikė</t>
  </si>
  <si>
    <t>Kultūros ir turizmo programa</t>
  </si>
  <si>
    <t>G. Ramonas</t>
  </si>
  <si>
    <t>Savivaldybės veiklos valdymo programa</t>
  </si>
  <si>
    <t>2024 metų asignavimų patvirtintas planas</t>
  </si>
  <si>
    <t>I.Kurmienė,  
I.Kvizikeviečienė</t>
  </si>
  <si>
    <t>Plungės rajono savivaldybės administracijos Plungės miesto seniūnija, 188665997</t>
  </si>
  <si>
    <t>METŲ VEIKLOS PLANAS</t>
  </si>
  <si>
    <t xml:space="preserve"> </t>
  </si>
  <si>
    <t>Įvykdymo terminas</t>
  </si>
  <si>
    <t>Vertinimo kriterijus</t>
  </si>
  <si>
    <t>Organizuoti ir užtikrinti Savivaldybės funkcijų įgyvendinimą</t>
  </si>
  <si>
    <t>Sudaryti sąlygas kokybiškai įgyvendinti Savivaldybės  funkcijas (T)</t>
  </si>
  <si>
    <t>J. Gaučytė</t>
  </si>
  <si>
    <t>Asmenų, deklaravusių gyvenamąją vietą elektroninėmis deklaravimo priemonėmis, skaičius nuo visų deklaruojančiųjų skaičiaus</t>
  </si>
  <si>
    <t>Nuolat</t>
  </si>
  <si>
    <t>Savivaldybės biudžeto lėšos (prisidėjimas prie regioninių projektų) SB (RF)</t>
  </si>
  <si>
    <t>Valstybės biudžeto dotacijos lėšos  SB (VB)</t>
  </si>
  <si>
    <t>Skolintos lėšos (P)</t>
  </si>
  <si>
    <t>Pajamos už prekes ir paslaugas SB (SP)</t>
  </si>
  <si>
    <t>Europos Sąjungos paramos lėšos (regioniniai projektai) ES (RP)</t>
  </si>
  <si>
    <t>Lėšos biudžetiniams 2024 metams, Eur</t>
  </si>
  <si>
    <t>2024-ųjų metų asignavimų patvirtintas planas</t>
  </si>
  <si>
    <t>Plungės rajono savivaldybės administracijos Alsėdžių seniūnija, 188714469</t>
  </si>
  <si>
    <t>Paaiškinimai:
Programos, tikslai ir uždaviniai – iš strateginio veiklos plano perkeliami atitinkamos programos tikslai ir uždaviniai;
Priemonės – perkeliamos atitinkamiems metams atitinkamam skyriui aktualios savivaldybės strateginio veiklos plano priemonės;                                                                               
Vertinimo kriterijus –  rodiklis, suteikiantis informaciją apie institucijos strateginio tikslo, programos tikslo ar uždavinio įgyvendinimą.
Atsakingi vykdytojai – prie veiklų nurodomi už jų vykdymą atsakingi vykdytojai; kaip vykdytojai gali būti nurodomi  darbuotojai.
Asignavimai – priemonių ar veiklų įgyvendinimui užtikrinti reikalingos savivaldybės biudžeto ar kitų finansavimo šaltinių lėšos; savivaldybės biudžeto asignavimų suma turi atitikti savivaldybės biudžete atitinkamam asignavimų valdytojui numatomus skirti asignavimus;</t>
  </si>
  <si>
    <t>FORMA PATVIRTINTA 
Plungės rajono savivaldybės administracijos direktoriaus 2023 m. vasario 7 d. įsakymu  Nr. DE-89</t>
  </si>
  <si>
    <t>Plungės rajono savivaldybės administracijos Babrungo seniūnija, 188664176</t>
  </si>
  <si>
    <t>A. Žarlauskaitė</t>
  </si>
  <si>
    <t>M. Krūminienė</t>
  </si>
  <si>
    <t>R. Kleinauskienė</t>
  </si>
  <si>
    <t>R. Jonušienė</t>
  </si>
  <si>
    <t>Plungės rajono savivaldybės administracijos Kulių seniūnija, 188665659</t>
  </si>
  <si>
    <t>Plungės rajono savivaldybės administracijos Nausodžio seniūnija, 188714469</t>
  </si>
  <si>
    <t>Plungės rajono savivaldybės administracijos Paukštakių seniūnija, 188714469</t>
  </si>
  <si>
    <t>Plungės rajono savivaldybės administracijos Platelių seniūnija, 188714469</t>
  </si>
  <si>
    <t>Plungės rajono savivaldybės administracijos Stalgėnų seniūnija, 188664895</t>
  </si>
  <si>
    <t>Socialinė darbuotoja   V. Žebrauskienė</t>
  </si>
  <si>
    <t>Kapinių prižiūrėtojas S. Baltrimas</t>
  </si>
  <si>
    <t>Seniūnas A. Jurkus</t>
  </si>
  <si>
    <t>Specialistas A. Mitkus</t>
  </si>
  <si>
    <t>Plungės rajono savivaldybės administracijos Šateikių seniūnija, 188714469</t>
  </si>
  <si>
    <t>Plungės rajono savivaldybės administracijos Žemaičių Kalvarijos seniūnija, 188714469</t>
  </si>
  <si>
    <t>V.  Lenkauskienė            R. Brasienė</t>
  </si>
  <si>
    <t>V.  Lenkauskienė</t>
  </si>
  <si>
    <t>R. Brasienė</t>
  </si>
  <si>
    <t>D. Brasaitė</t>
  </si>
  <si>
    <t>Plungės rajono savivaldybės administracijos Žlibinų seniūnija, 188714469</t>
  </si>
  <si>
    <t xml:space="preserve">Neformaliajame vaikų švietime dalyvavusių vaikų skaičius </t>
  </si>
  <si>
    <t xml:space="preserve">Neformaliojo vaikų švietimo paslaugų teikėjų skaičius </t>
  </si>
  <si>
    <t>V-001-02-02-03-01 (VB)</t>
  </si>
  <si>
    <t>V-001-02-02-03-02 (VB)</t>
  </si>
  <si>
    <t>Finansuotų stovyklų skaičius</t>
  </si>
  <si>
    <t>Stovyklose dalyvavusių vaikų skaičius</t>
  </si>
  <si>
    <t>V-001-02-02-04-01</t>
  </si>
  <si>
    <t>V-001-02-02-04-02</t>
  </si>
  <si>
    <t>R-001-03-01-01</t>
  </si>
  <si>
    <t>R-001-03-01-03</t>
  </si>
  <si>
    <t>V-001-03-01-01-01</t>
  </si>
  <si>
    <t>V-001-03-01-01-02</t>
  </si>
  <si>
    <t>Veikiančių jaunimo organizacijų, neformalių jaunimo grupių skaičius</t>
  </si>
  <si>
    <t>Jaunų žmonių, dalyvaujančių iš Savivaldybės biudžeto finansuojamų projektų veiklose, skaičius</t>
  </si>
  <si>
    <t>Paremtų programų skaičius</t>
  </si>
  <si>
    <t>Paremtų savanorių skaičius</t>
  </si>
  <si>
    <t>Suorganizuotų renginių, skirtų jaunimui, skaičius per metus</t>
  </si>
  <si>
    <t>AJC lankytojų skaičius (per metus)</t>
  </si>
  <si>
    <t>V-001-04-01-01-01</t>
  </si>
  <si>
    <t>V-001-04-01-01-02</t>
  </si>
  <si>
    <t>V-001-05-01-01-01</t>
  </si>
  <si>
    <t xml:space="preserve">Įstaigoje organizuojamų treniruočių skaičius per metus </t>
  </si>
  <si>
    <t xml:space="preserve">Įstaigoje sportuojančių vaikų skaičius </t>
  </si>
  <si>
    <t>V-001-05-01-02-01</t>
  </si>
  <si>
    <t>V-001-05-01-02-02</t>
  </si>
  <si>
    <t xml:space="preserve">Sužaistų rungtynių skaičius </t>
  </si>
  <si>
    <t>V-001-05-01-03-01</t>
  </si>
  <si>
    <t>V-001-05-01-04-01</t>
  </si>
  <si>
    <t>R-003-01-01-01</t>
  </si>
  <si>
    <t>R-003-01-01-02</t>
  </si>
  <si>
    <t>R-003-01-01-03</t>
  </si>
  <si>
    <t>V-003-01-01-01-01 (SB/VB)</t>
  </si>
  <si>
    <t>V-003-01-01-01-02 (SB/VB)</t>
  </si>
  <si>
    <t>V-003-01-01-01-03 (SB/VB)</t>
  </si>
  <si>
    <t>Patikrintų kartografijos planų portale TOPD skaičiaus pokytis (palyginti su praėjusiais m.)</t>
  </si>
  <si>
    <t>Atliktų kadastrinių matavimų ir sudarytų panaudos sutarčių skaičiaus pokytis (palyginti su praėjusiais m.)</t>
  </si>
  <si>
    <t>Parengtų techninių projektų ir atliktų ekspertizių  skaičiaus pokytis (palyginti su praėjusiais m.)</t>
  </si>
  <si>
    <t xml:space="preserve">Atliktų kadastrinių matavimų ir sudarytų panaudos sutarčių  skaičius </t>
  </si>
  <si>
    <t>Parengtų žemės sklypų formavimo projektų skaičius</t>
  </si>
  <si>
    <t>Atliktų topografinių nuotraukų skaičius</t>
  </si>
  <si>
    <t>Pakoreguotų, pakeistų teritorijų planavimo dokumentų skaičius</t>
  </si>
  <si>
    <t xml:space="preserve">Parengtų techninių projektų skaičius </t>
  </si>
  <si>
    <t>V-003-01-01-02-01</t>
  </si>
  <si>
    <t>V-003-01-01-02-02</t>
  </si>
  <si>
    <t>P-003-01-01-03-01</t>
  </si>
  <si>
    <t>P-003-01-01-03-02</t>
  </si>
  <si>
    <t>Naujų teritorijų planavimo dokumentų  skaičius</t>
  </si>
  <si>
    <t xml:space="preserve">Parengtų Savivaldybės infrastruktūros pagerinimo/ plėtros techninių projektų skaičius </t>
  </si>
  <si>
    <t>V-003-01-01-04-01 (VB)</t>
  </si>
  <si>
    <t xml:space="preserve">Patikrintų kartografijos planų portale TOPD skaičius </t>
  </si>
  <si>
    <t>V-004-01-01-01-01 (VB)</t>
  </si>
  <si>
    <t xml:space="preserve">Laidojimo pašalpų gavėjų skaičius </t>
  </si>
  <si>
    <t>Mokinio reikmenų gavėjų skaičius</t>
  </si>
  <si>
    <t xml:space="preserve">Nemokamo maitinimo gavėjų skaičius </t>
  </si>
  <si>
    <t>V-004-01-01-02-01 (VB)</t>
  </si>
  <si>
    <t>V-004-01-01-02-02 (VB)</t>
  </si>
  <si>
    <t>Suteiktų paslaugų socialinę riziką patiriančioms šeimoms skaičius</t>
  </si>
  <si>
    <t>Suteiktų pagalbos į namus paslaugų skaičius</t>
  </si>
  <si>
    <t>Apsaugoto būsto paslaugų gavėjų skaičius</t>
  </si>
  <si>
    <t>V-004-01-01-03-01 (VB)</t>
  </si>
  <si>
    <t>V-004-01-01-03-02</t>
  </si>
  <si>
    <t>V-004-01-01-03-03</t>
  </si>
  <si>
    <t>NVO paslaugas gavusių asmenų skaičius</t>
  </si>
  <si>
    <t>Pritaikytų asmenims su negalia būstų skaičius</t>
  </si>
  <si>
    <t>Paremtų NVO vykdomų programų skaičius</t>
  </si>
  <si>
    <t>V-004-01-01-04-01 (SB/VB)</t>
  </si>
  <si>
    <t>V-004-01-01-04-02 (SB/VB)</t>
  </si>
  <si>
    <t>V-004-01-01-04-03</t>
  </si>
  <si>
    <t>Būsto nuomos mokesčio dalies paramos gavėjų skaičius</t>
  </si>
  <si>
    <t>V-004-01-01-06-01 (VB)</t>
  </si>
  <si>
    <t>Peržiūrėtų neveiksnių asmenų bylų skaičius</t>
  </si>
  <si>
    <t>V-004-01-01-07-01 (VB)</t>
  </si>
  <si>
    <t>Būsto nuomotojų skaičius</t>
  </si>
  <si>
    <t xml:space="preserve">Pagalbą gavusių asmenų skaičius </t>
  </si>
  <si>
    <t>V-004-01-01-08-01 (VB)</t>
  </si>
  <si>
    <t>V-004-01-01-08-02 (VB)</t>
  </si>
  <si>
    <t>Pagalbos pinigais gavėjų skaičius</t>
  </si>
  <si>
    <t xml:space="preserve">Vienkartinių pašalpų gavėjų skaičius </t>
  </si>
  <si>
    <t>Vietinės rinkliavos išlaidų kompensacijų gavėjų skaičius</t>
  </si>
  <si>
    <t>Socialinės globos paslaugų gavėjų skaičius</t>
  </si>
  <si>
    <t>V-004-01-01-09-01</t>
  </si>
  <si>
    <t>V-004-01-01-09-02</t>
  </si>
  <si>
    <t>V-004-01-01-09-03</t>
  </si>
  <si>
    <t>V-004-01-01-09-04</t>
  </si>
  <si>
    <t>Vaikų dienos centrus lankančių vaikų skaičius</t>
  </si>
  <si>
    <t>V-001-01-01-10-01 (SB/VB)</t>
  </si>
  <si>
    <t>Kompensacijų gavėjų skaičius</t>
  </si>
  <si>
    <t>Socialinių pašalpų gavėjų skaičius</t>
  </si>
  <si>
    <t>V-004-01-01-12-01</t>
  </si>
  <si>
    <t>V-004-01-01-12-02 (SB/ VB)</t>
  </si>
  <si>
    <t>R-004-01-03-01</t>
  </si>
  <si>
    <t>Nedarbo lygis rajone</t>
  </si>
  <si>
    <t>Įdarbintų asmenų skaičius</t>
  </si>
  <si>
    <t>Paslaugas gavusių ilgalaikių bedarbių skaičius</t>
  </si>
  <si>
    <t>V-004-01-03-01-01 (VB)</t>
  </si>
  <si>
    <t>V-004-01-03-01-02 (VB)</t>
  </si>
  <si>
    <t>Vidutiniškai vienam gyventojui tenkančių kelionių miesto ir priemiesčio maršrutais skaičius</t>
  </si>
  <si>
    <t>Įsigytų priemonių skaičius</t>
  </si>
  <si>
    <t>R-004-01-04-01</t>
  </si>
  <si>
    <t>P-004-01-04-01-01</t>
  </si>
  <si>
    <t>Viešuoju transportu pervežtų keleivių skaičius</t>
  </si>
  <si>
    <t>V-004-01-04-02-01</t>
  </si>
  <si>
    <t>R-004-02-01-01</t>
  </si>
  <si>
    <t>R-004-02-01-02</t>
  </si>
  <si>
    <t>P-004-02-01-01-01</t>
  </si>
  <si>
    <t>P-004-02-01-01-02</t>
  </si>
  <si>
    <t>P-004-02-01-01-03</t>
  </si>
  <si>
    <t>Teikiamų ambulatorinių paslaugų skaičiaus pokytis (skaičiuojama už tuos metus, kai gydytojai pradeda dirbti ir lyginama su praėjusiais metais)</t>
  </si>
  <si>
    <t>Pritrauktų sveikatos priežiūros specialistų skaičius per metus</t>
  </si>
  <si>
    <t>Gydytojų rezidentų skaičius</t>
  </si>
  <si>
    <t>Iš kitų miestų atvykstančių gydytojų skaičius</t>
  </si>
  <si>
    <t>Prevencinė  krūties vėžio programos paslaugų skaičius</t>
  </si>
  <si>
    <t>Asmenų, kuriems suteiktos saugios nakvynės paslaugos, skaičius</t>
  </si>
  <si>
    <t>V-004-02-01-02-01</t>
  </si>
  <si>
    <t>P-004-03-01-01-01(SB/VB)</t>
  </si>
  <si>
    <t xml:space="preserve">Padidintas socialinio būsto fondas </t>
  </si>
  <si>
    <t>Asmenų (šeimų), gavusių socialinį būstą, skaičius</t>
  </si>
  <si>
    <t>R-004-03-01-01</t>
  </si>
  <si>
    <t>Lankytojų, kuriems kompensuotos pirties paslaugos, dalis (nuo visų lankytojų skaičius)</t>
  </si>
  <si>
    <t>Viešojo tualeto paslaugų kompensavimas</t>
  </si>
  <si>
    <t>Atliktų pirties ir viešojo tualetų remontų skaičius</t>
  </si>
  <si>
    <t>R-004-04-01-01</t>
  </si>
  <si>
    <t>R-004-04-01-02</t>
  </si>
  <si>
    <t>V-004-04-01-01-01</t>
  </si>
  <si>
    <t>R-004-05-01-01</t>
  </si>
  <si>
    <t>V-004-05-01-01-01</t>
  </si>
  <si>
    <t>V-004-05-01-01-02</t>
  </si>
  <si>
    <t>V-004-05-01-01-03</t>
  </si>
  <si>
    <t>V-004-05-01-01-04</t>
  </si>
  <si>
    <t>Įgyvendintų neformaliojo švietimo  programų, susijusių su visuomenės saugumu, skaičius</t>
  </si>
  <si>
    <t>Atliktų viešosios tvarkos bei visuomenės saugumo užtikrinimo (reidų, renginių) skaičius</t>
  </si>
  <si>
    <t>Surengtų priemonių eismo saugumo užtikrinimui skaičius</t>
  </si>
  <si>
    <t>Surengtų priemonių pagal situacijų prevencijos planą, skirtų visuomenės saugumui ir viešajai tvarkai užtikrinti skaičius</t>
  </si>
  <si>
    <t>Bendrosios prevencijos priemonių, skirtų visuomenės saugumui didinti, skaičius</t>
  </si>
  <si>
    <t>Pritrauktų specialistų skaičius</t>
  </si>
  <si>
    <t>Specialistų, gavusių kompensacijas, skaičius</t>
  </si>
  <si>
    <t>Suteiktų savivaldybės būstų skaičius</t>
  </si>
  <si>
    <t>R-004-06-01-01</t>
  </si>
  <si>
    <t>P-004-06-01-01-01</t>
  </si>
  <si>
    <t>P-004-06-01-01-02</t>
  </si>
  <si>
    <t>R-005-01-01-01</t>
  </si>
  <si>
    <t>V-005-01-01-01-01</t>
  </si>
  <si>
    <t>V-005-01-01-01-02</t>
  </si>
  <si>
    <t>V-005-01-01-01-03</t>
  </si>
  <si>
    <t>V-005-01-01-01-04</t>
  </si>
  <si>
    <t>V-005-01-01-01-05</t>
  </si>
  <si>
    <t>V-005-01-01-01-06</t>
  </si>
  <si>
    <t>V-005-01-01-01-07</t>
  </si>
  <si>
    <t>V-005-01-01-01-08</t>
  </si>
  <si>
    <t>V-005-01-01-01-09</t>
  </si>
  <si>
    <t xml:space="preserve">Patenkintų paraiškų, pateiktų specialiosios aplinkos apsaugos rėmimo programos priemonėms įgyvendinti, dalis nuo pateiktų skaičiaus </t>
  </si>
  <si>
    <t>Įvykdytų visuomenės sveikatos rėmimo specialiosios programos projektų skaičius</t>
  </si>
  <si>
    <t>Įvykdytų projektų skaičius, kurių  metu įdiegtos prevencinės priemonės apsaugai nuo medžiojamųjų gyvūnų daromos žalos</t>
  </si>
  <si>
    <t>Ūkios subjektų skaičius, kuriems skirta kompensacija individualių buitinių nuotekų valymo įrenginių įsigijimui ir įrengimui</t>
  </si>
  <si>
    <t>Išnaikintų invazinės rūšies augalų - Sosnovskio barščių  kiekis (plotas)</t>
  </si>
  <si>
    <t>Surinktas ir sutvarkytas atliekų, kurių turėtojo nustatyti neįmanoma arba kuris neegzistuoja, kiekis</t>
  </si>
  <si>
    <t>Įvykdytų visuomenės švietimo ir mokymo aplinkosaugos klausimais projektų skaičius</t>
  </si>
  <si>
    <t>Maudymosi vietų skaičius, kuriuose vykdomi vandens ir smėlio kokybės tyrimai</t>
  </si>
  <si>
    <t>Želdinių ekspertizės ir arboristinio įvertinimo parengtų ataskaitų skaičius</t>
  </si>
  <si>
    <t>Įveistų naujų želdinių skaičius</t>
  </si>
  <si>
    <t>t.</t>
  </si>
  <si>
    <t>Įvykdytų vertingų teritorijų (gamtos paminklų, piliakalnių, visuomeninės paskirties, rekreacinių teritorijų ir pan.) sutvarkymo ir pritaikymo lankytojams projektų skaičius</t>
  </si>
  <si>
    <t>P-005-01-01-02-01</t>
  </si>
  <si>
    <t>Sutvarkytų atliekų dalis</t>
  </si>
  <si>
    <t>Surinktas ir sutvarkytas mišrių komunalinių atliekų kiekis</t>
  </si>
  <si>
    <t>Surinktas ir sutvarkytas naudotų padangų, kurių turėtojo nustatyti neįmanoma arba kuris neegzistuoja, kiekis</t>
  </si>
  <si>
    <t>R-005-01-02-01</t>
  </si>
  <si>
    <t>V-005-01-02-01-01</t>
  </si>
  <si>
    <t>V-005-01-02-01-02 (VB)</t>
  </si>
  <si>
    <t>t</t>
  </si>
  <si>
    <t>R-006-03-01-01</t>
  </si>
  <si>
    <t>P-006-03-01-01-01</t>
  </si>
  <si>
    <t>Kultūriniuose renginiuose dalyvavusių dalyvių ir lankytojų skaičiaus padidėjimas (palyginti su praėjusiais metais)</t>
  </si>
  <si>
    <t xml:space="preserve">Finansuotų paraiškų skaičius </t>
  </si>
  <si>
    <t>V-006-03-01-02-01</t>
  </si>
  <si>
    <t>V-006-03-01-03-01</t>
  </si>
  <si>
    <t>P-006-03-01-04-01</t>
  </si>
  <si>
    <t>R-008-01-01-01</t>
  </si>
  <si>
    <t>R-008-01-01-02</t>
  </si>
  <si>
    <t>R-008-01-01-03</t>
  </si>
  <si>
    <t>R-008-01-01-04</t>
  </si>
  <si>
    <t>Krepšinio komandos "Plungės Olimpas" rėmimas</t>
  </si>
  <si>
    <t>Futbolo komandos FK "Babrungas" rėmimas</t>
  </si>
  <si>
    <t>R. Raukaitė</t>
  </si>
  <si>
    <t>E. Zakarienė</t>
  </si>
  <si>
    <t>G.Šimonienė</t>
  </si>
  <si>
    <t>S. Serapinienė</t>
  </si>
  <si>
    <t>P. Miknys</t>
  </si>
  <si>
    <t>A. Jašinskas</t>
  </si>
  <si>
    <t>V. Tarasevičienė</t>
  </si>
  <si>
    <t>D. Valančienė</t>
  </si>
  <si>
    <t>A. Jašmontienė</t>
  </si>
  <si>
    <t>S. Arytė-Lauciuvienė</t>
  </si>
  <si>
    <t xml:space="preserve">Žemės ū. specialistė                                </t>
  </si>
  <si>
    <t>R. Mažeika</t>
  </si>
  <si>
    <t>O. Petkuvienė 
A. Liutika</t>
  </si>
  <si>
    <t>O. Petkuvienė
A. Liutika</t>
  </si>
  <si>
    <t>J.Venckuvienė     
R. Raukaitė</t>
  </si>
  <si>
    <t>Ž. Vaitkuvienė 
I. Stanienė         
E. Makarevičienė  
T. Rupeikė
E. Petrikaitė
R. Cecervovė
J. Niunevė</t>
  </si>
  <si>
    <t>Ž. Vaitkuvienė  
I. Stanienė         
E. Makarevičienė    
T. Rupeikė
E. Petrikaitė
R. Cecervovė
J. Niunevė</t>
  </si>
  <si>
    <t>V. Miliūnienė
L. Piekienė
I. Šukienė
R. Petrikaitė
S. Drungilė
G. Šimkutė
V. Šlyžienė</t>
  </si>
  <si>
    <t>V.  Miliūnienė           
L. Piekienė                 
 I. Rapalienė             
R. Petrikaitė        
R. Eitavičienė             
G. Šimkutė       
V. Šlyžienė</t>
  </si>
  <si>
    <t>V.  Miliūnienė         
L. Piekienė                   
 I. Rapalienė          
R. Petrikaitė         
R. Eitavičienė              
G. Šimkutė          
V. Šlyžienė</t>
  </si>
  <si>
    <t>J. Puidokienė        
K. Karalienė        
J. Budrienė              
L.  Ratienė</t>
  </si>
  <si>
    <t>J. Puidokienė        
K. Karalienė       
J. Budrienė          
L.  Ratienė</t>
  </si>
  <si>
    <t>J.  Puidokienė
V. Šlyžienė  
J.  Budrienė</t>
  </si>
  <si>
    <t>J. Puidokienė         
J.  Budrienė          
L. Ratienė</t>
  </si>
  <si>
    <t xml:space="preserve">L. Ratienė
J. Budrienė
J. Puidokienė
K. Karalienė         </t>
  </si>
  <si>
    <t>V. Miliūnienė
L. Piekienė
I. Šukienė
R. Petrikaitė
S. Drungilė
G.Šimkutė
V. Šlyžienė
J. Puidokienė
L. Ratienė
K. Karalienė
J. Budrienė         
L. Ratienė                   
K. Karalienė           
J. Budrienė</t>
  </si>
  <si>
    <t>J. Puidokienė                         
A.Vyšniauskienė</t>
  </si>
  <si>
    <t>J. Puidokienė                       
A.Vyšniauskienė</t>
  </si>
  <si>
    <t>A. Gedrimas</t>
  </si>
  <si>
    <t>V. Saukalienė</t>
  </si>
  <si>
    <t xml:space="preserve">D. Jurkuvienė
D. Repšienė
R. Jonušienė
D. Petrauskienė
G. Domarkas
A. Vasiliauskas
R. Šimkus
A. Jurkus
S. Arytė-Lauciuvienė
D. Brasaitė
M. Stančikas
</t>
  </si>
  <si>
    <t>D. Jurkuvienė
D. Repšienė
R. Jonušienė
D. Petrauskienė
G. Domarkas
A. Vasiliauskas
R. Šimkus
A. Jurkus
S. Arytė-Lauciuvienė
D. Brasaitė
M. Stančikas</t>
  </si>
  <si>
    <t>A.Montvydienė
A.Mončys
S.Grigalauskytė
S.Žilinskas
J.Guačytė
G.Lukošienė
J.Venckuvienė
G.Višinskytė</t>
  </si>
  <si>
    <t>S. Grigalauskaitė</t>
  </si>
  <si>
    <t xml:space="preserve">J. Narbutienė
O. Naujokienė                 </t>
  </si>
  <si>
    <t>A. Stankuvienė       
D. Udrienė</t>
  </si>
  <si>
    <t>L.Prišmontienė        
R.Kaveckienė</t>
  </si>
  <si>
    <t>R. Krauleidienė              
A. Latakas</t>
  </si>
  <si>
    <t>A. Montvydienė         
V. Januška</t>
  </si>
  <si>
    <t xml:space="preserve">Ž.Bieliauskienė
I. Daublienė
L. Miknienė       </t>
  </si>
  <si>
    <t>O. Petkuvienė
A. Liutika 
M. Birškys 
P. Miciulevičius
A. Stonkus
R. Lukminienė
R. Jakumienė
K. Milierius
M. Budrys</t>
  </si>
  <si>
    <t>O. Petkuvienė
A. Liutika
M. Birškys
P. Miciulevičius
A. Stonkus
R. Lukminienė
R. Jakumienė
K. Milierius
M. Budrys</t>
  </si>
  <si>
    <t>O. Petkuvienė
A. Liutika           
M. Birškys          
P. Miciulevičius       
A. Stonkus           
R. Lukminienė           
R. Jakumienė         
K. Milierius               
M. Budrys</t>
  </si>
  <si>
    <t>O. Petkuvienė
A. Liutika        
A.Stonkus
M.Budrys</t>
  </si>
  <si>
    <t>O. Petkuvienė
A. Liutika 
A.Stonkus
M.Budrys</t>
  </si>
  <si>
    <t>O. Petkuvienė
A. Liutika       
A.Stonkus
M.Budrys</t>
  </si>
  <si>
    <t>O. Petkuvienė
A. Liutika          
A.Stonkus
M.Budrys</t>
  </si>
  <si>
    <t>O.Petkuvienė
A.Liutika
M.Birškys
P.Miciulevičius
A.Stonkus
R.Lukminienė
R.Jakumienė
K.Milierius
M.Budrys</t>
  </si>
  <si>
    <t>L. Matuzienė</t>
  </si>
  <si>
    <t>J. Mikutienė</t>
  </si>
  <si>
    <t>D. Repšienė</t>
  </si>
  <si>
    <t>Z. Zaborienė
D. Kutienė</t>
  </si>
  <si>
    <t>D. Kutienė</t>
  </si>
  <si>
    <t>Z. Zaborienė</t>
  </si>
  <si>
    <t>J. Stuopelienė</t>
  </si>
  <si>
    <t>D. Petrauskienė</t>
  </si>
  <si>
    <t>R. Baltutė</t>
  </si>
  <si>
    <t>D. Kerpauskienė</t>
  </si>
  <si>
    <t>R. Breiterė</t>
  </si>
  <si>
    <t>A. Puidokas</t>
  </si>
  <si>
    <t>E. Šiaulienė</t>
  </si>
  <si>
    <t>E. Aušrienė</t>
  </si>
  <si>
    <t>A. Zabitienė</t>
  </si>
  <si>
    <t>A. Vasiliauskas</t>
  </si>
  <si>
    <t xml:space="preserve">V. Batavičienė
</t>
  </si>
  <si>
    <t>V. Batavičienė</t>
  </si>
  <si>
    <t>J. Uščinas</t>
  </si>
  <si>
    <t>L. Jakštienė</t>
  </si>
  <si>
    <t>G. Šalvienė</t>
  </si>
  <si>
    <t>R. Šimkus</t>
  </si>
  <si>
    <t>M. Staupelienė</t>
  </si>
  <si>
    <t xml:space="preserve">A. Jurkus
M. Staupelienė
V. Žebrauskienė
žemės ū. specialistė   </t>
  </si>
  <si>
    <t>M. Stančikas</t>
  </si>
  <si>
    <t>L. Jonavičienė
A. Mikalauskas
M. Stančikas
E. Šlimas</t>
  </si>
  <si>
    <t>A. Mikalauskas</t>
  </si>
  <si>
    <t>E. Šlimas</t>
  </si>
  <si>
    <t>I. Čiuželienė 
J. Aleksandravičienė 
M. Stančikas</t>
  </si>
  <si>
    <t>M. Stančikas
A. Mikalauskas</t>
  </si>
  <si>
    <t xml:space="preserve">M. Stančikas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</si>
</sst>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;[Red]0.00"/>
    <numFmt numFmtId="167" formatCode="[$-427]General"/>
    <numFmt numFmtId="168" formatCode="[$-10409]#0"/>
  </numFmts>
  <fonts count="22">
    <font>
      <sz val="10"/>
      <name val="Arial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1"/>
      <charset val="186"/>
    </font>
    <font>
      <sz val="11"/>
      <color theme="1"/>
      <name val="Calibri"/>
      <family val="2"/>
      <scheme val="minor"/>
    </font>
    <font>
      <u/>
      <sz val="10"/>
      <name val="Times New Roman"/>
      <family val="1"/>
      <charset val="186"/>
    </font>
    <font>
      <sz val="10"/>
      <color rgb="FFCC00CC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indexed="8"/>
      <name val="Calibri"/>
      <family val="2"/>
      <charset val="186"/>
    </font>
    <font>
      <sz val="10"/>
      <name val="Calibri"/>
      <family val="2"/>
      <charset val="186"/>
    </font>
    <font>
      <u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color indexed="14"/>
      <name val="Times New Roman"/>
      <family val="1"/>
      <charset val="186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9" fillId="0" borderId="0" applyBorder="0" applyProtection="0"/>
    <xf numFmtId="0" fontId="10" fillId="0" borderId="0"/>
    <xf numFmtId="0" fontId="5" fillId="0" borderId="0"/>
    <xf numFmtId="0" fontId="4" fillId="0" borderId="0"/>
    <xf numFmtId="0" fontId="8" fillId="0" borderId="0"/>
  </cellStyleXfs>
  <cellXfs count="666">
    <xf numFmtId="0" fontId="0" fillId="0" borderId="0" xfId="0"/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Fill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19" fillId="0" borderId="0" xfId="0" applyFont="1" applyBorder="1" applyAlignment="1" applyProtection="1">
      <alignment horizontal="center" vertical="top"/>
    </xf>
    <xf numFmtId="0" fontId="20" fillId="0" borderId="0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>
      <alignment horizontal="center" vertical="top" wrapText="1"/>
    </xf>
    <xf numFmtId="0" fontId="15" fillId="0" borderId="0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 vertical="top" wrapText="1"/>
    </xf>
    <xf numFmtId="0" fontId="2" fillId="0" borderId="53" xfId="0" applyFont="1" applyBorder="1" applyAlignment="1" applyProtection="1">
      <alignment horizontal="center" vertical="center" textRotation="90" wrapText="1"/>
    </xf>
    <xf numFmtId="0" fontId="2" fillId="0" borderId="51" xfId="0" applyFont="1" applyBorder="1" applyAlignment="1" applyProtection="1">
      <alignment horizontal="center" vertical="center" textRotation="90" wrapText="1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51" xfId="0" applyNumberFormat="1" applyFont="1" applyBorder="1" applyAlignment="1" applyProtection="1">
      <alignment horizontal="center" vertical="center" wrapText="1"/>
    </xf>
    <xf numFmtId="0" fontId="2" fillId="0" borderId="6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 textRotation="90" wrapText="1"/>
    </xf>
    <xf numFmtId="0" fontId="2" fillId="0" borderId="52" xfId="0" applyFont="1" applyBorder="1" applyAlignment="1" applyProtection="1">
      <alignment horizontal="center" vertical="center" textRotation="90" wrapText="1"/>
    </xf>
    <xf numFmtId="0" fontId="2" fillId="0" borderId="52" xfId="0" applyFont="1" applyBorder="1" applyAlignment="1" applyProtection="1">
      <alignment horizontal="center" vertical="center" wrapText="1"/>
    </xf>
    <xf numFmtId="0" fontId="2" fillId="0" borderId="52" xfId="0" applyNumberFormat="1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textRotation="90"/>
    </xf>
    <xf numFmtId="0" fontId="2" fillId="0" borderId="10" xfId="0" applyFont="1" applyBorder="1" applyAlignment="1" applyProtection="1">
      <alignment horizontal="center" vertical="center" textRotation="90"/>
    </xf>
    <xf numFmtId="49" fontId="2" fillId="7" borderId="7" xfId="0" applyNumberFormat="1" applyFont="1" applyFill="1" applyBorder="1" applyAlignment="1" applyProtection="1">
      <alignment horizontal="left" vertical="top" wrapText="1"/>
    </xf>
    <xf numFmtId="0" fontId="2" fillId="5" borderId="60" xfId="0" applyFont="1" applyFill="1" applyBorder="1" applyAlignment="1" applyProtection="1">
      <alignment horizontal="left" vertical="top" wrapText="1"/>
    </xf>
    <xf numFmtId="0" fontId="11" fillId="5" borderId="19" xfId="0" applyFont="1" applyFill="1" applyBorder="1" applyAlignment="1" applyProtection="1">
      <alignment horizontal="left" vertical="top" wrapText="1"/>
    </xf>
    <xf numFmtId="0" fontId="11" fillId="5" borderId="45" xfId="0" applyFont="1" applyFill="1" applyBorder="1" applyAlignment="1" applyProtection="1">
      <alignment horizontal="left" vertical="top" wrapText="1"/>
    </xf>
    <xf numFmtId="49" fontId="2" fillId="7" borderId="16" xfId="0" applyNumberFormat="1" applyFont="1" applyFill="1" applyBorder="1" applyAlignment="1" applyProtection="1">
      <alignment horizontal="left" vertical="top" wrapText="1"/>
    </xf>
    <xf numFmtId="49" fontId="2" fillId="10" borderId="11" xfId="0" applyNumberFormat="1" applyFont="1" applyFill="1" applyBorder="1" applyAlignment="1" applyProtection="1">
      <alignment horizontal="left" vertical="top" wrapText="1"/>
    </xf>
    <xf numFmtId="0" fontId="2" fillId="10" borderId="21" xfId="0" applyFont="1" applyFill="1" applyBorder="1" applyAlignment="1" applyProtection="1">
      <alignment horizontal="left" vertical="top" wrapText="1"/>
    </xf>
    <xf numFmtId="0" fontId="2" fillId="10" borderId="27" xfId="0" applyFont="1" applyFill="1" applyBorder="1" applyAlignment="1" applyProtection="1">
      <alignment horizontal="left" vertical="top" wrapText="1"/>
    </xf>
    <xf numFmtId="0" fontId="2" fillId="10" borderId="34" xfId="0" applyFont="1" applyFill="1" applyBorder="1" applyAlignment="1" applyProtection="1">
      <alignment horizontal="left" vertical="top" wrapText="1"/>
    </xf>
    <xf numFmtId="49" fontId="2" fillId="7" borderId="16" xfId="0" applyNumberFormat="1" applyFont="1" applyFill="1" applyBorder="1" applyAlignment="1" applyProtection="1">
      <alignment horizontal="left" vertical="top" wrapText="1"/>
    </xf>
    <xf numFmtId="49" fontId="2" fillId="3" borderId="1" xfId="0" applyNumberFormat="1" applyFont="1" applyFill="1" applyBorder="1" applyAlignment="1" applyProtection="1">
      <alignment horizontal="left" vertical="top" wrapText="1"/>
    </xf>
    <xf numFmtId="49" fontId="2" fillId="11" borderId="1" xfId="0" applyNumberFormat="1" applyFont="1" applyFill="1" applyBorder="1" applyAlignment="1" applyProtection="1">
      <alignment horizontal="left" vertical="top" wrapText="1"/>
    </xf>
    <xf numFmtId="0" fontId="2" fillId="11" borderId="24" xfId="0" applyFont="1" applyFill="1" applyBorder="1" applyAlignment="1" applyProtection="1">
      <alignment horizontal="left" vertical="top" wrapText="1"/>
    </xf>
    <xf numFmtId="0" fontId="2" fillId="11" borderId="32" xfId="0" applyFont="1" applyFill="1" applyBorder="1" applyAlignment="1" applyProtection="1">
      <alignment horizontal="left" vertical="top" wrapText="1"/>
    </xf>
    <xf numFmtId="0" fontId="2" fillId="11" borderId="35" xfId="0" applyFont="1" applyFill="1" applyBorder="1" applyAlignment="1" applyProtection="1">
      <alignment horizontal="left" vertical="top" wrapText="1"/>
    </xf>
    <xf numFmtId="0" fontId="2" fillId="11" borderId="1" xfId="0" applyFont="1" applyFill="1" applyBorder="1" applyAlignment="1" applyProtection="1">
      <alignment horizontal="left" vertical="top" wrapText="1"/>
    </xf>
    <xf numFmtId="0" fontId="2" fillId="11" borderId="11" xfId="0" applyFont="1" applyFill="1" applyBorder="1" applyAlignment="1" applyProtection="1">
      <alignment horizontal="left" vertical="top" wrapText="1"/>
    </xf>
    <xf numFmtId="0" fontId="2" fillId="11" borderId="33" xfId="0" applyFont="1" applyFill="1" applyBorder="1" applyAlignment="1" applyProtection="1">
      <alignment horizontal="left" vertical="top" wrapText="1"/>
    </xf>
    <xf numFmtId="49" fontId="2" fillId="7" borderId="7" xfId="0" applyNumberFormat="1" applyFont="1" applyFill="1" applyBorder="1" applyAlignment="1" applyProtection="1">
      <alignment horizontal="left" vertical="top" wrapText="1"/>
    </xf>
    <xf numFmtId="49" fontId="2" fillId="3" borderId="8" xfId="0" applyNumberFormat="1" applyFont="1" applyFill="1" applyBorder="1" applyAlignment="1" applyProtection="1">
      <alignment horizontal="left" vertical="top" wrapText="1"/>
    </xf>
    <xf numFmtId="49" fontId="2" fillId="11" borderId="8" xfId="0" applyNumberFormat="1" applyFont="1" applyFill="1" applyBorder="1" applyAlignment="1" applyProtection="1">
      <alignment horizontal="left" vertical="top" wrapText="1"/>
    </xf>
    <xf numFmtId="0" fontId="2" fillId="11" borderId="23" xfId="0" applyFont="1" applyFill="1" applyBorder="1" applyAlignment="1" applyProtection="1">
      <alignment horizontal="left" vertical="top" wrapText="1"/>
    </xf>
    <xf numFmtId="0" fontId="2" fillId="11" borderId="31" xfId="0" applyFont="1" applyFill="1" applyBorder="1" applyAlignment="1" applyProtection="1">
      <alignment horizontal="left" vertical="top" wrapText="1"/>
    </xf>
    <xf numFmtId="0" fontId="2" fillId="11" borderId="17" xfId="0" applyFont="1" applyFill="1" applyBorder="1" applyAlignment="1" applyProtection="1">
      <alignment horizontal="left" vertical="top" wrapText="1"/>
    </xf>
    <xf numFmtId="0" fontId="2" fillId="11" borderId="8" xfId="0" applyFont="1" applyFill="1" applyBorder="1" applyAlignment="1" applyProtection="1">
      <alignment horizontal="left" vertical="top" wrapText="1"/>
    </xf>
    <xf numFmtId="49" fontId="2" fillId="11" borderId="1" xfId="0" applyNumberFormat="1" applyFont="1" applyFill="1" applyBorder="1" applyAlignment="1" applyProtection="1">
      <alignment horizontal="left" vertical="top" wrapText="1"/>
    </xf>
    <xf numFmtId="49" fontId="2" fillId="8" borderId="24" xfId="0" applyNumberFormat="1" applyFont="1" applyFill="1" applyBorder="1" applyAlignment="1" applyProtection="1">
      <alignment horizontal="left" vertical="top" wrapText="1"/>
    </xf>
    <xf numFmtId="0" fontId="2" fillId="0" borderId="32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2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35" xfId="0" applyFont="1" applyFill="1" applyBorder="1" applyAlignment="1" applyProtection="1">
      <alignment horizontal="left" vertical="top" wrapText="1"/>
    </xf>
    <xf numFmtId="1" fontId="2" fillId="0" borderId="33" xfId="0" applyNumberFormat="1" applyFont="1" applyFill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49" fontId="2" fillId="11" borderId="8" xfId="0" applyNumberFormat="1" applyFont="1" applyFill="1" applyBorder="1" applyAlignment="1" applyProtection="1">
      <alignment horizontal="left" vertical="top" wrapText="1"/>
    </xf>
    <xf numFmtId="0" fontId="2" fillId="8" borderId="21" xfId="0" applyFont="1" applyFill="1" applyBorder="1" applyAlignment="1" applyProtection="1">
      <alignment horizontal="left" vertical="top" wrapText="1"/>
    </xf>
    <xf numFmtId="0" fontId="2" fillId="8" borderId="27" xfId="0" applyFont="1" applyFill="1" applyBorder="1" applyAlignment="1" applyProtection="1">
      <alignment horizontal="left" vertical="top" wrapText="1"/>
    </xf>
    <xf numFmtId="0" fontId="2" fillId="8" borderId="30" xfId="0" applyFont="1" applyFill="1" applyBorder="1" applyAlignment="1" applyProtection="1">
      <alignment horizontal="left" vertical="top" wrapText="1"/>
    </xf>
    <xf numFmtId="2" fontId="2" fillId="8" borderId="11" xfId="0" applyNumberFormat="1" applyFont="1" applyFill="1" applyBorder="1" applyAlignment="1" applyProtection="1">
      <alignment horizontal="left" vertical="top" wrapText="1"/>
    </xf>
    <xf numFmtId="164" fontId="2" fillId="8" borderId="27" xfId="0" applyNumberFormat="1" applyFont="1" applyFill="1" applyBorder="1" applyAlignment="1" applyProtection="1">
      <alignment horizontal="left" vertical="top" wrapText="1"/>
    </xf>
    <xf numFmtId="164" fontId="2" fillId="8" borderId="11" xfId="0" applyNumberFormat="1" applyFont="1" applyFill="1" applyBorder="1" applyAlignment="1" applyProtection="1">
      <alignment horizontal="left" vertical="top" wrapText="1"/>
    </xf>
    <xf numFmtId="164" fontId="2" fillId="8" borderId="33" xfId="0" applyNumberFormat="1" applyFont="1" applyFill="1" applyBorder="1" applyAlignment="1" applyProtection="1">
      <alignment horizontal="left" vertical="top" wrapText="1"/>
    </xf>
    <xf numFmtId="49" fontId="2" fillId="8" borderId="24" xfId="0" applyNumberFormat="1" applyFont="1" applyFill="1" applyBorder="1" applyAlignment="1" applyProtection="1">
      <alignment horizontal="left" vertical="top" wrapText="1"/>
    </xf>
    <xf numFmtId="0" fontId="2" fillId="0" borderId="35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 wrapText="1"/>
    </xf>
    <xf numFmtId="0" fontId="13" fillId="0" borderId="33" xfId="0" applyFont="1" applyBorder="1" applyAlignment="1" applyProtection="1">
      <alignment horizontal="left" vertical="top" wrapText="1"/>
    </xf>
    <xf numFmtId="49" fontId="2" fillId="7" borderId="4" xfId="0" applyNumberFormat="1" applyFont="1" applyFill="1" applyBorder="1" applyAlignment="1" applyProtection="1">
      <alignment horizontal="left" vertical="top" wrapText="1"/>
    </xf>
    <xf numFmtId="49" fontId="2" fillId="3" borderId="15" xfId="0" applyNumberFormat="1" applyFont="1" applyFill="1" applyBorder="1" applyAlignment="1" applyProtection="1">
      <alignment horizontal="left" vertical="top" wrapText="1"/>
    </xf>
    <xf numFmtId="49" fontId="2" fillId="11" borderId="15" xfId="0" applyNumberFormat="1" applyFont="1" applyFill="1" applyBorder="1" applyAlignment="1" applyProtection="1">
      <alignment horizontal="left" vertical="top" wrapText="1"/>
    </xf>
    <xf numFmtId="49" fontId="2" fillId="8" borderId="2" xfId="0" applyNumberFormat="1" applyFont="1" applyFill="1" applyBorder="1" applyAlignment="1" applyProtection="1">
      <alignment horizontal="left" vertical="top" wrapText="1"/>
    </xf>
    <xf numFmtId="0" fontId="2" fillId="0" borderId="40" xfId="0" applyFont="1" applyFill="1" applyBorder="1" applyAlignment="1" applyProtection="1">
      <alignment horizontal="left" vertical="top" wrapText="1"/>
    </xf>
    <xf numFmtId="0" fontId="2" fillId="0" borderId="15" xfId="0" applyFont="1" applyFill="1" applyBorder="1" applyAlignment="1" applyProtection="1">
      <alignment horizontal="left" vertical="top" wrapText="1"/>
    </xf>
    <xf numFmtId="49" fontId="2" fillId="8" borderId="23" xfId="0" applyNumberFormat="1" applyFont="1" applyFill="1" applyBorder="1" applyAlignment="1" applyProtection="1">
      <alignment horizontal="left" vertical="top" wrapText="1"/>
    </xf>
    <xf numFmtId="0" fontId="2" fillId="0" borderId="17" xfId="0" applyFont="1" applyFill="1" applyBorder="1" applyAlignment="1" applyProtection="1">
      <alignment horizontal="left" vertical="top" wrapText="1"/>
    </xf>
    <xf numFmtId="0" fontId="2" fillId="0" borderId="8" xfId="0" applyFont="1" applyFill="1" applyBorder="1" applyAlignment="1" applyProtection="1">
      <alignment horizontal="left" vertical="top" wrapText="1"/>
    </xf>
    <xf numFmtId="49" fontId="2" fillId="8" borderId="21" xfId="0" applyNumberFormat="1" applyFont="1" applyFill="1" applyBorder="1" applyAlignment="1" applyProtection="1">
      <alignment horizontal="left" vertical="top" wrapText="1"/>
    </xf>
    <xf numFmtId="49" fontId="2" fillId="8" borderId="27" xfId="0" applyNumberFormat="1" applyFont="1" applyFill="1" applyBorder="1" applyAlignment="1" applyProtection="1">
      <alignment horizontal="left" vertical="top" wrapText="1"/>
    </xf>
    <xf numFmtId="49" fontId="2" fillId="8" borderId="30" xfId="0" applyNumberFormat="1" applyFont="1" applyFill="1" applyBorder="1" applyAlignment="1" applyProtection="1">
      <alignment horizontal="left" vertical="top" wrapText="1"/>
    </xf>
    <xf numFmtId="166" fontId="2" fillId="8" borderId="11" xfId="0" applyNumberFormat="1" applyFont="1" applyFill="1" applyBorder="1" applyAlignment="1" applyProtection="1">
      <alignment horizontal="left" vertical="top" wrapText="1"/>
    </xf>
    <xf numFmtId="0" fontId="2" fillId="8" borderId="11" xfId="0" applyFont="1" applyFill="1" applyBorder="1" applyAlignment="1" applyProtection="1">
      <alignment horizontal="left" vertical="top" wrapText="1"/>
    </xf>
    <xf numFmtId="2" fontId="2" fillId="8" borderId="33" xfId="0" applyNumberFormat="1" applyFont="1" applyFill="1" applyBorder="1" applyAlignment="1" applyProtection="1">
      <alignment horizontal="left" vertical="top" wrapText="1"/>
    </xf>
    <xf numFmtId="49" fontId="2" fillId="8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166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 wrapText="1" readingOrder="1"/>
    </xf>
    <xf numFmtId="0" fontId="2" fillId="0" borderId="11" xfId="0" applyFont="1" applyBorder="1" applyAlignment="1" applyProtection="1">
      <alignment horizontal="left" vertical="top" readingOrder="1"/>
    </xf>
    <xf numFmtId="0" fontId="13" fillId="0" borderId="33" xfId="0" applyFont="1" applyBorder="1" applyAlignment="1" applyProtection="1">
      <alignment horizontal="left" vertical="top" readingOrder="1"/>
    </xf>
    <xf numFmtId="49" fontId="2" fillId="7" borderId="4" xfId="0" applyNumberFormat="1" applyFont="1" applyFill="1" applyBorder="1" applyAlignment="1" applyProtection="1">
      <alignment horizontal="left" vertical="top" wrapText="1"/>
    </xf>
    <xf numFmtId="49" fontId="2" fillId="8" borderId="8" xfId="0" applyNumberFormat="1" applyFont="1" applyFill="1" applyBorder="1" applyAlignment="1" applyProtection="1">
      <alignment horizontal="left" vertical="top" wrapText="1"/>
    </xf>
    <xf numFmtId="49" fontId="2" fillId="0" borderId="8" xfId="0" applyNumberFormat="1" applyFont="1" applyFill="1" applyBorder="1" applyAlignment="1" applyProtection="1">
      <alignment horizontal="left" vertical="top" wrapText="1"/>
    </xf>
    <xf numFmtId="166" fontId="2" fillId="0" borderId="8" xfId="0" applyNumberFormat="1" applyFont="1" applyFill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/>
    </xf>
    <xf numFmtId="0" fontId="13" fillId="0" borderId="33" xfId="0" applyFont="1" applyBorder="1" applyAlignment="1" applyProtection="1">
      <alignment horizontal="left" vertical="top"/>
    </xf>
    <xf numFmtId="49" fontId="2" fillId="3" borderId="11" xfId="0" applyNumberFormat="1" applyFont="1" applyFill="1" applyBorder="1" applyAlignment="1" applyProtection="1">
      <alignment horizontal="left" vertical="top" wrapText="1"/>
    </xf>
    <xf numFmtId="49" fontId="2" fillId="11" borderId="11" xfId="0" applyNumberFormat="1" applyFont="1" applyFill="1" applyBorder="1" applyAlignment="1" applyProtection="1">
      <alignment horizontal="left" vertical="top" wrapText="1"/>
    </xf>
    <xf numFmtId="49" fontId="12" fillId="11" borderId="21" xfId="0" applyNumberFormat="1" applyFont="1" applyFill="1" applyBorder="1" applyAlignment="1" applyProtection="1">
      <alignment horizontal="left" vertical="top" wrapText="1"/>
    </xf>
    <xf numFmtId="49" fontId="12" fillId="11" borderId="27" xfId="0" applyNumberFormat="1" applyFont="1" applyFill="1" applyBorder="1" applyAlignment="1" applyProtection="1">
      <alignment horizontal="left" vertical="top" wrapText="1"/>
    </xf>
    <xf numFmtId="49" fontId="12" fillId="11" borderId="30" xfId="0" applyNumberFormat="1" applyFont="1" applyFill="1" applyBorder="1" applyAlignment="1" applyProtection="1">
      <alignment horizontal="left" vertical="top" wrapText="1"/>
    </xf>
    <xf numFmtId="2" fontId="2" fillId="11" borderId="11" xfId="0" applyNumberFormat="1" applyFont="1" applyFill="1" applyBorder="1" applyAlignment="1" applyProtection="1">
      <alignment horizontal="left" vertical="top" wrapText="1"/>
    </xf>
    <xf numFmtId="164" fontId="2" fillId="11" borderId="33" xfId="0" applyNumberFormat="1" applyFont="1" applyFill="1" applyBorder="1" applyAlignment="1" applyProtection="1">
      <alignment horizontal="left" vertical="top" wrapText="1"/>
    </xf>
    <xf numFmtId="49" fontId="2" fillId="10" borderId="21" xfId="0" applyNumberFormat="1" applyFont="1" applyFill="1" applyBorder="1" applyAlignment="1" applyProtection="1">
      <alignment horizontal="left" vertical="top" wrapText="1"/>
    </xf>
    <xf numFmtId="49" fontId="2" fillId="10" borderId="27" xfId="0" applyNumberFormat="1" applyFont="1" applyFill="1" applyBorder="1" applyAlignment="1" applyProtection="1">
      <alignment horizontal="left" vertical="top" wrapText="1"/>
    </xf>
    <xf numFmtId="49" fontId="2" fillId="10" borderId="30" xfId="0" applyNumberFormat="1" applyFont="1" applyFill="1" applyBorder="1" applyAlignment="1" applyProtection="1">
      <alignment horizontal="left" vertical="top" wrapText="1"/>
    </xf>
    <xf numFmtId="166" fontId="2" fillId="10" borderId="11" xfId="0" applyNumberFormat="1" applyFont="1" applyFill="1" applyBorder="1" applyAlignment="1" applyProtection="1">
      <alignment horizontal="left" vertical="top" wrapText="1"/>
    </xf>
    <xf numFmtId="49" fontId="2" fillId="10" borderId="33" xfId="0" applyNumberFormat="1" applyFont="1" applyFill="1" applyBorder="1" applyAlignment="1" applyProtection="1">
      <alignment horizontal="left" vertical="top" wrapText="1"/>
    </xf>
    <xf numFmtId="49" fontId="2" fillId="10" borderId="34" xfId="0" applyNumberFormat="1" applyFont="1" applyFill="1" applyBorder="1" applyAlignment="1" applyProtection="1">
      <alignment horizontal="left" vertical="top" wrapText="1"/>
    </xf>
    <xf numFmtId="49" fontId="2" fillId="11" borderId="24" xfId="0" applyNumberFormat="1" applyFont="1" applyFill="1" applyBorder="1" applyAlignment="1" applyProtection="1">
      <alignment horizontal="left" vertical="top" wrapText="1"/>
    </xf>
    <xf numFmtId="49" fontId="2" fillId="11" borderId="32" xfId="0" applyNumberFormat="1" applyFont="1" applyFill="1" applyBorder="1" applyAlignment="1" applyProtection="1">
      <alignment horizontal="left" vertical="top" wrapText="1"/>
    </xf>
    <xf numFmtId="49" fontId="2" fillId="11" borderId="35" xfId="0" applyNumberFormat="1" applyFont="1" applyFill="1" applyBorder="1" applyAlignment="1" applyProtection="1">
      <alignment horizontal="left" vertical="top" wrapText="1"/>
    </xf>
    <xf numFmtId="0" fontId="2" fillId="11" borderId="11" xfId="0" applyFont="1" applyFill="1" applyBorder="1" applyAlignment="1" applyProtection="1">
      <alignment horizontal="left" vertical="top"/>
    </xf>
    <xf numFmtId="0" fontId="13" fillId="11" borderId="33" xfId="0" applyFont="1" applyFill="1" applyBorder="1" applyAlignment="1" applyProtection="1">
      <alignment horizontal="left" vertical="top"/>
    </xf>
    <xf numFmtId="49" fontId="2" fillId="11" borderId="2" xfId="0" applyNumberFormat="1" applyFont="1" applyFill="1" applyBorder="1" applyAlignment="1" applyProtection="1">
      <alignment horizontal="left" vertical="top" wrapText="1"/>
    </xf>
    <xf numFmtId="49" fontId="2" fillId="11" borderId="0" xfId="0" applyNumberFormat="1" applyFont="1" applyFill="1" applyBorder="1" applyAlignment="1" applyProtection="1">
      <alignment horizontal="left" vertical="top" wrapText="1"/>
    </xf>
    <xf numFmtId="49" fontId="2" fillId="11" borderId="40" xfId="0" applyNumberFormat="1" applyFont="1" applyFill="1" applyBorder="1" applyAlignment="1" applyProtection="1">
      <alignment horizontal="left" vertical="top" wrapText="1"/>
    </xf>
    <xf numFmtId="49" fontId="2" fillId="11" borderId="23" xfId="0" applyNumberFormat="1" applyFont="1" applyFill="1" applyBorder="1" applyAlignment="1" applyProtection="1">
      <alignment horizontal="left" vertical="top" wrapText="1"/>
    </xf>
    <xf numFmtId="49" fontId="2" fillId="11" borderId="31" xfId="0" applyNumberFormat="1" applyFont="1" applyFill="1" applyBorder="1" applyAlignment="1" applyProtection="1">
      <alignment horizontal="left" vertical="top" wrapText="1"/>
    </xf>
    <xf numFmtId="49" fontId="2" fillId="11" borderId="17" xfId="0" applyNumberFormat="1" applyFont="1" applyFill="1" applyBorder="1" applyAlignment="1" applyProtection="1">
      <alignment horizontal="left" vertical="top" wrapText="1"/>
    </xf>
    <xf numFmtId="2" fontId="2" fillId="0" borderId="1" xfId="0" applyNumberFormat="1" applyFont="1" applyFill="1" applyBorder="1" applyAlignment="1" applyProtection="1">
      <alignment horizontal="left" vertical="top" wrapText="1"/>
    </xf>
    <xf numFmtId="49" fontId="2" fillId="8" borderId="15" xfId="0" applyNumberFormat="1" applyFont="1" applyFill="1" applyBorder="1" applyAlignment="1" applyProtection="1">
      <alignment horizontal="left" vertical="top" wrapText="1"/>
    </xf>
    <xf numFmtId="49" fontId="2" fillId="0" borderId="15" xfId="0" applyNumberFormat="1" applyFont="1" applyFill="1" applyBorder="1" applyAlignment="1" applyProtection="1">
      <alignment horizontal="left" vertical="top" wrapText="1"/>
    </xf>
    <xf numFmtId="2" fontId="2" fillId="0" borderId="15" xfId="0" applyNumberFormat="1" applyFont="1" applyFill="1" applyBorder="1" applyAlignment="1" applyProtection="1">
      <alignment horizontal="left" vertical="top" wrapText="1"/>
    </xf>
    <xf numFmtId="2" fontId="2" fillId="0" borderId="8" xfId="0" applyNumberFormat="1" applyFont="1" applyFill="1" applyBorder="1" applyAlignment="1" applyProtection="1">
      <alignment horizontal="left" vertical="top" wrapText="1"/>
    </xf>
    <xf numFmtId="49" fontId="2" fillId="8" borderId="27" xfId="0" applyNumberFormat="1" applyFont="1" applyFill="1" applyBorder="1" applyAlignment="1" applyProtection="1">
      <alignment horizontal="left" vertical="top" wrapText="1"/>
    </xf>
    <xf numFmtId="49" fontId="2" fillId="8" borderId="11" xfId="0" applyNumberFormat="1" applyFont="1" applyFill="1" applyBorder="1" applyAlignment="1" applyProtection="1">
      <alignment horizontal="left" vertical="top" wrapText="1"/>
    </xf>
    <xf numFmtId="49" fontId="2" fillId="8" borderId="33" xfId="0" applyNumberFormat="1" applyFont="1" applyFill="1" applyBorder="1" applyAlignment="1" applyProtection="1">
      <alignment horizontal="left" vertical="top" wrapText="1"/>
    </xf>
    <xf numFmtId="0" fontId="14" fillId="0" borderId="11" xfId="0" applyFont="1" applyBorder="1" applyAlignment="1" applyProtection="1">
      <alignment horizontal="left" vertical="top" wrapText="1" readingOrder="1"/>
    </xf>
    <xf numFmtId="49" fontId="2" fillId="3" borderId="8" xfId="0" applyNumberFormat="1" applyFont="1" applyFill="1" applyBorder="1" applyAlignment="1" applyProtection="1">
      <alignment horizontal="left" vertical="top" wrapText="1"/>
    </xf>
    <xf numFmtId="166" fontId="2" fillId="11" borderId="11" xfId="0" applyNumberFormat="1" applyFont="1" applyFill="1" applyBorder="1" applyAlignment="1" applyProtection="1">
      <alignment horizontal="left" vertical="top" wrapText="1"/>
    </xf>
    <xf numFmtId="49" fontId="2" fillId="11" borderId="27" xfId="0" applyNumberFormat="1" applyFont="1" applyFill="1" applyBorder="1" applyAlignment="1" applyProtection="1">
      <alignment horizontal="left" vertical="top" wrapText="1"/>
    </xf>
    <xf numFmtId="49" fontId="2" fillId="11" borderId="33" xfId="0" applyNumberFormat="1" applyFont="1" applyFill="1" applyBorder="1" applyAlignment="1" applyProtection="1">
      <alignment horizontal="left" vertical="top" wrapText="1"/>
    </xf>
    <xf numFmtId="0" fontId="2" fillId="10" borderId="11" xfId="0" applyFont="1" applyFill="1" applyBorder="1" applyAlignment="1" applyProtection="1">
      <alignment horizontal="left" vertical="top" wrapText="1"/>
    </xf>
    <xf numFmtId="164" fontId="2" fillId="10" borderId="33" xfId="0" applyNumberFormat="1" applyFont="1" applyFill="1" applyBorder="1" applyAlignment="1" applyProtection="1">
      <alignment horizontal="left" vertical="top" wrapText="1"/>
    </xf>
    <xf numFmtId="49" fontId="2" fillId="10" borderId="21" xfId="0" applyNumberFormat="1" applyFont="1" applyFill="1" applyBorder="1" applyAlignment="1" applyProtection="1">
      <alignment horizontal="left" vertical="top" wrapText="1"/>
    </xf>
    <xf numFmtId="49" fontId="2" fillId="11" borderId="21" xfId="0" applyNumberFormat="1" applyFont="1" applyFill="1" applyBorder="1" applyAlignment="1" applyProtection="1">
      <alignment horizontal="left" vertical="top" wrapText="1"/>
    </xf>
    <xf numFmtId="49" fontId="2" fillId="11" borderId="27" xfId="0" applyNumberFormat="1" applyFont="1" applyFill="1" applyBorder="1" applyAlignment="1" applyProtection="1">
      <alignment horizontal="left" vertical="top" wrapText="1"/>
    </xf>
    <xf numFmtId="49" fontId="2" fillId="11" borderId="30" xfId="0" applyNumberFormat="1" applyFont="1" applyFill="1" applyBorder="1" applyAlignment="1" applyProtection="1">
      <alignment horizontal="left" vertical="top" wrapText="1"/>
    </xf>
    <xf numFmtId="0" fontId="2" fillId="11" borderId="11" xfId="0" applyFont="1" applyFill="1" applyBorder="1" applyAlignment="1" applyProtection="1">
      <alignment horizontal="left" vertical="top" wrapText="1" readingOrder="1"/>
    </xf>
    <xf numFmtId="49" fontId="2" fillId="7" borderId="13" xfId="0" applyNumberFormat="1" applyFont="1" applyFill="1" applyBorder="1" applyAlignment="1" applyProtection="1">
      <alignment horizontal="left" vertical="top" wrapText="1"/>
    </xf>
    <xf numFmtId="49" fontId="2" fillId="0" borderId="32" xfId="0" applyNumberFormat="1" applyFont="1" applyFill="1" applyBorder="1" applyAlignment="1" applyProtection="1">
      <alignment horizontal="left" vertical="top" wrapText="1"/>
    </xf>
    <xf numFmtId="49" fontId="2" fillId="0" borderId="11" xfId="0" applyNumberFormat="1" applyFont="1" applyFill="1" applyBorder="1" applyAlignment="1" applyProtection="1">
      <alignment horizontal="left" vertical="top" wrapText="1"/>
    </xf>
    <xf numFmtId="166" fontId="2" fillId="0" borderId="1" xfId="0" applyNumberFormat="1" applyFont="1" applyFill="1" applyBorder="1" applyAlignment="1" applyProtection="1">
      <alignment horizontal="left" vertical="top" wrapText="1"/>
    </xf>
    <xf numFmtId="49" fontId="2" fillId="10" borderId="1" xfId="0" applyNumberFormat="1" applyFont="1" applyFill="1" applyBorder="1" applyAlignment="1" applyProtection="1">
      <alignment horizontal="left" vertical="top" wrapText="1"/>
    </xf>
    <xf numFmtId="3" fontId="2" fillId="0" borderId="1" xfId="0" applyNumberFormat="1" applyFont="1" applyFill="1" applyBorder="1" applyAlignment="1" applyProtection="1">
      <alignment horizontal="left" vertical="top" wrapText="1"/>
    </xf>
    <xf numFmtId="49" fontId="2" fillId="10" borderId="8" xfId="0" applyNumberFormat="1" applyFont="1" applyFill="1" applyBorder="1" applyAlignment="1" applyProtection="1">
      <alignment horizontal="left" vertical="top" wrapText="1"/>
    </xf>
    <xf numFmtId="49" fontId="2" fillId="11" borderId="15" xfId="0" applyNumberFormat="1" applyFont="1" applyFill="1" applyBorder="1" applyAlignment="1" applyProtection="1">
      <alignment horizontal="left" vertical="top" wrapText="1"/>
    </xf>
    <xf numFmtId="3" fontId="2" fillId="0" borderId="8" xfId="0" applyNumberFormat="1" applyFont="1" applyFill="1" applyBorder="1" applyAlignment="1" applyProtection="1">
      <alignment horizontal="left" vertical="top" wrapText="1"/>
    </xf>
    <xf numFmtId="49" fontId="2" fillId="10" borderId="8" xfId="0" applyNumberFormat="1" applyFont="1" applyFill="1" applyBorder="1" applyAlignment="1" applyProtection="1">
      <alignment horizontal="left" vertical="top" wrapText="1"/>
    </xf>
    <xf numFmtId="0" fontId="2" fillId="0" borderId="0" xfId="0" applyFont="1" applyProtection="1"/>
    <xf numFmtId="166" fontId="2" fillId="0" borderId="11" xfId="0" applyNumberFormat="1" applyFont="1" applyFill="1" applyBorder="1" applyAlignment="1" applyProtection="1">
      <alignment horizontal="left" vertical="top" wrapText="1"/>
    </xf>
    <xf numFmtId="0" fontId="13" fillId="0" borderId="33" xfId="0" applyFont="1" applyFill="1" applyBorder="1" applyAlignment="1" applyProtection="1">
      <alignment horizontal="left" vertical="top"/>
    </xf>
    <xf numFmtId="49" fontId="2" fillId="7" borderId="21" xfId="0" applyNumberFormat="1" applyFont="1" applyFill="1" applyBorder="1" applyAlignment="1" applyProtection="1">
      <alignment horizontal="left" vertical="top" wrapText="1"/>
    </xf>
    <xf numFmtId="49" fontId="2" fillId="7" borderId="27" xfId="0" applyNumberFormat="1" applyFont="1" applyFill="1" applyBorder="1" applyAlignment="1" applyProtection="1">
      <alignment horizontal="left" vertical="top" wrapText="1"/>
    </xf>
    <xf numFmtId="49" fontId="2" fillId="7" borderId="30" xfId="0" applyNumberFormat="1" applyFont="1" applyFill="1" applyBorder="1" applyAlignment="1" applyProtection="1">
      <alignment horizontal="left" vertical="top" wrapText="1"/>
    </xf>
    <xf numFmtId="166" fontId="2" fillId="7" borderId="11" xfId="0" applyNumberFormat="1" applyFont="1" applyFill="1" applyBorder="1" applyAlignment="1" applyProtection="1">
      <alignment horizontal="left" vertical="top" wrapText="1"/>
    </xf>
    <xf numFmtId="0" fontId="2" fillId="7" borderId="11" xfId="0" applyFont="1" applyFill="1" applyBorder="1" applyAlignment="1" applyProtection="1">
      <alignment horizontal="left" vertical="top" wrapText="1"/>
    </xf>
    <xf numFmtId="0" fontId="2" fillId="7" borderId="33" xfId="0" applyFont="1" applyFill="1" applyBorder="1" applyAlignment="1" applyProtection="1">
      <alignment horizontal="left" vertical="top" wrapText="1"/>
    </xf>
    <xf numFmtId="49" fontId="2" fillId="7" borderId="34" xfId="0" applyNumberFormat="1" applyFont="1" applyFill="1" applyBorder="1" applyAlignment="1" applyProtection="1">
      <alignment horizontal="left" vertical="top" wrapText="1"/>
    </xf>
    <xf numFmtId="49" fontId="2" fillId="3" borderId="1" xfId="0" applyNumberFormat="1" applyFont="1" applyFill="1" applyBorder="1" applyAlignment="1" applyProtection="1">
      <alignment horizontal="left" vertical="top" wrapText="1"/>
    </xf>
    <xf numFmtId="2" fontId="2" fillId="0" borderId="21" xfId="0" applyNumberFormat="1" applyFont="1" applyFill="1" applyBorder="1" applyAlignment="1" applyProtection="1">
      <alignment horizontal="left" vertical="top" wrapText="1"/>
    </xf>
    <xf numFmtId="3" fontId="2" fillId="0" borderId="11" xfId="0" applyNumberFormat="1" applyFont="1" applyFill="1" applyBorder="1" applyAlignment="1" applyProtection="1">
      <alignment horizontal="left" vertical="top" wrapText="1"/>
    </xf>
    <xf numFmtId="3" fontId="2" fillId="0" borderId="33" xfId="0" applyNumberFormat="1" applyFont="1" applyFill="1" applyBorder="1" applyAlignment="1" applyProtection="1">
      <alignment horizontal="left" vertical="top" wrapText="1"/>
    </xf>
    <xf numFmtId="49" fontId="2" fillId="8" borderId="34" xfId="0" applyNumberFormat="1" applyFont="1" applyFill="1" applyBorder="1" applyAlignment="1" applyProtection="1">
      <alignment horizontal="left" vertical="top" wrapText="1"/>
    </xf>
    <xf numFmtId="3" fontId="2" fillId="0" borderId="1" xfId="0" applyNumberFormat="1" applyFont="1" applyFill="1" applyBorder="1" applyAlignment="1" applyProtection="1">
      <alignment horizontal="left" vertical="top" wrapText="1"/>
    </xf>
    <xf numFmtId="2" fontId="2" fillId="0" borderId="23" xfId="0" applyNumberFormat="1" applyFont="1" applyFill="1" applyBorder="1" applyAlignment="1" applyProtection="1">
      <alignment horizontal="left" vertical="top" wrapText="1"/>
    </xf>
    <xf numFmtId="165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26" xfId="0" applyFont="1" applyFill="1" applyBorder="1" applyAlignment="1" applyProtection="1">
      <alignment horizontal="left" vertical="top" wrapText="1"/>
    </xf>
    <xf numFmtId="49" fontId="2" fillId="3" borderId="15" xfId="0" applyNumberFormat="1" applyFont="1" applyFill="1" applyBorder="1" applyAlignment="1" applyProtection="1">
      <alignment horizontal="left" vertical="top" wrapText="1"/>
    </xf>
    <xf numFmtId="165" fontId="2" fillId="0" borderId="15" xfId="0" applyNumberFormat="1" applyFont="1" applyFill="1" applyBorder="1" applyAlignment="1" applyProtection="1">
      <alignment horizontal="left" vertical="top" wrapText="1"/>
    </xf>
    <xf numFmtId="0" fontId="2" fillId="0" borderId="25" xfId="0" applyFont="1" applyFill="1" applyBorder="1" applyAlignment="1" applyProtection="1">
      <alignment horizontal="left" vertical="top" wrapText="1"/>
    </xf>
    <xf numFmtId="165" fontId="2" fillId="0" borderId="8" xfId="0" applyNumberFormat="1" applyFont="1" applyFill="1" applyBorder="1" applyAlignment="1" applyProtection="1">
      <alignment horizontal="left" vertical="top" wrapText="1"/>
    </xf>
    <xf numFmtId="0" fontId="2" fillId="0" borderId="9" xfId="0" applyFont="1" applyFill="1" applyBorder="1" applyAlignment="1" applyProtection="1">
      <alignment horizontal="left" vertical="top" wrapText="1"/>
    </xf>
    <xf numFmtId="2" fontId="2" fillId="8" borderId="21" xfId="0" applyNumberFormat="1" applyFont="1" applyFill="1" applyBorder="1" applyAlignment="1" applyProtection="1">
      <alignment horizontal="left" vertical="top" wrapText="1"/>
    </xf>
    <xf numFmtId="165" fontId="2" fillId="8" borderId="11" xfId="0" applyNumberFormat="1" applyFont="1" applyFill="1" applyBorder="1" applyAlignment="1" applyProtection="1">
      <alignment horizontal="left" vertical="top" wrapText="1"/>
    </xf>
    <xf numFmtId="165" fontId="2" fillId="8" borderId="27" xfId="0" applyNumberFormat="1" applyFont="1" applyFill="1" applyBorder="1" applyAlignment="1" applyProtection="1">
      <alignment horizontal="left" vertical="top" wrapText="1"/>
    </xf>
    <xf numFmtId="165" fontId="2" fillId="8" borderId="34" xfId="0" applyNumberFormat="1" applyFont="1" applyFill="1" applyBorder="1" applyAlignment="1" applyProtection="1">
      <alignment horizontal="left" vertical="top" wrapText="1"/>
    </xf>
    <xf numFmtId="2" fontId="2" fillId="0" borderId="24" xfId="0" applyNumberFormat="1" applyFont="1" applyFill="1" applyBorder="1" applyAlignment="1" applyProtection="1">
      <alignment horizontal="left" vertical="top" wrapText="1"/>
    </xf>
    <xf numFmtId="165" fontId="2" fillId="0" borderId="11" xfId="0" applyNumberFormat="1" applyFont="1" applyFill="1" applyBorder="1" applyAlignment="1" applyProtection="1">
      <alignment horizontal="left" vertical="top" wrapText="1"/>
    </xf>
    <xf numFmtId="165" fontId="2" fillId="0" borderId="1" xfId="0" applyNumberFormat="1" applyFont="1" applyFill="1" applyBorder="1" applyAlignment="1" applyProtection="1">
      <alignment horizontal="left" vertical="top" wrapText="1"/>
    </xf>
    <xf numFmtId="1" fontId="2" fillId="0" borderId="37" xfId="0" applyNumberFormat="1" applyFont="1" applyFill="1" applyBorder="1" applyAlignment="1" applyProtection="1">
      <alignment horizontal="left" vertical="top" wrapText="1"/>
    </xf>
    <xf numFmtId="1" fontId="2" fillId="0" borderId="26" xfId="0" applyNumberFormat="1" applyFont="1" applyFill="1" applyBorder="1" applyAlignment="1" applyProtection="1">
      <alignment horizontal="left" vertical="top" wrapText="1"/>
    </xf>
    <xf numFmtId="1" fontId="2" fillId="0" borderId="25" xfId="0" applyNumberFormat="1" applyFont="1" applyFill="1" applyBorder="1" applyAlignment="1" applyProtection="1">
      <alignment horizontal="left" vertical="top" wrapText="1"/>
    </xf>
    <xf numFmtId="1" fontId="2" fillId="0" borderId="9" xfId="0" applyNumberFormat="1" applyFont="1" applyFill="1" applyBorder="1" applyAlignment="1" applyProtection="1">
      <alignment horizontal="left" vertical="top" wrapText="1"/>
    </xf>
    <xf numFmtId="2" fontId="2" fillId="8" borderId="24" xfId="0" applyNumberFormat="1" applyFont="1" applyFill="1" applyBorder="1" applyAlignment="1" applyProtection="1">
      <alignment horizontal="left" vertical="top" wrapText="1"/>
    </xf>
    <xf numFmtId="165" fontId="2" fillId="8" borderId="1" xfId="0" applyNumberFormat="1" applyFont="1" applyFill="1" applyBorder="1" applyAlignment="1" applyProtection="1">
      <alignment horizontal="left" vertical="top" wrapText="1"/>
    </xf>
    <xf numFmtId="165" fontId="2" fillId="8" borderId="32" xfId="0" applyNumberFormat="1" applyFont="1" applyFill="1" applyBorder="1" applyAlignment="1" applyProtection="1">
      <alignment horizontal="left" vertical="top" wrapText="1"/>
    </xf>
    <xf numFmtId="165" fontId="2" fillId="8" borderId="37" xfId="0" applyNumberFormat="1" applyFont="1" applyFill="1" applyBorder="1" applyAlignment="1" applyProtection="1">
      <alignment horizontal="left" vertical="top" wrapText="1"/>
    </xf>
    <xf numFmtId="165" fontId="2" fillId="0" borderId="32" xfId="0" applyNumberFormat="1" applyFont="1" applyFill="1" applyBorder="1" applyAlignment="1" applyProtection="1">
      <alignment horizontal="left" vertical="top" wrapText="1"/>
    </xf>
    <xf numFmtId="166" fontId="2" fillId="11" borderId="1" xfId="0" applyNumberFormat="1" applyFont="1" applyFill="1" applyBorder="1" applyAlignment="1" applyProtection="1">
      <alignment horizontal="left" vertical="top" wrapText="1"/>
    </xf>
    <xf numFmtId="49" fontId="2" fillId="11" borderId="26" xfId="0" applyNumberFormat="1" applyFont="1" applyFill="1" applyBorder="1" applyAlignment="1" applyProtection="1">
      <alignment horizontal="left" vertical="top" wrapText="1"/>
    </xf>
    <xf numFmtId="0" fontId="2" fillId="11" borderId="21" xfId="0" applyFont="1" applyFill="1" applyBorder="1" applyAlignment="1" applyProtection="1">
      <alignment horizontal="left" vertical="top" wrapText="1"/>
    </xf>
    <xf numFmtId="0" fontId="2" fillId="11" borderId="27" xfId="0" applyFont="1" applyFill="1" applyBorder="1" applyAlignment="1" applyProtection="1">
      <alignment horizontal="left" vertical="top" wrapText="1"/>
    </xf>
    <xf numFmtId="0" fontId="2" fillId="11" borderId="30" xfId="0" applyFont="1" applyFill="1" applyBorder="1" applyAlignment="1" applyProtection="1">
      <alignment horizontal="left" vertical="top" wrapText="1"/>
    </xf>
    <xf numFmtId="49" fontId="2" fillId="4" borderId="11" xfId="0" applyNumberFormat="1" applyFont="1" applyFill="1" applyBorder="1" applyAlignment="1" applyProtection="1">
      <alignment horizontal="left" vertical="top" wrapText="1"/>
    </xf>
    <xf numFmtId="0" fontId="2" fillId="0" borderId="8" xfId="0" applyFont="1" applyFill="1" applyBorder="1" applyAlignment="1" applyProtection="1">
      <alignment horizontal="left" vertical="top" wrapText="1"/>
    </xf>
    <xf numFmtId="3" fontId="2" fillId="0" borderId="8" xfId="0" applyNumberFormat="1" applyFont="1" applyFill="1" applyBorder="1" applyAlignment="1" applyProtection="1">
      <alignment horizontal="left" vertical="top" wrapText="1"/>
    </xf>
    <xf numFmtId="2" fontId="2" fillId="0" borderId="8" xfId="0" applyNumberFormat="1" applyFont="1" applyFill="1" applyBorder="1" applyAlignment="1" applyProtection="1">
      <alignment horizontal="left" vertical="top" wrapText="1"/>
    </xf>
    <xf numFmtId="165" fontId="2" fillId="0" borderId="8" xfId="0" applyNumberFormat="1" applyFont="1" applyFill="1" applyBorder="1" applyAlignment="1" applyProtection="1">
      <alignment horizontal="left" vertical="top" wrapText="1"/>
    </xf>
    <xf numFmtId="165" fontId="2" fillId="0" borderId="31" xfId="0" applyNumberFormat="1" applyFont="1" applyFill="1" applyBorder="1" applyAlignment="1" applyProtection="1">
      <alignment horizontal="left" vertical="top" wrapText="1"/>
    </xf>
    <xf numFmtId="1" fontId="2" fillId="0" borderId="38" xfId="0" applyNumberFormat="1" applyFont="1" applyFill="1" applyBorder="1" applyAlignment="1" applyProtection="1">
      <alignment horizontal="left" vertical="top" wrapText="1"/>
    </xf>
    <xf numFmtId="0" fontId="2" fillId="4" borderId="15" xfId="0" applyFont="1" applyFill="1" applyBorder="1" applyAlignment="1" applyProtection="1">
      <alignment horizontal="left" vertical="top" wrapText="1"/>
    </xf>
    <xf numFmtId="0" fontId="2" fillId="4" borderId="21" xfId="0" applyFont="1" applyFill="1" applyBorder="1" applyAlignment="1" applyProtection="1">
      <alignment horizontal="left" vertical="top" wrapText="1"/>
    </xf>
    <xf numFmtId="0" fontId="2" fillId="4" borderId="30" xfId="0" applyFont="1" applyFill="1" applyBorder="1" applyAlignment="1" applyProtection="1">
      <alignment horizontal="left" vertical="top" wrapText="1"/>
    </xf>
    <xf numFmtId="166" fontId="2" fillId="4" borderId="11" xfId="0" applyNumberFormat="1" applyFont="1" applyFill="1" applyBorder="1" applyAlignment="1" applyProtection="1">
      <alignment horizontal="left" vertical="top" wrapText="1"/>
    </xf>
    <xf numFmtId="165" fontId="2" fillId="4" borderId="11" xfId="0" applyNumberFormat="1" applyFont="1" applyFill="1" applyBorder="1" applyAlignment="1" applyProtection="1">
      <alignment horizontal="left" vertical="top" wrapText="1"/>
    </xf>
    <xf numFmtId="165" fontId="2" fillId="4" borderId="27" xfId="0" applyNumberFormat="1" applyFont="1" applyFill="1" applyBorder="1" applyAlignment="1" applyProtection="1">
      <alignment horizontal="left" vertical="top" wrapText="1"/>
    </xf>
    <xf numFmtId="165" fontId="2" fillId="4" borderId="34" xfId="0" applyNumberFormat="1" applyFont="1" applyFill="1" applyBorder="1" applyAlignment="1" applyProtection="1">
      <alignment horizontal="left" vertical="top" wrapText="1"/>
    </xf>
    <xf numFmtId="49" fontId="2" fillId="4" borderId="1" xfId="0" applyNumberFormat="1" applyFont="1" applyFill="1" applyBorder="1" applyAlignment="1" applyProtection="1">
      <alignment horizontal="left" vertical="top" wrapText="1"/>
    </xf>
    <xf numFmtId="0" fontId="2" fillId="0" borderId="21" xfId="0" applyFont="1" applyFill="1" applyBorder="1" applyAlignment="1" applyProtection="1">
      <alignment horizontal="left" vertical="top" wrapText="1"/>
    </xf>
    <xf numFmtId="165" fontId="2" fillId="0" borderId="27" xfId="0" applyNumberFormat="1" applyFont="1" applyFill="1" applyBorder="1" applyAlignment="1" applyProtection="1">
      <alignment horizontal="left" vertical="top" wrapText="1"/>
    </xf>
    <xf numFmtId="1" fontId="2" fillId="0" borderId="34" xfId="0" applyNumberFormat="1" applyFont="1" applyFill="1" applyBorder="1" applyAlignment="1" applyProtection="1">
      <alignment horizontal="left" vertical="top" wrapText="1"/>
    </xf>
    <xf numFmtId="49" fontId="2" fillId="4" borderId="8" xfId="0" applyNumberFormat="1" applyFont="1" applyFill="1" applyBorder="1" applyAlignment="1" applyProtection="1">
      <alignment horizontal="left" vertical="top" wrapText="1"/>
    </xf>
    <xf numFmtId="0" fontId="2" fillId="4" borderId="21" xfId="0" applyFont="1" applyFill="1" applyBorder="1" applyAlignment="1" applyProtection="1">
      <alignment horizontal="left" vertical="top" wrapText="1"/>
    </xf>
    <xf numFmtId="0" fontId="2" fillId="4" borderId="30" xfId="0" applyFont="1" applyFill="1" applyBorder="1" applyAlignment="1" applyProtection="1">
      <alignment horizontal="left" vertical="top" wrapText="1"/>
    </xf>
    <xf numFmtId="49" fontId="2" fillId="11" borderId="34" xfId="0" applyNumberFormat="1" applyFont="1" applyFill="1" applyBorder="1" applyAlignment="1" applyProtection="1">
      <alignment horizontal="left" vertical="top" wrapText="1"/>
    </xf>
    <xf numFmtId="49" fontId="13" fillId="11" borderId="21" xfId="0" applyNumberFormat="1" applyFont="1" applyFill="1" applyBorder="1" applyAlignment="1" applyProtection="1">
      <alignment horizontal="left" vertical="top" wrapText="1"/>
    </xf>
    <xf numFmtId="49" fontId="13" fillId="11" borderId="27" xfId="0" applyNumberFormat="1" applyFont="1" applyFill="1" applyBorder="1" applyAlignment="1" applyProtection="1">
      <alignment horizontal="left" vertical="top" wrapText="1"/>
    </xf>
    <xf numFmtId="49" fontId="13" fillId="11" borderId="30" xfId="0" applyNumberFormat="1" applyFont="1" applyFill="1" applyBorder="1" applyAlignment="1" applyProtection="1">
      <alignment horizontal="left" vertical="top" wrapText="1"/>
    </xf>
    <xf numFmtId="49" fontId="13" fillId="11" borderId="11" xfId="0" applyNumberFormat="1" applyFont="1" applyFill="1" applyBorder="1" applyAlignment="1" applyProtection="1">
      <alignment horizontal="left" vertical="top" wrapText="1"/>
    </xf>
    <xf numFmtId="49" fontId="13" fillId="11" borderId="33" xfId="0" applyNumberFormat="1" applyFont="1" applyFill="1" applyBorder="1" applyAlignment="1" applyProtection="1">
      <alignment horizontal="left" vertical="top" wrapText="1"/>
    </xf>
    <xf numFmtId="49" fontId="13" fillId="9" borderId="1" xfId="0" applyNumberFormat="1" applyFont="1" applyFill="1" applyBorder="1" applyAlignment="1" applyProtection="1">
      <alignment horizontal="left" vertical="top" wrapText="1"/>
    </xf>
    <xf numFmtId="49" fontId="13" fillId="0" borderId="1" xfId="0" applyNumberFormat="1" applyFont="1" applyFill="1" applyBorder="1" applyAlignment="1" applyProtection="1">
      <alignment horizontal="left" vertical="top" wrapText="1"/>
    </xf>
    <xf numFmtId="49" fontId="2" fillId="0" borderId="26" xfId="0" applyNumberFormat="1" applyFont="1" applyFill="1" applyBorder="1" applyAlignment="1" applyProtection="1">
      <alignment horizontal="left" vertical="top" wrapText="1"/>
    </xf>
    <xf numFmtId="49" fontId="13" fillId="9" borderId="15" xfId="0" applyNumberFormat="1" applyFont="1" applyFill="1" applyBorder="1" applyAlignment="1" applyProtection="1">
      <alignment horizontal="left" vertical="top" wrapText="1"/>
    </xf>
    <xf numFmtId="49" fontId="13" fillId="0" borderId="8" xfId="0" applyNumberFormat="1" applyFont="1" applyFill="1" applyBorder="1" applyAlignment="1" applyProtection="1">
      <alignment horizontal="left" vertical="top" wrapText="1"/>
    </xf>
    <xf numFmtId="49" fontId="2" fillId="0" borderId="9" xfId="0" applyNumberFormat="1" applyFont="1" applyFill="1" applyBorder="1" applyAlignment="1" applyProtection="1">
      <alignment horizontal="left" vertical="top" wrapText="1"/>
    </xf>
    <xf numFmtId="49" fontId="13" fillId="9" borderId="8" xfId="0" applyNumberFormat="1" applyFont="1" applyFill="1" applyBorder="1" applyAlignment="1" applyProtection="1">
      <alignment horizontal="left" vertical="top" wrapText="1"/>
    </xf>
    <xf numFmtId="49" fontId="13" fillId="8" borderId="21" xfId="0" applyNumberFormat="1" applyFont="1" applyFill="1" applyBorder="1" applyAlignment="1" applyProtection="1">
      <alignment horizontal="left" vertical="top" wrapText="1"/>
    </xf>
    <xf numFmtId="49" fontId="13" fillId="8" borderId="30" xfId="0" applyNumberFormat="1" applyFont="1" applyFill="1" applyBorder="1" applyAlignment="1" applyProtection="1">
      <alignment horizontal="left" vertical="top" wrapText="1"/>
    </xf>
    <xf numFmtId="2" fontId="2" fillId="0" borderId="11" xfId="0" applyNumberFormat="1" applyFont="1" applyFill="1" applyBorder="1" applyAlignment="1" applyProtection="1">
      <alignment horizontal="left" vertical="top" wrapText="1"/>
    </xf>
    <xf numFmtId="49" fontId="13" fillId="0" borderId="11" xfId="0" applyNumberFormat="1" applyFont="1" applyFill="1" applyBorder="1" applyAlignment="1" applyProtection="1">
      <alignment horizontal="left" vertical="top" wrapText="1"/>
    </xf>
    <xf numFmtId="49" fontId="13" fillId="8" borderId="31" xfId="0" applyNumberFormat="1" applyFont="1" applyFill="1" applyBorder="1" applyAlignment="1" applyProtection="1">
      <alignment horizontal="left" vertical="top" wrapText="1"/>
    </xf>
    <xf numFmtId="2" fontId="2" fillId="8" borderId="8" xfId="0" applyNumberFormat="1" applyFont="1" applyFill="1" applyBorder="1" applyAlignment="1" applyProtection="1">
      <alignment horizontal="left" vertical="top" wrapText="1"/>
    </xf>
    <xf numFmtId="49" fontId="13" fillId="9" borderId="11" xfId="0" applyNumberFormat="1" applyFont="1" applyFill="1" applyBorder="1" applyAlignment="1" applyProtection="1">
      <alignment horizontal="left" vertical="top" wrapText="1"/>
    </xf>
    <xf numFmtId="49" fontId="13" fillId="0" borderId="30" xfId="0" applyNumberFormat="1" applyFont="1" applyFill="1" applyBorder="1" applyAlignment="1" applyProtection="1">
      <alignment horizontal="left" vertical="top" wrapText="1"/>
    </xf>
    <xf numFmtId="49" fontId="13" fillId="0" borderId="31" xfId="0" applyNumberFormat="1" applyFont="1" applyFill="1" applyBorder="1" applyAlignment="1" applyProtection="1">
      <alignment horizontal="left" vertical="top" wrapText="1"/>
    </xf>
    <xf numFmtId="49" fontId="2" fillId="0" borderId="34" xfId="0" applyNumberFormat="1" applyFont="1" applyFill="1" applyBorder="1" applyAlignment="1" applyProtection="1">
      <alignment horizontal="left" vertical="top" wrapText="1"/>
    </xf>
    <xf numFmtId="49" fontId="13" fillId="9" borderId="21" xfId="0" applyNumberFormat="1" applyFont="1" applyFill="1" applyBorder="1" applyAlignment="1" applyProtection="1">
      <alignment horizontal="left" vertical="top" wrapText="1"/>
    </xf>
    <xf numFmtId="49" fontId="13" fillId="9" borderId="27" xfId="0" applyNumberFormat="1" applyFont="1" applyFill="1" applyBorder="1" applyAlignment="1" applyProtection="1">
      <alignment horizontal="left" vertical="top" wrapText="1"/>
    </xf>
    <xf numFmtId="49" fontId="13" fillId="9" borderId="30" xfId="0" applyNumberFormat="1" applyFont="1" applyFill="1" applyBorder="1" applyAlignment="1" applyProtection="1">
      <alignment horizontal="left" vertical="top" wrapText="1"/>
    </xf>
    <xf numFmtId="2" fontId="2" fillId="9" borderId="11" xfId="0" applyNumberFormat="1" applyFont="1" applyFill="1" applyBorder="1" applyAlignment="1" applyProtection="1">
      <alignment horizontal="left" vertical="top" wrapText="1"/>
    </xf>
    <xf numFmtId="49" fontId="2" fillId="9" borderId="27" xfId="0" applyNumberFormat="1" applyFont="1" applyFill="1" applyBorder="1" applyAlignment="1" applyProtection="1">
      <alignment horizontal="left" vertical="top" wrapText="1"/>
    </xf>
    <xf numFmtId="49" fontId="2" fillId="9" borderId="11" xfId="0" applyNumberFormat="1" applyFont="1" applyFill="1" applyBorder="1" applyAlignment="1" applyProtection="1">
      <alignment horizontal="left" vertical="top" wrapText="1"/>
    </xf>
    <xf numFmtId="49" fontId="2" fillId="9" borderId="34" xfId="0" applyNumberFormat="1" applyFont="1" applyFill="1" applyBorder="1" applyAlignment="1" applyProtection="1">
      <alignment horizontal="left" vertical="top" wrapText="1"/>
    </xf>
    <xf numFmtId="49" fontId="2" fillId="3" borderId="21" xfId="0" applyNumberFormat="1" applyFont="1" applyFill="1" applyBorder="1" applyAlignment="1" applyProtection="1">
      <alignment horizontal="left" vertical="top" wrapText="1"/>
    </xf>
    <xf numFmtId="49" fontId="2" fillId="3" borderId="27" xfId="0" applyNumberFormat="1" applyFont="1" applyFill="1" applyBorder="1" applyAlignment="1" applyProtection="1">
      <alignment horizontal="left" vertical="top" wrapText="1"/>
    </xf>
    <xf numFmtId="49" fontId="2" fillId="3" borderId="30" xfId="0" applyNumberFormat="1" applyFont="1" applyFill="1" applyBorder="1" applyAlignment="1" applyProtection="1">
      <alignment horizontal="left" vertical="top" wrapText="1"/>
    </xf>
    <xf numFmtId="2" fontId="2" fillId="3" borderId="11" xfId="0" applyNumberFormat="1" applyFont="1" applyFill="1" applyBorder="1" applyAlignment="1" applyProtection="1">
      <alignment horizontal="left" vertical="top" wrapText="1"/>
    </xf>
    <xf numFmtId="49" fontId="2" fillId="3" borderId="27" xfId="0" applyNumberFormat="1" applyFont="1" applyFill="1" applyBorder="1" applyAlignment="1" applyProtection="1">
      <alignment horizontal="left" vertical="top" wrapText="1"/>
    </xf>
    <xf numFmtId="49" fontId="2" fillId="3" borderId="34" xfId="0" applyNumberFormat="1" applyFont="1" applyFill="1" applyBorder="1" applyAlignment="1" applyProtection="1">
      <alignment horizontal="left" vertical="top" wrapText="1"/>
    </xf>
    <xf numFmtId="49" fontId="2" fillId="3" borderId="34" xfId="0" applyNumberFormat="1" applyFont="1" applyFill="1" applyBorder="1" applyAlignment="1" applyProtection="1">
      <alignment horizontal="left" vertical="top" wrapText="1"/>
    </xf>
    <xf numFmtId="49" fontId="2" fillId="0" borderId="33" xfId="0" applyNumberFormat="1" applyFont="1" applyFill="1" applyBorder="1" applyAlignment="1" applyProtection="1">
      <alignment horizontal="left" vertical="top" wrapText="1"/>
    </xf>
    <xf numFmtId="49" fontId="2" fillId="9" borderId="21" xfId="0" applyNumberFormat="1" applyFont="1" applyFill="1" applyBorder="1" applyAlignment="1" applyProtection="1">
      <alignment horizontal="left" vertical="top" wrapText="1"/>
    </xf>
    <xf numFmtId="49" fontId="2" fillId="9" borderId="27" xfId="0" applyNumberFormat="1" applyFont="1" applyFill="1" applyBorder="1" applyAlignment="1" applyProtection="1">
      <alignment horizontal="left" vertical="top" wrapText="1"/>
    </xf>
    <xf numFmtId="49" fontId="2" fillId="9" borderId="30" xfId="0" applyNumberFormat="1" applyFont="1" applyFill="1" applyBorder="1" applyAlignment="1" applyProtection="1">
      <alignment horizontal="left" vertical="top" wrapText="1"/>
    </xf>
    <xf numFmtId="49" fontId="2" fillId="9" borderId="21" xfId="0" applyNumberFormat="1" applyFont="1" applyFill="1" applyBorder="1" applyAlignment="1" applyProtection="1">
      <alignment horizontal="left" vertical="top" wrapText="1"/>
    </xf>
    <xf numFmtId="49" fontId="2" fillId="11" borderId="21" xfId="0" applyNumberFormat="1" applyFont="1" applyFill="1" applyBorder="1" applyAlignment="1" applyProtection="1">
      <alignment horizontal="left" vertical="top" wrapText="1"/>
    </xf>
    <xf numFmtId="49" fontId="2" fillId="3" borderId="21" xfId="0" applyNumberFormat="1" applyFont="1" applyFill="1" applyBorder="1" applyAlignment="1" applyProtection="1">
      <alignment horizontal="left" vertical="top" wrapText="1"/>
    </xf>
    <xf numFmtId="49" fontId="2" fillId="5" borderId="21" xfId="0" applyNumberFormat="1" applyFont="1" applyFill="1" applyBorder="1" applyAlignment="1" applyProtection="1">
      <alignment horizontal="left" vertical="top" wrapText="1"/>
    </xf>
    <xf numFmtId="49" fontId="2" fillId="5" borderId="27" xfId="0" applyNumberFormat="1" applyFont="1" applyFill="1" applyBorder="1" applyAlignment="1" applyProtection="1">
      <alignment horizontal="left" vertical="top" wrapText="1"/>
    </xf>
    <xf numFmtId="49" fontId="2" fillId="5" borderId="30" xfId="0" applyNumberFormat="1" applyFont="1" applyFill="1" applyBorder="1" applyAlignment="1" applyProtection="1">
      <alignment horizontal="left" vertical="top" wrapText="1"/>
    </xf>
    <xf numFmtId="2" fontId="2" fillId="7" borderId="11" xfId="0" applyNumberFormat="1" applyFont="1" applyFill="1" applyBorder="1" applyAlignment="1" applyProtection="1">
      <alignment horizontal="left" vertical="top" wrapText="1"/>
    </xf>
    <xf numFmtId="49" fontId="2" fillId="5" borderId="30" xfId="0" applyNumberFormat="1" applyFont="1" applyFill="1" applyBorder="1" applyAlignment="1" applyProtection="1">
      <alignment horizontal="left" vertical="top" wrapText="1"/>
    </xf>
    <xf numFmtId="49" fontId="2" fillId="5" borderId="27" xfId="0" applyNumberFormat="1" applyFont="1" applyFill="1" applyBorder="1" applyAlignment="1" applyProtection="1">
      <alignment horizontal="left" vertical="top" wrapText="1"/>
    </xf>
    <xf numFmtId="49" fontId="2" fillId="5" borderId="21" xfId="0" applyNumberFormat="1" applyFont="1" applyFill="1" applyBorder="1" applyAlignment="1" applyProtection="1">
      <alignment horizontal="left" vertical="top" wrapText="1"/>
    </xf>
    <xf numFmtId="49" fontId="2" fillId="5" borderId="33" xfId="0" applyNumberFormat="1" applyFont="1" applyFill="1" applyBorder="1" applyAlignment="1" applyProtection="1">
      <alignment horizontal="left" vertical="top" wrapText="1"/>
    </xf>
    <xf numFmtId="0" fontId="2" fillId="11" borderId="33" xfId="0" applyFont="1" applyFill="1" applyBorder="1" applyAlignment="1" applyProtection="1">
      <alignment horizontal="left" vertical="top"/>
    </xf>
    <xf numFmtId="49" fontId="2" fillId="10" borderId="15" xfId="0" applyNumberFormat="1" applyFont="1" applyFill="1" applyBorder="1" applyAlignment="1" applyProtection="1">
      <alignment horizontal="left" vertical="top" wrapText="1"/>
    </xf>
    <xf numFmtId="0" fontId="2" fillId="0" borderId="33" xfId="0" applyFont="1" applyBorder="1" applyAlignment="1" applyProtection="1">
      <alignment horizontal="left" vertical="top"/>
    </xf>
    <xf numFmtId="0" fontId="2" fillId="8" borderId="33" xfId="0" applyFont="1" applyFill="1" applyBorder="1" applyAlignment="1" applyProtection="1">
      <alignment horizontal="left" vertical="top" wrapText="1"/>
    </xf>
    <xf numFmtId="49" fontId="2" fillId="10" borderId="1" xfId="0" applyNumberFormat="1" applyFont="1" applyFill="1" applyBorder="1" applyAlignment="1" applyProtection="1">
      <alignment horizontal="left" vertical="top" wrapText="1"/>
    </xf>
    <xf numFmtId="0" fontId="2" fillId="0" borderId="30" xfId="0" applyFont="1" applyFill="1" applyBorder="1" applyAlignment="1" applyProtection="1">
      <alignment horizontal="left" vertical="top" wrapText="1"/>
    </xf>
    <xf numFmtId="0" fontId="2" fillId="8" borderId="21" xfId="0" applyFont="1" applyFill="1" applyBorder="1" applyAlignment="1" applyProtection="1">
      <alignment horizontal="left" vertical="top" wrapText="1"/>
    </xf>
    <xf numFmtId="0" fontId="2" fillId="8" borderId="27" xfId="0" applyFont="1" applyFill="1" applyBorder="1" applyAlignment="1" applyProtection="1">
      <alignment horizontal="left" vertical="top" wrapText="1"/>
    </xf>
    <xf numFmtId="0" fontId="2" fillId="8" borderId="30" xfId="0" applyFont="1" applyFill="1" applyBorder="1" applyAlignment="1" applyProtection="1">
      <alignment horizontal="left" vertical="top" wrapText="1"/>
    </xf>
    <xf numFmtId="0" fontId="12" fillId="11" borderId="21" xfId="0" applyFont="1" applyFill="1" applyBorder="1" applyAlignment="1" applyProtection="1">
      <alignment horizontal="left" vertical="top" wrapText="1"/>
    </xf>
    <xf numFmtId="0" fontId="12" fillId="11" borderId="27" xfId="0" applyFont="1" applyFill="1" applyBorder="1" applyAlignment="1" applyProtection="1">
      <alignment horizontal="left" vertical="top" wrapText="1"/>
    </xf>
    <xf numFmtId="0" fontId="12" fillId="11" borderId="30" xfId="0" applyFont="1" applyFill="1" applyBorder="1" applyAlignment="1" applyProtection="1">
      <alignment horizontal="left" vertical="top" wrapText="1"/>
    </xf>
    <xf numFmtId="0" fontId="2" fillId="10" borderId="33" xfId="0" applyFont="1" applyFill="1" applyBorder="1" applyAlignment="1" applyProtection="1">
      <alignment horizontal="left" vertical="top" wrapText="1"/>
    </xf>
    <xf numFmtId="49" fontId="2" fillId="7" borderId="11" xfId="0" applyNumberFormat="1" applyFont="1" applyFill="1" applyBorder="1" applyAlignment="1" applyProtection="1">
      <alignment horizontal="left" vertical="top" wrapText="1"/>
    </xf>
    <xf numFmtId="0" fontId="2" fillId="11" borderId="26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/>
    </xf>
    <xf numFmtId="0" fontId="2" fillId="0" borderId="33" xfId="0" applyFont="1" applyFill="1" applyBorder="1" applyAlignment="1" applyProtection="1">
      <alignment horizontal="left" vertical="top"/>
    </xf>
    <xf numFmtId="2" fontId="2" fillId="8" borderId="15" xfId="0" applyNumberFormat="1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 readingOrder="1"/>
    </xf>
    <xf numFmtId="0" fontId="2" fillId="12" borderId="33" xfId="0" applyFont="1" applyFill="1" applyBorder="1" applyAlignment="1" applyProtection="1">
      <alignment horizontal="left" vertical="top"/>
    </xf>
    <xf numFmtId="49" fontId="2" fillId="10" borderId="15" xfId="0" applyNumberFormat="1" applyFont="1" applyFill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left" vertical="top" wrapText="1" readingOrder="1"/>
    </xf>
    <xf numFmtId="0" fontId="2" fillId="0" borderId="8" xfId="0" applyFont="1" applyBorder="1" applyAlignment="1" applyProtection="1">
      <alignment horizontal="left" vertical="top"/>
    </xf>
    <xf numFmtId="49" fontId="2" fillId="8" borderId="8" xfId="0" applyNumberFormat="1" applyFont="1" applyFill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 readingOrder="1"/>
    </xf>
    <xf numFmtId="2" fontId="2" fillId="0" borderId="11" xfId="0" applyNumberFormat="1" applyFont="1" applyBorder="1" applyAlignment="1" applyProtection="1">
      <alignment horizontal="left" vertical="top" wrapText="1"/>
    </xf>
    <xf numFmtId="49" fontId="2" fillId="8" borderId="35" xfId="0" applyNumberFormat="1" applyFont="1" applyFill="1" applyBorder="1" applyAlignment="1" applyProtection="1">
      <alignment horizontal="left" vertical="top" wrapText="1"/>
    </xf>
    <xf numFmtId="49" fontId="2" fillId="0" borderId="57" xfId="0" applyNumberFormat="1" applyFont="1" applyFill="1" applyBorder="1" applyAlignment="1" applyProtection="1">
      <alignment horizontal="left" vertical="top" wrapText="1"/>
    </xf>
    <xf numFmtId="0" fontId="14" fillId="0" borderId="49" xfId="0" applyFont="1" applyBorder="1" applyAlignment="1" applyProtection="1">
      <alignment horizontal="left" vertical="top" wrapText="1" readingOrder="1"/>
    </xf>
    <xf numFmtId="49" fontId="2" fillId="0" borderId="58" xfId="0" applyNumberFormat="1" applyFont="1" applyFill="1" applyBorder="1" applyAlignment="1" applyProtection="1">
      <alignment horizontal="left" vertical="top" wrapText="1"/>
    </xf>
    <xf numFmtId="49" fontId="2" fillId="0" borderId="59" xfId="0" applyNumberFormat="1" applyFont="1" applyFill="1" applyBorder="1" applyAlignment="1" applyProtection="1">
      <alignment horizontal="left" vertical="top" wrapText="1"/>
    </xf>
    <xf numFmtId="164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/>
    </xf>
    <xf numFmtId="0" fontId="2" fillId="12" borderId="26" xfId="0" applyFont="1" applyFill="1" applyBorder="1" applyAlignment="1" applyProtection="1">
      <alignment horizontal="left" vertical="top"/>
    </xf>
    <xf numFmtId="0" fontId="2" fillId="0" borderId="30" xfId="0" applyFont="1" applyBorder="1" applyAlignment="1" applyProtection="1">
      <alignment horizontal="left" vertical="top" wrapText="1"/>
    </xf>
    <xf numFmtId="164" fontId="2" fillId="0" borderId="8" xfId="0" applyNumberFormat="1" applyFont="1" applyFill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left" vertical="top"/>
    </xf>
    <xf numFmtId="0" fontId="2" fillId="12" borderId="9" xfId="0" applyFont="1" applyFill="1" applyBorder="1" applyAlignment="1" applyProtection="1">
      <alignment horizontal="left" vertical="top"/>
    </xf>
    <xf numFmtId="49" fontId="2" fillId="7" borderId="46" xfId="0" applyNumberFormat="1" applyFont="1" applyFill="1" applyBorder="1" applyAlignment="1" applyProtection="1">
      <alignment horizontal="left" vertical="top" wrapText="1"/>
    </xf>
    <xf numFmtId="49" fontId="2" fillId="10" borderId="0" xfId="0" applyNumberFormat="1" applyFont="1" applyFill="1" applyBorder="1" applyAlignment="1" applyProtection="1">
      <alignment horizontal="left" vertical="top" wrapText="1"/>
    </xf>
    <xf numFmtId="0" fontId="2" fillId="12" borderId="33" xfId="0" applyFont="1" applyFill="1" applyBorder="1" applyAlignment="1" applyProtection="1">
      <alignment horizontal="left" vertical="top" wrapText="1"/>
    </xf>
    <xf numFmtId="49" fontId="2" fillId="7" borderId="12" xfId="0" applyNumberFormat="1" applyFont="1" applyFill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left" vertical="top" wrapText="1"/>
    </xf>
    <xf numFmtId="49" fontId="2" fillId="7" borderId="47" xfId="0" applyNumberFormat="1" applyFont="1" applyFill="1" applyBorder="1" applyAlignment="1" applyProtection="1">
      <alignment horizontal="left" vertical="top" wrapText="1"/>
    </xf>
    <xf numFmtId="2" fontId="2" fillId="8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49" fontId="2" fillId="10" borderId="24" xfId="0" applyNumberFormat="1" applyFont="1" applyFill="1" applyBorder="1" applyAlignment="1" applyProtection="1">
      <alignment horizontal="left" vertical="top" wrapText="1"/>
    </xf>
    <xf numFmtId="49" fontId="2" fillId="8" borderId="1" xfId="0" applyNumberFormat="1" applyFont="1" applyFill="1" applyBorder="1" applyAlignment="1" applyProtection="1">
      <alignment horizontal="left" vertical="top" wrapText="1"/>
    </xf>
    <xf numFmtId="49" fontId="2" fillId="10" borderId="2" xfId="0" applyNumberFormat="1" applyFont="1" applyFill="1" applyBorder="1" applyAlignment="1" applyProtection="1">
      <alignment horizontal="left" vertical="top" wrapText="1"/>
    </xf>
    <xf numFmtId="49" fontId="2" fillId="0" borderId="8" xfId="0" applyNumberFormat="1" applyFont="1" applyFill="1" applyBorder="1" applyAlignment="1" applyProtection="1">
      <alignment horizontal="left" vertical="top" wrapText="1"/>
    </xf>
    <xf numFmtId="49" fontId="2" fillId="10" borderId="23" xfId="0" applyNumberFormat="1" applyFont="1" applyFill="1" applyBorder="1" applyAlignment="1" applyProtection="1">
      <alignment horizontal="left" vertical="top" wrapText="1"/>
    </xf>
    <xf numFmtId="2" fontId="2" fillId="10" borderId="11" xfId="0" applyNumberFormat="1" applyFont="1" applyFill="1" applyBorder="1" applyAlignment="1" applyProtection="1">
      <alignment horizontal="left" vertical="top" wrapText="1"/>
    </xf>
    <xf numFmtId="0" fontId="2" fillId="11" borderId="26" xfId="0" applyFont="1" applyFill="1" applyBorder="1" applyAlignment="1" applyProtection="1">
      <alignment horizontal="left" vertical="top"/>
    </xf>
    <xf numFmtId="0" fontId="2" fillId="0" borderId="8" xfId="0" applyFont="1" applyFill="1" applyBorder="1" applyAlignment="1" applyProtection="1">
      <alignment horizontal="left" vertical="top"/>
    </xf>
    <xf numFmtId="49" fontId="2" fillId="0" borderId="35" xfId="0" applyNumberFormat="1" applyFont="1" applyFill="1" applyBorder="1" applyAlignment="1" applyProtection="1">
      <alignment horizontal="left" vertical="top" wrapText="1"/>
    </xf>
    <xf numFmtId="0" fontId="2" fillId="0" borderId="26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2" fillId="11" borderId="0" xfId="0" applyFont="1" applyFill="1" applyBorder="1" applyAlignment="1" applyProtection="1">
      <alignment horizontal="left" vertical="top" wrapText="1"/>
    </xf>
    <xf numFmtId="0" fontId="2" fillId="0" borderId="49" xfId="0" applyFont="1" applyBorder="1" applyAlignment="1" applyProtection="1">
      <alignment horizontal="left" vertical="top" wrapText="1" readingOrder="1"/>
    </xf>
    <xf numFmtId="2" fontId="2" fillId="8" borderId="27" xfId="0" applyNumberFormat="1" applyFont="1" applyFill="1" applyBorder="1" applyAlignment="1" applyProtection="1">
      <alignment horizontal="left" vertical="top" wrapText="1"/>
    </xf>
    <xf numFmtId="49" fontId="2" fillId="0" borderId="35" xfId="0" applyNumberFormat="1" applyFont="1" applyFill="1" applyBorder="1" applyAlignment="1" applyProtection="1">
      <alignment horizontal="left" vertical="top" wrapText="1"/>
    </xf>
    <xf numFmtId="0" fontId="2" fillId="0" borderId="24" xfId="0" applyFont="1" applyFill="1" applyBorder="1" applyAlignment="1" applyProtection="1">
      <alignment horizontal="left" vertical="top" wrapText="1"/>
    </xf>
    <xf numFmtId="49" fontId="2" fillId="0" borderId="40" xfId="0" applyNumberFormat="1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50" xfId="0" applyFont="1" applyBorder="1" applyAlignment="1" applyProtection="1">
      <alignment horizontal="left" vertical="top" wrapText="1" readingOrder="1"/>
    </xf>
    <xf numFmtId="49" fontId="2" fillId="0" borderId="17" xfId="0" applyNumberFormat="1" applyFont="1" applyFill="1" applyBorder="1" applyAlignment="1" applyProtection="1">
      <alignment horizontal="left" vertical="top" wrapText="1"/>
    </xf>
    <xf numFmtId="0" fontId="2" fillId="0" borderId="23" xfId="0" applyFont="1" applyFill="1" applyBorder="1" applyAlignment="1" applyProtection="1">
      <alignment horizontal="left" vertical="top" wrapText="1"/>
    </xf>
    <xf numFmtId="168" fontId="2" fillId="0" borderId="33" xfId="0" applyNumberFormat="1" applyFont="1" applyBorder="1" applyAlignment="1" applyProtection="1">
      <alignment horizontal="left" vertical="top" wrapText="1"/>
    </xf>
    <xf numFmtId="0" fontId="2" fillId="11" borderId="1" xfId="0" applyFont="1" applyFill="1" applyBorder="1" applyAlignment="1" applyProtection="1">
      <alignment horizontal="left" vertical="top" wrapText="1"/>
    </xf>
    <xf numFmtId="0" fontId="2" fillId="11" borderId="1" xfId="0" applyFont="1" applyFill="1" applyBorder="1" applyAlignment="1" applyProtection="1">
      <alignment horizontal="left" vertical="top"/>
    </xf>
    <xf numFmtId="49" fontId="2" fillId="0" borderId="30" xfId="0" applyNumberFormat="1" applyFont="1" applyFill="1" applyBorder="1" applyAlignment="1" applyProtection="1">
      <alignment horizontal="left" vertical="top" wrapText="1"/>
    </xf>
    <xf numFmtId="0" fontId="4" fillId="8" borderId="11" xfId="0" applyFont="1" applyFill="1" applyBorder="1" applyAlignment="1" applyProtection="1">
      <alignment horizontal="left" vertical="top" wrapText="1"/>
    </xf>
    <xf numFmtId="0" fontId="4" fillId="11" borderId="11" xfId="0" applyFont="1" applyFill="1" applyBorder="1" applyAlignment="1" applyProtection="1">
      <alignment horizontal="left" vertical="top" wrapText="1"/>
    </xf>
    <xf numFmtId="0" fontId="2" fillId="0" borderId="0" xfId="0" applyFont="1" applyFill="1" applyAlignment="1" applyProtection="1">
      <alignment horizontal="left" vertical="top" wrapText="1"/>
    </xf>
    <xf numFmtId="49" fontId="2" fillId="8" borderId="30" xfId="0" applyNumberFormat="1" applyFont="1" applyFill="1" applyBorder="1" applyAlignment="1" applyProtection="1">
      <alignment horizontal="left" vertical="top" wrapText="1"/>
    </xf>
    <xf numFmtId="0" fontId="2" fillId="8" borderId="8" xfId="0" applyFont="1" applyFill="1" applyBorder="1" applyAlignment="1" applyProtection="1">
      <alignment horizontal="left" vertical="top" wrapText="1"/>
    </xf>
    <xf numFmtId="0" fontId="2" fillId="0" borderId="27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left" vertical="top" wrapText="1"/>
    </xf>
    <xf numFmtId="0" fontId="2" fillId="0" borderId="8" xfId="0" applyFont="1" applyFill="1" applyBorder="1" applyAlignment="1" applyProtection="1">
      <alignment horizontal="left" vertical="top" wrapText="1" readingOrder="1"/>
    </xf>
    <xf numFmtId="0" fontId="14" fillId="0" borderId="11" xfId="0" applyFont="1" applyBorder="1" applyAlignment="1" applyProtection="1">
      <alignment horizontal="left" vertical="top" wrapText="1"/>
    </xf>
    <xf numFmtId="0" fontId="2" fillId="0" borderId="26" xfId="0" applyFont="1" applyFill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left" vertical="top" wrapText="1"/>
    </xf>
    <xf numFmtId="0" fontId="2" fillId="8" borderId="15" xfId="0" applyFont="1" applyFill="1" applyBorder="1" applyAlignment="1" applyProtection="1">
      <alignment horizontal="left" vertical="top" wrapText="1"/>
    </xf>
    <xf numFmtId="0" fontId="2" fillId="8" borderId="1" xfId="0" applyFont="1" applyFill="1" applyBorder="1" applyAlignment="1" applyProtection="1">
      <alignment horizontal="left" vertical="top" wrapText="1"/>
    </xf>
    <xf numFmtId="0" fontId="14" fillId="8" borderId="1" xfId="0" applyFont="1" applyFill="1" applyBorder="1" applyAlignment="1" applyProtection="1">
      <alignment horizontal="left" vertical="top" wrapText="1"/>
    </xf>
    <xf numFmtId="0" fontId="2" fillId="8" borderId="26" xfId="0" applyFont="1" applyFill="1" applyBorder="1" applyAlignment="1" applyProtection="1">
      <alignment horizontal="left" vertical="top" wrapText="1"/>
    </xf>
    <xf numFmtId="0" fontId="2" fillId="0" borderId="33" xfId="0" applyFont="1" applyFill="1" applyBorder="1" applyAlignment="1" applyProtection="1">
      <alignment horizontal="left" vertical="top" wrapText="1"/>
    </xf>
    <xf numFmtId="49" fontId="2" fillId="8" borderId="1" xfId="0" applyNumberFormat="1" applyFont="1" applyFill="1" applyBorder="1" applyAlignment="1" applyProtection="1">
      <alignment vertical="top" wrapText="1"/>
    </xf>
    <xf numFmtId="0" fontId="2" fillId="0" borderId="33" xfId="0" applyFont="1" applyBorder="1" applyAlignment="1" applyProtection="1">
      <alignment horizontal="left" vertical="top" wrapText="1"/>
    </xf>
    <xf numFmtId="49" fontId="2" fillId="8" borderId="15" xfId="0" applyNumberFormat="1" applyFont="1" applyFill="1" applyBorder="1" applyAlignment="1" applyProtection="1">
      <alignment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2" fillId="8" borderId="9" xfId="0" applyFont="1" applyFill="1" applyBorder="1" applyAlignment="1" applyProtection="1">
      <alignment horizontal="left" vertical="top" wrapText="1"/>
    </xf>
    <xf numFmtId="2" fontId="2" fillId="11" borderId="1" xfId="0" applyNumberFormat="1" applyFont="1" applyFill="1" applyBorder="1" applyAlignment="1" applyProtection="1">
      <alignment horizontal="left" vertical="top" wrapText="1"/>
    </xf>
    <xf numFmtId="49" fontId="2" fillId="0" borderId="24" xfId="0" applyNumberFormat="1" applyFont="1" applyFill="1" applyBorder="1" applyAlignment="1" applyProtection="1">
      <alignment horizontal="left" vertical="top" wrapText="1"/>
    </xf>
    <xf numFmtId="2" fontId="2" fillId="0" borderId="15" xfId="0" applyNumberFormat="1" applyFont="1" applyFill="1" applyBorder="1" applyAlignment="1" applyProtection="1">
      <alignment horizontal="left" vertical="top" wrapText="1"/>
    </xf>
    <xf numFmtId="0" fontId="2" fillId="0" borderId="9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11" borderId="25" xfId="0" applyFont="1" applyFill="1" applyBorder="1" applyAlignment="1" applyProtection="1">
      <alignment horizontal="left" vertical="top"/>
    </xf>
    <xf numFmtId="0" fontId="2" fillId="0" borderId="26" xfId="0" applyFont="1" applyBorder="1" applyAlignment="1" applyProtection="1">
      <alignment horizontal="left" vertical="top"/>
    </xf>
    <xf numFmtId="0" fontId="2" fillId="8" borderId="0" xfId="0" applyFont="1" applyFill="1" applyBorder="1" applyAlignment="1" applyProtection="1">
      <alignment horizontal="left" vertical="top" wrapText="1"/>
    </xf>
    <xf numFmtId="49" fontId="2" fillId="0" borderId="27" xfId="0" applyNumberFormat="1" applyFont="1" applyFill="1" applyBorder="1" applyAlignment="1" applyProtection="1">
      <alignment horizontal="left" vertical="top" wrapText="1"/>
    </xf>
    <xf numFmtId="49" fontId="2" fillId="7" borderId="6" xfId="0" applyNumberFormat="1" applyFont="1" applyFill="1" applyBorder="1" applyAlignment="1" applyProtection="1">
      <alignment horizontal="left" vertical="top" wrapText="1"/>
    </xf>
    <xf numFmtId="49" fontId="2" fillId="7" borderId="18" xfId="0" applyNumberFormat="1" applyFont="1" applyFill="1" applyBorder="1" applyAlignment="1" applyProtection="1">
      <alignment horizontal="left" vertical="top" wrapText="1"/>
    </xf>
    <xf numFmtId="49" fontId="2" fillId="7" borderId="20" xfId="0" applyNumberFormat="1" applyFont="1" applyFill="1" applyBorder="1" applyAlignment="1" applyProtection="1">
      <alignment horizontal="left" vertical="top" wrapText="1"/>
    </xf>
    <xf numFmtId="49" fontId="2" fillId="7" borderId="41" xfId="0" applyNumberFormat="1" applyFont="1" applyFill="1" applyBorder="1" applyAlignment="1" applyProtection="1">
      <alignment horizontal="left" vertical="top" wrapText="1"/>
    </xf>
    <xf numFmtId="2" fontId="2" fillId="7" borderId="5" xfId="0" applyNumberFormat="1" applyFont="1" applyFill="1" applyBorder="1" applyAlignment="1" applyProtection="1">
      <alignment horizontal="left" vertical="top" wrapText="1"/>
    </xf>
    <xf numFmtId="0" fontId="2" fillId="7" borderId="5" xfId="0" applyFont="1" applyFill="1" applyBorder="1" applyAlignment="1" applyProtection="1">
      <alignment horizontal="left" vertical="top" wrapText="1"/>
    </xf>
    <xf numFmtId="0" fontId="2" fillId="7" borderId="10" xfId="0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left" vertical="top" wrapText="1"/>
    </xf>
    <xf numFmtId="2" fontId="2" fillId="0" borderId="0" xfId="0" applyNumberFormat="1" applyFont="1" applyFill="1" applyBorder="1" applyAlignment="1" applyProtection="1">
      <alignment horizontal="left" vertical="top" wrapText="1"/>
    </xf>
    <xf numFmtId="0" fontId="17" fillId="0" borderId="22" xfId="0" applyFont="1" applyBorder="1" applyAlignment="1" applyProtection="1">
      <alignment horizontal="left" vertical="top" wrapText="1"/>
    </xf>
    <xf numFmtId="0" fontId="17" fillId="0" borderId="42" xfId="0" applyFont="1" applyBorder="1" applyAlignment="1" applyProtection="1">
      <alignment horizontal="left" vertical="top" wrapText="1"/>
    </xf>
    <xf numFmtId="0" fontId="17" fillId="0" borderId="43" xfId="0" applyFont="1" applyBorder="1" applyAlignment="1" applyProtection="1">
      <alignment horizontal="left" vertical="top" wrapText="1"/>
    </xf>
    <xf numFmtId="0" fontId="2" fillId="0" borderId="3" xfId="0" applyFont="1" applyBorder="1" applyAlignment="1" applyProtection="1">
      <alignment horizontal="left" vertical="top" wrapText="1"/>
    </xf>
    <xf numFmtId="0" fontId="17" fillId="5" borderId="22" xfId="0" applyFont="1" applyFill="1" applyBorder="1" applyAlignment="1" applyProtection="1">
      <alignment horizontal="left" vertical="top" wrapText="1"/>
    </xf>
    <xf numFmtId="0" fontId="17" fillId="5" borderId="42" xfId="0" applyFont="1" applyFill="1" applyBorder="1" applyAlignment="1" applyProtection="1">
      <alignment horizontal="left" vertical="top" wrapText="1"/>
    </xf>
    <xf numFmtId="0" fontId="17" fillId="5" borderId="43" xfId="0" applyFont="1" applyFill="1" applyBorder="1" applyAlignment="1" applyProtection="1">
      <alignment horizontal="left" vertical="top" wrapText="1"/>
    </xf>
    <xf numFmtId="164" fontId="18" fillId="5" borderId="3" xfId="0" applyNumberFormat="1" applyFont="1" applyFill="1" applyBorder="1" applyAlignment="1" applyProtection="1">
      <alignment horizontal="left" vertical="top" wrapText="1"/>
    </xf>
    <xf numFmtId="0" fontId="17" fillId="4" borderId="22" xfId="0" applyFont="1" applyFill="1" applyBorder="1" applyAlignment="1" applyProtection="1">
      <alignment horizontal="left" vertical="top" wrapText="1"/>
    </xf>
    <xf numFmtId="0" fontId="17" fillId="4" borderId="42" xfId="0" applyFont="1" applyFill="1" applyBorder="1" applyAlignment="1" applyProtection="1">
      <alignment horizontal="left" vertical="top" wrapText="1"/>
    </xf>
    <xf numFmtId="0" fontId="17" fillId="4" borderId="43" xfId="0" applyFont="1" applyFill="1" applyBorder="1" applyAlignment="1" applyProtection="1">
      <alignment horizontal="left" vertical="top" wrapText="1"/>
    </xf>
    <xf numFmtId="164" fontId="18" fillId="4" borderId="3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Border="1" applyAlignment="1" applyProtection="1">
      <alignment horizontal="left" vertical="top" wrapText="1"/>
    </xf>
    <xf numFmtId="0" fontId="14" fillId="0" borderId="44" xfId="0" applyFont="1" applyBorder="1" applyAlignment="1" applyProtection="1">
      <alignment horizontal="left" vertical="top" wrapText="1"/>
    </xf>
    <xf numFmtId="0" fontId="14" fillId="0" borderId="19" xfId="0" applyFont="1" applyBorder="1" applyAlignment="1" applyProtection="1">
      <alignment horizontal="left" vertical="top" wrapText="1"/>
    </xf>
    <xf numFmtId="0" fontId="14" fillId="0" borderId="45" xfId="0" applyFont="1" applyBorder="1" applyAlignment="1" applyProtection="1">
      <alignment horizontal="left" vertical="top" wrapText="1"/>
    </xf>
    <xf numFmtId="164" fontId="18" fillId="0" borderId="14" xfId="0" applyNumberFormat="1" applyFont="1" applyBorder="1" applyAlignment="1" applyProtection="1">
      <alignment horizontal="left" vertical="top" wrapText="1"/>
    </xf>
    <xf numFmtId="0" fontId="2" fillId="0" borderId="39" xfId="0" applyFont="1" applyBorder="1" applyAlignment="1" applyProtection="1">
      <alignment horizontal="left" vertical="top" wrapText="1"/>
    </xf>
    <xf numFmtId="0" fontId="2" fillId="0" borderId="27" xfId="0" applyFont="1" applyBorder="1" applyAlignment="1" applyProtection="1">
      <alignment horizontal="left" vertical="top" wrapText="1"/>
    </xf>
    <xf numFmtId="0" fontId="2" fillId="0" borderId="34" xfId="0" applyFont="1" applyBorder="1" applyAlignment="1" applyProtection="1">
      <alignment horizontal="left" vertical="top" wrapText="1"/>
    </xf>
    <xf numFmtId="164" fontId="18" fillId="0" borderId="28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0" fontId="14" fillId="0" borderId="39" xfId="0" applyFont="1" applyBorder="1" applyAlignment="1" applyProtection="1">
      <alignment horizontal="left" vertical="top" wrapText="1"/>
    </xf>
    <xf numFmtId="0" fontId="14" fillId="0" borderId="27" xfId="0" applyFont="1" applyBorder="1" applyAlignment="1" applyProtection="1">
      <alignment horizontal="left" vertical="top" wrapText="1"/>
    </xf>
    <xf numFmtId="0" fontId="14" fillId="0" borderId="34" xfId="0" applyFont="1" applyBorder="1" applyAlignment="1" applyProtection="1">
      <alignment horizontal="left" vertical="top" wrapText="1"/>
    </xf>
    <xf numFmtId="2" fontId="2" fillId="0" borderId="0" xfId="0" applyNumberFormat="1" applyFont="1" applyAlignment="1" applyProtection="1">
      <alignment horizontal="left" vertical="top" wrapText="1"/>
    </xf>
    <xf numFmtId="2" fontId="18" fillId="0" borderId="0" xfId="0" applyNumberFormat="1" applyFont="1" applyFill="1" applyBorder="1" applyAlignment="1" applyProtection="1">
      <alignment horizontal="left" vertical="top" wrapText="1"/>
    </xf>
    <xf numFmtId="2" fontId="18" fillId="0" borderId="29" xfId="0" applyNumberFormat="1" applyFont="1" applyFill="1" applyBorder="1" applyAlignment="1" applyProtection="1">
      <alignment horizontal="left" vertical="top" wrapText="1"/>
    </xf>
    <xf numFmtId="164" fontId="18" fillId="0" borderId="29" xfId="0" applyNumberFormat="1" applyFont="1" applyFill="1" applyBorder="1" applyAlignment="1" applyProtection="1">
      <alignment horizontal="left" vertical="top" wrapText="1"/>
    </xf>
    <xf numFmtId="164" fontId="18" fillId="0" borderId="29" xfId="0" applyNumberFormat="1" applyFont="1" applyBorder="1" applyAlignment="1" applyProtection="1">
      <alignment horizontal="left" vertical="top" wrapText="1"/>
    </xf>
    <xf numFmtId="0" fontId="14" fillId="0" borderId="44" xfId="0" applyFont="1" applyFill="1" applyBorder="1" applyAlignment="1" applyProtection="1">
      <alignment horizontal="left" vertical="top" wrapText="1"/>
    </xf>
    <xf numFmtId="0" fontId="14" fillId="0" borderId="19" xfId="0" applyFont="1" applyFill="1" applyBorder="1" applyAlignment="1" applyProtection="1">
      <alignment horizontal="left" vertical="top" wrapText="1"/>
    </xf>
    <xf numFmtId="0" fontId="14" fillId="0" borderId="45" xfId="0" applyFont="1" applyFill="1" applyBorder="1" applyAlignment="1" applyProtection="1">
      <alignment horizontal="left" vertical="top" wrapText="1"/>
    </xf>
    <xf numFmtId="164" fontId="18" fillId="0" borderId="36" xfId="0" applyNumberFormat="1" applyFont="1" applyFill="1" applyBorder="1" applyAlignment="1" applyProtection="1">
      <alignment horizontal="left" vertical="top" wrapText="1"/>
    </xf>
    <xf numFmtId="0" fontId="14" fillId="0" borderId="55" xfId="0" applyFont="1" applyFill="1" applyBorder="1" applyAlignment="1" applyProtection="1">
      <alignment horizontal="left" vertical="top" wrapText="1"/>
    </xf>
    <xf numFmtId="0" fontId="14" fillId="0" borderId="20" xfId="0" applyFont="1" applyFill="1" applyBorder="1" applyAlignment="1" applyProtection="1">
      <alignment horizontal="left" vertical="top" wrapText="1"/>
    </xf>
    <xf numFmtId="0" fontId="14" fillId="0" borderId="56" xfId="0" applyFont="1" applyFill="1" applyBorder="1" applyAlignment="1" applyProtection="1">
      <alignment horizontal="left" vertical="top" wrapText="1"/>
    </xf>
    <xf numFmtId="0" fontId="14" fillId="6" borderId="22" xfId="0" applyFont="1" applyFill="1" applyBorder="1" applyAlignment="1" applyProtection="1">
      <alignment horizontal="left" vertical="top" wrapText="1"/>
    </xf>
    <xf numFmtId="0" fontId="14" fillId="6" borderId="42" xfId="0" applyFont="1" applyFill="1" applyBorder="1" applyAlignment="1" applyProtection="1">
      <alignment horizontal="left" vertical="top" wrapText="1"/>
    </xf>
    <xf numFmtId="0" fontId="14" fillId="6" borderId="43" xfId="0" applyFont="1" applyFill="1" applyBorder="1" applyAlignment="1" applyProtection="1">
      <alignment horizontal="left" vertical="top" wrapText="1"/>
    </xf>
    <xf numFmtId="164" fontId="18" fillId="6" borderId="3" xfId="0" applyNumberFormat="1" applyFont="1" applyFill="1" applyBorder="1" applyAlignment="1" applyProtection="1">
      <alignment horizontal="left" vertical="top" wrapText="1"/>
    </xf>
    <xf numFmtId="164" fontId="2" fillId="0" borderId="0" xfId="0" applyNumberFormat="1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vertical="top"/>
    </xf>
    <xf numFmtId="0" fontId="20" fillId="0" borderId="0" xfId="0" applyFont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 wrapText="1"/>
    </xf>
    <xf numFmtId="0" fontId="15" fillId="0" borderId="0" xfId="0" applyFont="1" applyAlignment="1" applyProtection="1">
      <alignment horizontal="center" vertical="top"/>
    </xf>
    <xf numFmtId="0" fontId="15" fillId="0" borderId="0" xfId="0" applyFont="1" applyAlignment="1" applyProtection="1">
      <alignment horizontal="center" vertical="top" wrapText="1"/>
    </xf>
    <xf numFmtId="0" fontId="15" fillId="0" borderId="0" xfId="0" applyFont="1" applyAlignment="1" applyProtection="1">
      <alignment horizontal="center" vertical="top" wrapText="1"/>
    </xf>
    <xf numFmtId="0" fontId="15" fillId="0" borderId="31" xfId="0" applyFont="1" applyBorder="1" applyAlignment="1" applyProtection="1">
      <alignment horizontal="center" vertical="top" wrapText="1"/>
    </xf>
    <xf numFmtId="0" fontId="15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vertical="top"/>
    </xf>
    <xf numFmtId="0" fontId="20" fillId="0" borderId="0" xfId="0" applyFont="1" applyAlignment="1" applyProtection="1">
      <alignment horizontal="left" vertical="top" wrapText="1" indent="1"/>
    </xf>
    <xf numFmtId="0" fontId="2" fillId="0" borderId="1" xfId="0" applyFont="1" applyBorder="1" applyAlignment="1" applyProtection="1">
      <alignment horizontal="center" vertical="center" textRotation="90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24" xfId="0" applyNumberFormat="1" applyFont="1" applyFill="1" applyBorder="1" applyAlignment="1" applyProtection="1">
      <alignment horizontal="center" vertical="center"/>
    </xf>
    <xf numFmtId="0" fontId="2" fillId="0" borderId="32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textRotation="90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5" xfId="0" applyNumberFormat="1" applyFont="1" applyBorder="1" applyAlignment="1" applyProtection="1">
      <alignment horizontal="center" vertical="center" wrapText="1"/>
    </xf>
    <xf numFmtId="0" fontId="2" fillId="0" borderId="23" xfId="0" applyNumberFormat="1" applyFont="1" applyFill="1" applyBorder="1" applyAlignment="1" applyProtection="1">
      <alignment horizontal="center" vertical="center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textRotation="90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8" xfId="0" applyNumberFormat="1" applyFont="1" applyBorder="1" applyAlignment="1" applyProtection="1">
      <alignment horizontal="center" vertical="center" wrapText="1"/>
    </xf>
    <xf numFmtId="0" fontId="2" fillId="0" borderId="8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textRotation="90"/>
    </xf>
    <xf numFmtId="49" fontId="2" fillId="7" borderId="11" xfId="0" applyNumberFormat="1" applyFont="1" applyFill="1" applyBorder="1" applyAlignment="1" applyProtection="1">
      <alignment horizontal="left" vertical="top"/>
    </xf>
    <xf numFmtId="0" fontId="2" fillId="5" borderId="21" xfId="0" applyFont="1" applyFill="1" applyBorder="1" applyAlignment="1" applyProtection="1">
      <alignment horizontal="left" vertical="top" wrapText="1"/>
    </xf>
    <xf numFmtId="0" fontId="2" fillId="5" borderId="27" xfId="0" applyFont="1" applyFill="1" applyBorder="1" applyAlignment="1" applyProtection="1">
      <alignment horizontal="left" vertical="top" wrapText="1"/>
    </xf>
    <xf numFmtId="0" fontId="2" fillId="5" borderId="30" xfId="0" applyFont="1" applyFill="1" applyBorder="1" applyAlignment="1" applyProtection="1">
      <alignment horizontal="left" vertical="top" wrapText="1"/>
    </xf>
    <xf numFmtId="49" fontId="2" fillId="7" borderId="1" xfId="0" applyNumberFormat="1" applyFont="1" applyFill="1" applyBorder="1" applyAlignment="1" applyProtection="1">
      <alignment horizontal="left" vertical="top"/>
    </xf>
    <xf numFmtId="0" fontId="2" fillId="3" borderId="21" xfId="0" applyFont="1" applyFill="1" applyBorder="1" applyAlignment="1" applyProtection="1">
      <alignment horizontal="left" vertical="top" wrapText="1"/>
    </xf>
    <xf numFmtId="0" fontId="2" fillId="3" borderId="27" xfId="0" applyFont="1" applyFill="1" applyBorder="1" applyAlignment="1" applyProtection="1">
      <alignment horizontal="left" vertical="top" wrapText="1"/>
    </xf>
    <xf numFmtId="0" fontId="2" fillId="3" borderId="30" xfId="0" applyFont="1" applyFill="1" applyBorder="1" applyAlignment="1" applyProtection="1">
      <alignment horizontal="left" vertical="top" wrapText="1"/>
    </xf>
    <xf numFmtId="49" fontId="2" fillId="3" borderId="11" xfId="0" applyNumberFormat="1" applyFont="1" applyFill="1" applyBorder="1" applyAlignment="1" applyProtection="1">
      <alignment horizontal="left" vertical="top"/>
    </xf>
    <xf numFmtId="49" fontId="2" fillId="2" borderId="11" xfId="0" applyNumberFormat="1" applyFont="1" applyFill="1" applyBorder="1" applyAlignment="1" applyProtection="1">
      <alignment horizontal="left" vertical="top"/>
    </xf>
    <xf numFmtId="0" fontId="2" fillId="2" borderId="21" xfId="0" applyFont="1" applyFill="1" applyBorder="1" applyAlignment="1" applyProtection="1">
      <alignment horizontal="left" vertical="top" wrapText="1"/>
    </xf>
    <xf numFmtId="0" fontId="2" fillId="2" borderId="27" xfId="0" applyFont="1" applyFill="1" applyBorder="1" applyAlignment="1" applyProtection="1">
      <alignment horizontal="left" vertical="top" wrapText="1"/>
    </xf>
    <xf numFmtId="0" fontId="2" fillId="2" borderId="27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/>
    </xf>
    <xf numFmtId="49" fontId="2" fillId="7" borderId="1" xfId="0" applyNumberFormat="1" applyFont="1" applyFill="1" applyBorder="1" applyAlignment="1" applyProtection="1">
      <alignment horizontal="left" vertical="top"/>
    </xf>
    <xf numFmtId="49" fontId="2" fillId="3" borderId="1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left" vertical="top"/>
    </xf>
    <xf numFmtId="49" fontId="2" fillId="9" borderId="1" xfId="0" applyNumberFormat="1" applyFont="1" applyFill="1" applyBorder="1" applyAlignment="1" applyProtection="1">
      <alignment horizontal="left" vertical="top"/>
    </xf>
    <xf numFmtId="0" fontId="3" fillId="0" borderId="1" xfId="0" applyFont="1" applyFill="1" applyBorder="1" applyAlignment="1" applyProtection="1">
      <alignment horizontal="left" vertical="top" wrapText="1"/>
    </xf>
    <xf numFmtId="0" fontId="2" fillId="12" borderId="8" xfId="0" applyFont="1" applyFill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/>
    </xf>
    <xf numFmtId="49" fontId="2" fillId="7" borderId="15" xfId="0" applyNumberFormat="1" applyFont="1" applyFill="1" applyBorder="1" applyAlignment="1" applyProtection="1">
      <alignment horizontal="left" vertical="top"/>
    </xf>
    <xf numFmtId="49" fontId="2" fillId="3" borderId="15" xfId="0" applyNumberFormat="1" applyFont="1" applyFill="1" applyBorder="1" applyAlignment="1" applyProtection="1">
      <alignment horizontal="left" vertical="top"/>
    </xf>
    <xf numFmtId="49" fontId="2" fillId="2" borderId="15" xfId="0" applyNumberFormat="1" applyFont="1" applyFill="1" applyBorder="1" applyAlignment="1" applyProtection="1">
      <alignment horizontal="left" vertical="top"/>
    </xf>
    <xf numFmtId="49" fontId="2" fillId="9" borderId="15" xfId="0" applyNumberFormat="1" applyFont="1" applyFill="1" applyBorder="1" applyAlignment="1" applyProtection="1">
      <alignment horizontal="left" vertical="top"/>
    </xf>
    <xf numFmtId="0" fontId="3" fillId="0" borderId="15" xfId="0" applyFont="1" applyFill="1" applyBorder="1" applyAlignment="1" applyProtection="1">
      <alignment horizontal="left" vertical="top" wrapText="1"/>
    </xf>
    <xf numFmtId="0" fontId="2" fillId="12" borderId="11" xfId="0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left" vertical="top" wrapText="1"/>
    </xf>
    <xf numFmtId="49" fontId="2" fillId="9" borderId="8" xfId="0" applyNumberFormat="1" applyFont="1" applyFill="1" applyBorder="1" applyAlignment="1" applyProtection="1">
      <alignment horizontal="left" vertical="top"/>
    </xf>
    <xf numFmtId="0" fontId="3" fillId="0" borderId="8" xfId="0" applyFont="1" applyFill="1" applyBorder="1" applyAlignment="1" applyProtection="1">
      <alignment horizontal="left" vertical="top" wrapText="1"/>
    </xf>
    <xf numFmtId="49" fontId="2" fillId="7" borderId="8" xfId="0" applyNumberFormat="1" applyFont="1" applyFill="1" applyBorder="1" applyAlignment="1" applyProtection="1">
      <alignment horizontal="left" vertical="top"/>
    </xf>
    <xf numFmtId="49" fontId="2" fillId="3" borderId="8" xfId="0" applyNumberFormat="1" applyFont="1" applyFill="1" applyBorder="1" applyAlignment="1" applyProtection="1">
      <alignment horizontal="left" vertical="top"/>
    </xf>
    <xf numFmtId="49" fontId="2" fillId="2" borderId="8" xfId="0" applyNumberFormat="1" applyFont="1" applyFill="1" applyBorder="1" applyAlignment="1" applyProtection="1">
      <alignment horizontal="left" vertical="top"/>
    </xf>
    <xf numFmtId="0" fontId="2" fillId="4" borderId="27" xfId="0" applyFont="1" applyFill="1" applyBorder="1" applyAlignment="1" applyProtection="1">
      <alignment horizontal="left" vertical="top" wrapText="1"/>
    </xf>
    <xf numFmtId="2" fontId="2" fillId="4" borderId="11" xfId="0" applyNumberFormat="1" applyFont="1" applyFill="1" applyBorder="1" applyAlignment="1" applyProtection="1">
      <alignment horizontal="left" vertical="top"/>
    </xf>
    <xf numFmtId="164" fontId="2" fillId="4" borderId="21" xfId="0" applyNumberFormat="1" applyFont="1" applyFill="1" applyBorder="1" applyAlignment="1" applyProtection="1">
      <alignment horizontal="left" vertical="top"/>
    </xf>
    <xf numFmtId="164" fontId="2" fillId="4" borderId="27" xfId="0" applyNumberFormat="1" applyFont="1" applyFill="1" applyBorder="1" applyAlignment="1" applyProtection="1">
      <alignment horizontal="left" vertical="top"/>
    </xf>
    <xf numFmtId="164" fontId="2" fillId="4" borderId="11" xfId="0" applyNumberFormat="1" applyFont="1" applyFill="1" applyBorder="1" applyAlignment="1" applyProtection="1">
      <alignment horizontal="left" vertical="top" indent="1"/>
    </xf>
    <xf numFmtId="164" fontId="2" fillId="4" borderId="11" xfId="0" applyNumberFormat="1" applyFont="1" applyFill="1" applyBorder="1" applyAlignment="1" applyProtection="1">
      <alignment horizontal="left" vertical="top"/>
    </xf>
    <xf numFmtId="49" fontId="21" fillId="2" borderId="21" xfId="0" applyNumberFormat="1" applyFont="1" applyFill="1" applyBorder="1" applyAlignment="1" applyProtection="1">
      <alignment horizontal="left" vertical="top"/>
    </xf>
    <xf numFmtId="49" fontId="21" fillId="2" borderId="27" xfId="0" applyNumberFormat="1" applyFont="1" applyFill="1" applyBorder="1" applyAlignment="1" applyProtection="1">
      <alignment horizontal="left" vertical="top"/>
    </xf>
    <xf numFmtId="49" fontId="21" fillId="2" borderId="30" xfId="0" applyNumberFormat="1" applyFont="1" applyFill="1" applyBorder="1" applyAlignment="1" applyProtection="1">
      <alignment horizontal="left" vertical="top"/>
    </xf>
    <xf numFmtId="2" fontId="2" fillId="2" borderId="11" xfId="0" applyNumberFormat="1" applyFont="1" applyFill="1" applyBorder="1" applyAlignment="1" applyProtection="1">
      <alignment horizontal="left" vertical="top"/>
    </xf>
    <xf numFmtId="49" fontId="2" fillId="2" borderId="21" xfId="0" applyNumberFormat="1" applyFont="1" applyFill="1" applyBorder="1" applyAlignment="1" applyProtection="1">
      <alignment horizontal="left" vertical="top"/>
    </xf>
    <xf numFmtId="49" fontId="2" fillId="2" borderId="30" xfId="0" applyNumberFormat="1" applyFont="1" applyFill="1" applyBorder="1" applyAlignment="1" applyProtection="1">
      <alignment horizontal="left" vertical="top"/>
    </xf>
    <xf numFmtId="49" fontId="2" fillId="2" borderId="11" xfId="0" applyNumberFormat="1" applyFont="1" applyFill="1" applyBorder="1" applyAlignment="1" applyProtection="1">
      <alignment horizontal="left" vertical="top" indent="1"/>
    </xf>
    <xf numFmtId="49" fontId="2" fillId="3" borderId="1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left" vertical="top"/>
    </xf>
    <xf numFmtId="49" fontId="2" fillId="9" borderId="8" xfId="0" applyNumberFormat="1" applyFont="1" applyFill="1" applyBorder="1" applyAlignment="1" applyProtection="1">
      <alignment horizontal="left" vertical="top"/>
    </xf>
    <xf numFmtId="0" fontId="3" fillId="0" borderId="1" xfId="0" applyFont="1" applyFill="1" applyBorder="1" applyAlignment="1" applyProtection="1">
      <alignment horizontal="left" vertical="top" wrapText="1"/>
    </xf>
    <xf numFmtId="0" fontId="14" fillId="0" borderId="11" xfId="0" applyFont="1" applyFill="1" applyBorder="1" applyAlignment="1" applyProtection="1">
      <alignment vertical="center" wrapText="1" readingOrder="1"/>
    </xf>
    <xf numFmtId="0" fontId="2" fillId="12" borderId="1" xfId="0" applyFont="1" applyFill="1" applyBorder="1" applyAlignment="1" applyProtection="1">
      <alignment horizontal="left" vertical="top" wrapText="1"/>
    </xf>
    <xf numFmtId="49" fontId="2" fillId="7" borderId="8" xfId="0" applyNumberFormat="1" applyFont="1" applyFill="1" applyBorder="1" applyAlignment="1" applyProtection="1">
      <alignment horizontal="left" vertical="top"/>
    </xf>
    <xf numFmtId="49" fontId="2" fillId="3" borderId="8" xfId="0" applyNumberFormat="1" applyFont="1" applyFill="1" applyBorder="1" applyAlignment="1" applyProtection="1">
      <alignment horizontal="left" vertical="top"/>
    </xf>
    <xf numFmtId="49" fontId="2" fillId="2" borderId="8" xfId="0" applyNumberFormat="1" applyFont="1" applyFill="1" applyBorder="1" applyAlignment="1" applyProtection="1">
      <alignment horizontal="left" vertical="top"/>
    </xf>
    <xf numFmtId="0" fontId="16" fillId="9" borderId="11" xfId="0" applyFont="1" applyFill="1" applyBorder="1" applyAlignment="1" applyProtection="1">
      <alignment horizontal="left" vertical="top" wrapText="1"/>
    </xf>
    <xf numFmtId="0" fontId="16" fillId="11" borderId="8" xfId="0" applyFont="1" applyFill="1" applyBorder="1" applyAlignment="1" applyProtection="1">
      <alignment horizontal="left" vertical="top" wrapText="1"/>
    </xf>
    <xf numFmtId="49" fontId="2" fillId="11" borderId="30" xfId="0" applyNumberFormat="1" applyFont="1" applyFill="1" applyBorder="1" applyAlignment="1" applyProtection="1">
      <alignment horizontal="left" vertical="top"/>
    </xf>
    <xf numFmtId="49" fontId="2" fillId="3" borderId="21" xfId="0" applyNumberFormat="1" applyFont="1" applyFill="1" applyBorder="1" applyAlignment="1" applyProtection="1">
      <alignment horizontal="left" vertical="top"/>
    </xf>
    <xf numFmtId="49" fontId="2" fillId="3" borderId="27" xfId="0" applyNumberFormat="1" applyFont="1" applyFill="1" applyBorder="1" applyAlignment="1" applyProtection="1">
      <alignment horizontal="left" vertical="top"/>
    </xf>
    <xf numFmtId="49" fontId="2" fillId="3" borderId="30" xfId="0" applyNumberFormat="1" applyFont="1" applyFill="1" applyBorder="1" applyAlignment="1" applyProtection="1">
      <alignment horizontal="left" vertical="top"/>
    </xf>
    <xf numFmtId="166" fontId="2" fillId="3" borderId="11" xfId="0" applyNumberFormat="1" applyFont="1" applyFill="1" applyBorder="1" applyAlignment="1" applyProtection="1">
      <alignment horizontal="left" vertical="top"/>
    </xf>
    <xf numFmtId="49" fontId="2" fillId="3" borderId="27" xfId="0" applyNumberFormat="1" applyFont="1" applyFill="1" applyBorder="1" applyAlignment="1" applyProtection="1">
      <alignment horizontal="left" vertical="top"/>
    </xf>
    <xf numFmtId="49" fontId="2" fillId="3" borderId="11" xfId="0" applyNumberFormat="1" applyFont="1" applyFill="1" applyBorder="1" applyAlignment="1" applyProtection="1">
      <alignment horizontal="left" vertical="top" indent="1"/>
    </xf>
    <xf numFmtId="49" fontId="2" fillId="3" borderId="30" xfId="0" applyNumberFormat="1" applyFont="1" applyFill="1" applyBorder="1" applyAlignment="1" applyProtection="1">
      <alignment horizontal="left" vertical="top"/>
    </xf>
    <xf numFmtId="49" fontId="2" fillId="5" borderId="21" xfId="0" applyNumberFormat="1" applyFont="1" applyFill="1" applyBorder="1" applyAlignment="1" applyProtection="1">
      <alignment horizontal="left" vertical="top"/>
    </xf>
    <xf numFmtId="49" fontId="2" fillId="5" borderId="27" xfId="0" applyNumberFormat="1" applyFont="1" applyFill="1" applyBorder="1" applyAlignment="1" applyProtection="1">
      <alignment horizontal="left" vertical="top"/>
    </xf>
    <xf numFmtId="49" fontId="2" fillId="5" borderId="30" xfId="0" applyNumberFormat="1" applyFont="1" applyFill="1" applyBorder="1" applyAlignment="1" applyProtection="1">
      <alignment horizontal="left" vertical="top"/>
    </xf>
    <xf numFmtId="166" fontId="2" fillId="5" borderId="11" xfId="0" applyNumberFormat="1" applyFont="1" applyFill="1" applyBorder="1" applyAlignment="1" applyProtection="1">
      <alignment horizontal="left" vertical="top"/>
    </xf>
    <xf numFmtId="49" fontId="2" fillId="5" borderId="21" xfId="0" applyNumberFormat="1" applyFont="1" applyFill="1" applyBorder="1" applyAlignment="1" applyProtection="1">
      <alignment horizontal="left" vertical="top"/>
    </xf>
    <xf numFmtId="49" fontId="2" fillId="5" borderId="30" xfId="0" applyNumberFormat="1" applyFont="1" applyFill="1" applyBorder="1" applyAlignment="1" applyProtection="1">
      <alignment horizontal="left" vertical="top"/>
    </xf>
    <xf numFmtId="49" fontId="2" fillId="5" borderId="27" xfId="0" applyNumberFormat="1" applyFont="1" applyFill="1" applyBorder="1" applyAlignment="1" applyProtection="1">
      <alignment horizontal="left" vertical="top"/>
    </xf>
    <xf numFmtId="49" fontId="2" fillId="5" borderId="27" xfId="0" applyNumberFormat="1" applyFont="1" applyFill="1" applyBorder="1" applyAlignment="1" applyProtection="1">
      <alignment horizontal="left" vertical="top" indent="1"/>
    </xf>
    <xf numFmtId="49" fontId="2" fillId="5" borderId="11" xfId="0" applyNumberFormat="1" applyFont="1" applyFill="1" applyBorder="1" applyAlignment="1" applyProtection="1">
      <alignment horizontal="left" vertical="top"/>
    </xf>
    <xf numFmtId="49" fontId="2" fillId="0" borderId="32" xfId="0" applyNumberFormat="1" applyFont="1" applyFill="1" applyBorder="1" applyAlignment="1" applyProtection="1">
      <alignment horizontal="left" vertical="top"/>
    </xf>
    <xf numFmtId="49" fontId="2" fillId="0" borderId="32" xfId="0" applyNumberFormat="1" applyFont="1" applyFill="1" applyBorder="1" applyAlignment="1" applyProtection="1">
      <alignment horizontal="left" vertical="top"/>
    </xf>
    <xf numFmtId="0" fontId="2" fillId="0" borderId="32" xfId="0" applyFont="1" applyBorder="1" applyAlignment="1" applyProtection="1">
      <alignment horizontal="left" vertical="top" indent="1"/>
    </xf>
    <xf numFmtId="49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 indent="1"/>
    </xf>
    <xf numFmtId="0" fontId="3" fillId="0" borderId="0" xfId="0" applyFont="1" applyAlignment="1" applyProtection="1">
      <alignment horizontal="left" vertical="top" indent="1"/>
    </xf>
    <xf numFmtId="0" fontId="7" fillId="0" borderId="22" xfId="0" applyFont="1" applyBorder="1" applyAlignment="1" applyProtection="1">
      <alignment horizontal="left" vertical="top"/>
    </xf>
    <xf numFmtId="0" fontId="7" fillId="0" borderId="42" xfId="0" applyFont="1" applyBorder="1" applyAlignment="1" applyProtection="1">
      <alignment horizontal="left" vertical="top"/>
    </xf>
    <xf numFmtId="0" fontId="7" fillId="0" borderId="43" xfId="0" applyFont="1" applyBorder="1" applyAlignment="1" applyProtection="1">
      <alignment horizontal="left" vertical="top"/>
    </xf>
    <xf numFmtId="0" fontId="1" fillId="0" borderId="42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left" vertical="top"/>
    </xf>
    <xf numFmtId="0" fontId="7" fillId="5" borderId="22" xfId="0" applyFont="1" applyFill="1" applyBorder="1" applyAlignment="1" applyProtection="1">
      <alignment horizontal="left" vertical="top"/>
    </xf>
    <xf numFmtId="0" fontId="7" fillId="5" borderId="42" xfId="0" applyFont="1" applyFill="1" applyBorder="1" applyAlignment="1" applyProtection="1">
      <alignment horizontal="left" vertical="top"/>
    </xf>
    <xf numFmtId="0" fontId="7" fillId="5" borderId="43" xfId="0" applyFont="1" applyFill="1" applyBorder="1" applyAlignment="1" applyProtection="1">
      <alignment horizontal="left" vertical="top"/>
    </xf>
    <xf numFmtId="164" fontId="1" fillId="5" borderId="43" xfId="0" applyNumberFormat="1" applyFont="1" applyFill="1" applyBorder="1" applyAlignment="1" applyProtection="1">
      <alignment horizontal="left" vertical="top"/>
    </xf>
    <xf numFmtId="0" fontId="1" fillId="4" borderId="22" xfId="0" applyNumberFormat="1" applyFont="1" applyFill="1" applyBorder="1" applyAlignment="1" applyProtection="1">
      <alignment horizontal="left" vertical="top"/>
    </xf>
    <xf numFmtId="0" fontId="1" fillId="4" borderId="42" xfId="0" applyNumberFormat="1" applyFont="1" applyFill="1" applyBorder="1" applyAlignment="1" applyProtection="1">
      <alignment horizontal="left" vertical="top"/>
    </xf>
    <xf numFmtId="0" fontId="1" fillId="4" borderId="43" xfId="0" applyNumberFormat="1" applyFont="1" applyFill="1" applyBorder="1" applyAlignment="1" applyProtection="1">
      <alignment horizontal="left" vertical="top"/>
    </xf>
    <xf numFmtId="2" fontId="1" fillId="4" borderId="3" xfId="0" applyNumberFormat="1" applyFont="1" applyFill="1" applyBorder="1" applyAlignment="1" applyProtection="1">
      <alignment horizontal="left" vertical="top"/>
    </xf>
    <xf numFmtId="0" fontId="7" fillId="0" borderId="44" xfId="0" applyNumberFormat="1" applyFont="1" applyBorder="1" applyAlignment="1" applyProtection="1">
      <alignment horizontal="left" vertical="top" wrapText="1"/>
    </xf>
    <xf numFmtId="0" fontId="7" fillId="0" borderId="19" xfId="0" applyNumberFormat="1" applyFont="1" applyBorder="1" applyAlignment="1" applyProtection="1">
      <alignment horizontal="left" vertical="top" wrapText="1"/>
    </xf>
    <xf numFmtId="0" fontId="7" fillId="0" borderId="45" xfId="0" applyNumberFormat="1" applyFont="1" applyBorder="1" applyAlignment="1" applyProtection="1">
      <alignment horizontal="left" vertical="top" wrapText="1"/>
    </xf>
    <xf numFmtId="2" fontId="1" fillId="0" borderId="14" xfId="0" applyNumberFormat="1" applyFont="1" applyBorder="1" applyAlignment="1" applyProtection="1">
      <alignment horizontal="left" vertical="top"/>
    </xf>
    <xf numFmtId="0" fontId="2" fillId="0" borderId="0" xfId="0" applyNumberFormat="1" applyFont="1" applyAlignment="1" applyProtection="1">
      <alignment horizontal="left" vertical="top"/>
    </xf>
    <xf numFmtId="0" fontId="3" fillId="0" borderId="0" xfId="0" applyNumberFormat="1" applyFont="1" applyAlignment="1" applyProtection="1">
      <alignment horizontal="left" vertical="top"/>
    </xf>
    <xf numFmtId="0" fontId="3" fillId="0" borderId="0" xfId="0" applyNumberFormat="1" applyFont="1" applyAlignment="1" applyProtection="1">
      <alignment horizontal="left" vertical="top" indent="1"/>
    </xf>
    <xf numFmtId="0" fontId="1" fillId="0" borderId="39" xfId="0" applyNumberFormat="1" applyFont="1" applyBorder="1" applyAlignment="1" applyProtection="1">
      <alignment horizontal="left" vertical="top" wrapText="1"/>
    </xf>
    <xf numFmtId="0" fontId="1" fillId="0" borderId="27" xfId="0" applyNumberFormat="1" applyFont="1" applyBorder="1" applyAlignment="1" applyProtection="1">
      <alignment horizontal="left" vertical="top" wrapText="1"/>
    </xf>
    <xf numFmtId="0" fontId="1" fillId="0" borderId="34" xfId="0" applyNumberFormat="1" applyFont="1" applyBorder="1" applyAlignment="1" applyProtection="1">
      <alignment horizontal="left" vertical="top" wrapText="1"/>
    </xf>
    <xf numFmtId="0" fontId="1" fillId="0" borderId="28" xfId="0" applyNumberFormat="1" applyFont="1" applyBorder="1" applyAlignment="1" applyProtection="1">
      <alignment horizontal="left" vertical="top"/>
    </xf>
    <xf numFmtId="0" fontId="7" fillId="0" borderId="39" xfId="0" applyNumberFormat="1" applyFont="1" applyBorder="1" applyAlignment="1" applyProtection="1">
      <alignment horizontal="left" vertical="top" wrapText="1"/>
    </xf>
    <xf numFmtId="0" fontId="7" fillId="0" borderId="27" xfId="0" applyNumberFormat="1" applyFont="1" applyBorder="1" applyAlignment="1" applyProtection="1">
      <alignment horizontal="left" vertical="top" wrapText="1"/>
    </xf>
    <xf numFmtId="0" fontId="7" fillId="0" borderId="34" xfId="0" applyNumberFormat="1" applyFont="1" applyBorder="1" applyAlignment="1" applyProtection="1">
      <alignment horizontal="left" vertical="top" wrapText="1"/>
    </xf>
    <xf numFmtId="2" fontId="1" fillId="0" borderId="28" xfId="0" applyNumberFormat="1" applyFont="1" applyBorder="1" applyAlignment="1" applyProtection="1">
      <alignment horizontal="left" vertical="top"/>
    </xf>
    <xf numFmtId="2" fontId="1" fillId="0" borderId="29" xfId="0" applyNumberFormat="1" applyFont="1" applyBorder="1" applyAlignment="1" applyProtection="1">
      <alignment horizontal="left" vertical="top"/>
    </xf>
    <xf numFmtId="0" fontId="7" fillId="0" borderId="39" xfId="0" applyFont="1" applyFill="1" applyBorder="1" applyAlignment="1" applyProtection="1">
      <alignment horizontal="left" vertical="top" wrapText="1"/>
    </xf>
    <xf numFmtId="0" fontId="7" fillId="0" borderId="27" xfId="0" applyFont="1" applyFill="1" applyBorder="1" applyAlignment="1" applyProtection="1">
      <alignment horizontal="left" vertical="top" wrapText="1"/>
    </xf>
    <xf numFmtId="0" fontId="7" fillId="0" borderId="34" xfId="0" applyFont="1" applyFill="1" applyBorder="1" applyAlignment="1" applyProtection="1">
      <alignment horizontal="left" vertical="top" wrapText="1"/>
    </xf>
    <xf numFmtId="0" fontId="7" fillId="0" borderId="39" xfId="0" applyFont="1" applyBorder="1" applyAlignment="1" applyProtection="1">
      <alignment horizontal="left" vertical="top" wrapText="1"/>
    </xf>
    <xf numFmtId="0" fontId="7" fillId="0" borderId="27" xfId="0" applyFont="1" applyBorder="1" applyAlignment="1" applyProtection="1">
      <alignment horizontal="left" vertical="top" wrapText="1"/>
    </xf>
    <xf numFmtId="0" fontId="7" fillId="0" borderId="34" xfId="0" applyFont="1" applyBorder="1" applyAlignment="1" applyProtection="1">
      <alignment horizontal="left" vertical="top" wrapText="1"/>
    </xf>
    <xf numFmtId="164" fontId="1" fillId="0" borderId="29" xfId="0" applyNumberFormat="1" applyFont="1" applyBorder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7" fillId="4" borderId="22" xfId="0" applyFont="1" applyFill="1" applyBorder="1" applyAlignment="1" applyProtection="1">
      <alignment horizontal="left" vertical="top" wrapText="1"/>
    </xf>
    <xf numFmtId="0" fontId="7" fillId="4" borderId="42" xfId="0" applyFont="1" applyFill="1" applyBorder="1" applyAlignment="1" applyProtection="1">
      <alignment horizontal="left" vertical="top" wrapText="1"/>
    </xf>
    <xf numFmtId="0" fontId="7" fillId="4" borderId="43" xfId="0" applyFont="1" applyFill="1" applyBorder="1" applyAlignment="1" applyProtection="1">
      <alignment horizontal="left" vertical="top" wrapText="1"/>
    </xf>
    <xf numFmtId="164" fontId="1" fillId="4" borderId="43" xfId="0" applyNumberFormat="1" applyFont="1" applyFill="1" applyBorder="1" applyAlignment="1" applyProtection="1">
      <alignment horizontal="left" vertical="top"/>
    </xf>
    <xf numFmtId="0" fontId="7" fillId="0" borderId="44" xfId="0" applyFont="1" applyFill="1" applyBorder="1" applyAlignment="1" applyProtection="1">
      <alignment horizontal="left" vertical="top" wrapText="1"/>
    </xf>
    <xf numFmtId="0" fontId="7" fillId="0" borderId="19" xfId="0" applyFont="1" applyFill="1" applyBorder="1" applyAlignment="1" applyProtection="1">
      <alignment horizontal="left" vertical="top" wrapText="1"/>
    </xf>
    <xf numFmtId="0" fontId="7" fillId="0" borderId="45" xfId="0" applyFont="1" applyFill="1" applyBorder="1" applyAlignment="1" applyProtection="1">
      <alignment horizontal="left" vertical="top" wrapText="1"/>
    </xf>
    <xf numFmtId="164" fontId="1" fillId="0" borderId="45" xfId="0" applyNumberFormat="1" applyFont="1" applyFill="1" applyBorder="1" applyAlignment="1" applyProtection="1">
      <alignment horizontal="left" vertical="top"/>
    </xf>
    <xf numFmtId="164" fontId="1" fillId="0" borderId="34" xfId="0" applyNumberFormat="1" applyFont="1" applyFill="1" applyBorder="1" applyAlignment="1" applyProtection="1">
      <alignment horizontal="left" vertical="top"/>
    </xf>
    <xf numFmtId="0" fontId="7" fillId="6" borderId="22" xfId="0" applyFont="1" applyFill="1" applyBorder="1" applyAlignment="1" applyProtection="1">
      <alignment horizontal="left" vertical="top"/>
    </xf>
    <xf numFmtId="0" fontId="7" fillId="6" borderId="42" xfId="0" applyFont="1" applyFill="1" applyBorder="1" applyAlignment="1" applyProtection="1">
      <alignment horizontal="left" vertical="top"/>
    </xf>
    <xf numFmtId="0" fontId="7" fillId="6" borderId="43" xfId="0" applyFont="1" applyFill="1" applyBorder="1" applyAlignment="1" applyProtection="1">
      <alignment horizontal="left" vertical="top"/>
    </xf>
    <xf numFmtId="164" fontId="1" fillId="6" borderId="3" xfId="0" applyNumberFormat="1" applyFont="1" applyFill="1" applyBorder="1" applyAlignment="1" applyProtection="1">
      <alignment horizontal="left" vertical="top"/>
    </xf>
    <xf numFmtId="0" fontId="3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vertical="top" wrapText="1"/>
    </xf>
    <xf numFmtId="0" fontId="2" fillId="0" borderId="24" xfId="0" applyNumberFormat="1" applyFont="1" applyFill="1" applyBorder="1" applyAlignment="1" applyProtection="1">
      <alignment horizontal="center" vertical="center" wrapText="1"/>
    </xf>
    <xf numFmtId="0" fontId="2" fillId="0" borderId="32" xfId="0" applyNumberFormat="1" applyFont="1" applyFill="1" applyBorder="1" applyAlignment="1" applyProtection="1">
      <alignment horizontal="center" vertical="center" wrapText="1"/>
    </xf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3" xfId="0" applyNumberFormat="1" applyFont="1" applyFill="1" applyBorder="1" applyAlignment="1" applyProtection="1">
      <alignment horizontal="center" vertical="center" wrapText="1"/>
    </xf>
    <xf numFmtId="0" fontId="2" fillId="0" borderId="3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textRotation="90" wrapText="1"/>
    </xf>
    <xf numFmtId="49" fontId="2" fillId="7" borderId="1" xfId="0" applyNumberFormat="1" applyFont="1" applyFill="1" applyBorder="1" applyAlignment="1" applyProtection="1">
      <alignment horizontal="left" vertical="top" wrapText="1"/>
    </xf>
    <xf numFmtId="49" fontId="2" fillId="2" borderId="11" xfId="0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49" fontId="2" fillId="7" borderId="1" xfId="0" applyNumberFormat="1" applyFont="1" applyFill="1" applyBorder="1" applyAlignment="1" applyProtection="1">
      <alignment horizontal="left" vertical="top" wrapText="1"/>
    </xf>
    <xf numFmtId="49" fontId="2" fillId="2" borderId="1" xfId="0" applyNumberFormat="1" applyFont="1" applyFill="1" applyBorder="1" applyAlignment="1" applyProtection="1">
      <alignment horizontal="left" vertical="top" wrapText="1"/>
    </xf>
    <xf numFmtId="49" fontId="2" fillId="9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2" fontId="2" fillId="0" borderId="1" xfId="0" applyNumberFormat="1" applyFont="1" applyFill="1" applyBorder="1" applyAlignment="1" applyProtection="1">
      <alignment horizontal="center" vertical="top" wrapText="1"/>
    </xf>
    <xf numFmtId="49" fontId="2" fillId="7" borderId="15" xfId="0" applyNumberFormat="1" applyFont="1" applyFill="1" applyBorder="1" applyAlignment="1" applyProtection="1">
      <alignment horizontal="left" vertical="top" wrapText="1"/>
    </xf>
    <xf numFmtId="49" fontId="2" fillId="2" borderId="15" xfId="0" applyNumberFormat="1" applyFont="1" applyFill="1" applyBorder="1" applyAlignment="1" applyProtection="1">
      <alignment horizontal="left" vertical="top" wrapText="1"/>
    </xf>
    <xf numFmtId="49" fontId="2" fillId="9" borderId="15" xfId="0" applyNumberFormat="1" applyFont="1" applyFill="1" applyBorder="1" applyAlignment="1" applyProtection="1">
      <alignment horizontal="left" vertical="top" wrapText="1"/>
    </xf>
    <xf numFmtId="0" fontId="3" fillId="0" borderId="15" xfId="0" applyFont="1" applyFill="1" applyBorder="1" applyAlignment="1" applyProtection="1">
      <alignment horizontal="center" vertical="top" wrapText="1"/>
    </xf>
    <xf numFmtId="2" fontId="2" fillId="0" borderId="15" xfId="0" applyNumberFormat="1" applyFont="1" applyFill="1" applyBorder="1" applyAlignment="1" applyProtection="1">
      <alignment horizontal="center" vertical="top" wrapText="1"/>
    </xf>
    <xf numFmtId="49" fontId="2" fillId="9" borderId="8" xfId="0" applyNumberFormat="1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center" vertical="top" wrapText="1"/>
    </xf>
    <xf numFmtId="2" fontId="2" fillId="0" borderId="8" xfId="0" applyNumberFormat="1" applyFont="1" applyFill="1" applyBorder="1" applyAlignment="1" applyProtection="1">
      <alignment horizontal="center" vertical="top" wrapText="1"/>
    </xf>
    <xf numFmtId="49" fontId="2" fillId="7" borderId="8" xfId="0" applyNumberFormat="1" applyFont="1" applyFill="1" applyBorder="1" applyAlignment="1" applyProtection="1">
      <alignment horizontal="left" vertical="top" wrapText="1"/>
    </xf>
    <xf numFmtId="49" fontId="2" fillId="2" borderId="8" xfId="0" applyNumberFormat="1" applyFont="1" applyFill="1" applyBorder="1" applyAlignment="1" applyProtection="1">
      <alignment horizontal="left" vertical="top" wrapText="1"/>
    </xf>
    <xf numFmtId="2" fontId="2" fillId="4" borderId="11" xfId="0" applyNumberFormat="1" applyFont="1" applyFill="1" applyBorder="1" applyAlignment="1" applyProtection="1">
      <alignment horizontal="left" vertical="top" wrapText="1"/>
    </xf>
    <xf numFmtId="164" fontId="2" fillId="4" borderId="21" xfId="0" applyNumberFormat="1" applyFont="1" applyFill="1" applyBorder="1" applyAlignment="1" applyProtection="1">
      <alignment horizontal="left" vertical="top" wrapText="1"/>
    </xf>
    <xf numFmtId="164" fontId="2" fillId="4" borderId="27" xfId="0" applyNumberFormat="1" applyFont="1" applyFill="1" applyBorder="1" applyAlignment="1" applyProtection="1">
      <alignment horizontal="left" vertical="top" wrapText="1"/>
    </xf>
    <xf numFmtId="164" fontId="2" fillId="4" borderId="11" xfId="0" applyNumberFormat="1" applyFont="1" applyFill="1" applyBorder="1" applyAlignment="1" applyProtection="1">
      <alignment horizontal="left" vertical="top" wrapText="1"/>
    </xf>
    <xf numFmtId="49" fontId="21" fillId="2" borderId="21" xfId="0" applyNumberFormat="1" applyFont="1" applyFill="1" applyBorder="1" applyAlignment="1" applyProtection="1">
      <alignment horizontal="left" vertical="top" wrapText="1"/>
    </xf>
    <xf numFmtId="49" fontId="21" fillId="2" borderId="27" xfId="0" applyNumberFormat="1" applyFont="1" applyFill="1" applyBorder="1" applyAlignment="1" applyProtection="1">
      <alignment horizontal="left" vertical="top" wrapText="1"/>
    </xf>
    <xf numFmtId="49" fontId="21" fillId="2" borderId="30" xfId="0" applyNumberFormat="1" applyFont="1" applyFill="1" applyBorder="1" applyAlignment="1" applyProtection="1">
      <alignment horizontal="left" vertical="top" wrapText="1"/>
    </xf>
    <xf numFmtId="2" fontId="2" fillId="2" borderId="11" xfId="0" applyNumberFormat="1" applyFont="1" applyFill="1" applyBorder="1" applyAlignment="1" applyProtection="1">
      <alignment horizontal="left" vertical="top" wrapText="1"/>
    </xf>
    <xf numFmtId="49" fontId="2" fillId="2" borderId="21" xfId="0" applyNumberFormat="1" applyFont="1" applyFill="1" applyBorder="1" applyAlignment="1" applyProtection="1">
      <alignment horizontal="left" vertical="top" wrapText="1"/>
    </xf>
    <xf numFmtId="49" fontId="2" fillId="2" borderId="30" xfId="0" applyNumberFormat="1" applyFont="1" applyFill="1" applyBorder="1" applyAlignment="1" applyProtection="1">
      <alignment horizontal="left" vertical="top" wrapText="1"/>
    </xf>
    <xf numFmtId="166" fontId="2" fillId="3" borderId="11" xfId="0" applyNumberFormat="1" applyFont="1" applyFill="1" applyBorder="1" applyAlignment="1" applyProtection="1">
      <alignment horizontal="left" vertical="top" wrapText="1"/>
    </xf>
    <xf numFmtId="49" fontId="2" fillId="3" borderId="30" xfId="0" applyNumberFormat="1" applyFont="1" applyFill="1" applyBorder="1" applyAlignment="1" applyProtection="1">
      <alignment horizontal="left" vertical="top" wrapText="1"/>
    </xf>
    <xf numFmtId="166" fontId="2" fillId="5" borderId="11" xfId="0" applyNumberFormat="1" applyFont="1" applyFill="1" applyBorder="1" applyAlignment="1" applyProtection="1">
      <alignment horizontal="left" vertical="top" wrapText="1"/>
    </xf>
    <xf numFmtId="49" fontId="2" fillId="5" borderId="11" xfId="0" applyNumberFormat="1" applyFont="1" applyFill="1" applyBorder="1" applyAlignment="1" applyProtection="1">
      <alignment horizontal="left" vertical="top" wrapText="1"/>
    </xf>
    <xf numFmtId="0" fontId="7" fillId="0" borderId="22" xfId="0" applyFont="1" applyBorder="1" applyAlignment="1" applyProtection="1">
      <alignment horizontal="left" vertical="top" wrapText="1"/>
    </xf>
    <xf numFmtId="0" fontId="7" fillId="0" borderId="42" xfId="0" applyFont="1" applyBorder="1" applyAlignment="1" applyProtection="1">
      <alignment horizontal="left" vertical="top" wrapText="1"/>
    </xf>
    <xf numFmtId="0" fontId="7" fillId="0" borderId="43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left" vertical="top" wrapText="1"/>
    </xf>
    <xf numFmtId="0" fontId="7" fillId="5" borderId="22" xfId="0" applyFont="1" applyFill="1" applyBorder="1" applyAlignment="1" applyProtection="1">
      <alignment horizontal="left" vertical="top" wrapText="1"/>
    </xf>
    <xf numFmtId="0" fontId="7" fillId="5" borderId="42" xfId="0" applyFont="1" applyFill="1" applyBorder="1" applyAlignment="1" applyProtection="1">
      <alignment horizontal="left" vertical="top" wrapText="1"/>
    </xf>
    <xf numFmtId="0" fontId="7" fillId="5" borderId="43" xfId="0" applyFont="1" applyFill="1" applyBorder="1" applyAlignment="1" applyProtection="1">
      <alignment horizontal="left" vertical="top" wrapText="1"/>
    </xf>
    <xf numFmtId="2" fontId="1" fillId="5" borderId="43" xfId="0" applyNumberFormat="1" applyFont="1" applyFill="1" applyBorder="1" applyAlignment="1" applyProtection="1">
      <alignment horizontal="left" vertical="top" wrapText="1"/>
    </xf>
    <xf numFmtId="0" fontId="1" fillId="4" borderId="22" xfId="0" applyNumberFormat="1" applyFont="1" applyFill="1" applyBorder="1" applyAlignment="1" applyProtection="1">
      <alignment horizontal="left" vertical="top" wrapText="1"/>
    </xf>
    <xf numFmtId="0" fontId="1" fillId="4" borderId="42" xfId="0" applyNumberFormat="1" applyFont="1" applyFill="1" applyBorder="1" applyAlignment="1" applyProtection="1">
      <alignment horizontal="left" vertical="top" wrapText="1"/>
    </xf>
    <xf numFmtId="0" fontId="1" fillId="4" borderId="43" xfId="0" applyNumberFormat="1" applyFont="1" applyFill="1" applyBorder="1" applyAlignment="1" applyProtection="1">
      <alignment horizontal="left" vertical="top" wrapText="1"/>
    </xf>
    <xf numFmtId="2" fontId="1" fillId="4" borderId="48" xfId="0" applyNumberFormat="1" applyFont="1" applyFill="1" applyBorder="1" applyAlignment="1" applyProtection="1">
      <alignment horizontal="left" vertical="top" wrapText="1"/>
    </xf>
    <xf numFmtId="2" fontId="1" fillId="0" borderId="28" xfId="0" applyNumberFormat="1" applyFont="1" applyBorder="1" applyAlignment="1" applyProtection="1">
      <alignment horizontal="left" vertical="top" wrapText="1"/>
    </xf>
    <xf numFmtId="0" fontId="2" fillId="0" borderId="0" xfId="0" applyNumberFormat="1" applyFont="1" applyAlignment="1" applyProtection="1">
      <alignment horizontal="left" vertical="top" wrapText="1"/>
    </xf>
    <xf numFmtId="0" fontId="3" fillId="0" borderId="0" xfId="0" applyNumberFormat="1" applyFont="1" applyAlignment="1" applyProtection="1">
      <alignment horizontal="left" vertical="top" wrapText="1"/>
    </xf>
    <xf numFmtId="2" fontId="1" fillId="0" borderId="29" xfId="0" applyNumberFormat="1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2" fontId="1" fillId="4" borderId="43" xfId="0" applyNumberFormat="1" applyFont="1" applyFill="1" applyBorder="1" applyAlignment="1" applyProtection="1">
      <alignment horizontal="left" vertical="top" wrapText="1"/>
    </xf>
    <xf numFmtId="2" fontId="1" fillId="0" borderId="45" xfId="0" applyNumberFormat="1" applyFont="1" applyFill="1" applyBorder="1" applyAlignment="1" applyProtection="1">
      <alignment horizontal="left" vertical="top" wrapText="1"/>
    </xf>
    <xf numFmtId="2" fontId="1" fillId="0" borderId="34" xfId="0" applyNumberFormat="1" applyFont="1" applyFill="1" applyBorder="1" applyAlignment="1" applyProtection="1">
      <alignment horizontal="left" vertical="top" wrapText="1"/>
    </xf>
    <xf numFmtId="0" fontId="7" fillId="6" borderId="22" xfId="0" applyFont="1" applyFill="1" applyBorder="1" applyAlignment="1" applyProtection="1">
      <alignment horizontal="left" vertical="top" wrapText="1"/>
    </xf>
    <xf numFmtId="0" fontId="7" fillId="6" borderId="42" xfId="0" applyFont="1" applyFill="1" applyBorder="1" applyAlignment="1" applyProtection="1">
      <alignment horizontal="left" vertical="top" wrapText="1"/>
    </xf>
    <xf numFmtId="0" fontId="7" fillId="6" borderId="43" xfId="0" applyFont="1" applyFill="1" applyBorder="1" applyAlignment="1" applyProtection="1">
      <alignment horizontal="left" vertical="top" wrapText="1"/>
    </xf>
    <xf numFmtId="2" fontId="1" fillId="6" borderId="3" xfId="0" applyNumberFormat="1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vertical="top" wrapText="1"/>
    </xf>
    <xf numFmtId="0" fontId="2" fillId="0" borderId="27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vertical="top" wrapText="1"/>
    </xf>
    <xf numFmtId="0" fontId="3" fillId="0" borderId="11" xfId="0" applyFont="1" applyFill="1" applyBorder="1" applyAlignment="1" applyProtection="1">
      <alignment horizontal="left" vertical="top" wrapText="1"/>
    </xf>
    <xf numFmtId="2" fontId="2" fillId="0" borderId="11" xfId="0" applyNumberFormat="1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2" fillId="12" borderId="27" xfId="0" applyFont="1" applyFill="1" applyBorder="1" applyAlignment="1" applyProtection="1">
      <alignment vertical="top" wrapText="1"/>
    </xf>
    <xf numFmtId="49" fontId="2" fillId="12" borderId="11" xfId="0" applyNumberFormat="1" applyFont="1" applyFill="1" applyBorder="1" applyAlignment="1" applyProtection="1">
      <alignment horizontal="left" vertical="top"/>
    </xf>
    <xf numFmtId="0" fontId="2" fillId="13" borderId="11" xfId="0" applyFont="1" applyFill="1" applyBorder="1" applyAlignment="1" applyProtection="1">
      <alignment horizontal="left" vertical="top" wrapText="1"/>
    </xf>
    <xf numFmtId="0" fontId="14" fillId="0" borderId="30" xfId="0" applyFont="1" applyBorder="1" applyAlignment="1" applyProtection="1">
      <alignment horizontal="left" vertical="top" wrapText="1"/>
    </xf>
    <xf numFmtId="164" fontId="2" fillId="4" borderId="31" xfId="0" applyNumberFormat="1" applyFont="1" applyFill="1" applyBorder="1" applyAlignment="1" applyProtection="1">
      <alignment horizontal="left" vertical="top" wrapText="1"/>
    </xf>
  </cellXfs>
  <cellStyles count="6">
    <cellStyle name="Excel Built-in Normal" xfId="1"/>
    <cellStyle name="Įprastas" xfId="0" builtinId="0"/>
    <cellStyle name="Įprastas 2" xfId="2"/>
    <cellStyle name="Įprastas 3" xfId="3"/>
    <cellStyle name="Įprastas 4" xfId="4"/>
    <cellStyle name="Normal 2" xfId="5"/>
  </cellStyles>
  <dxfs count="0"/>
  <tableStyles count="0" defaultTableStyle="TableStyleMedium9" defaultPivotStyle="PivotStyleLight16"/>
  <colors>
    <mruColors>
      <color rgb="FF99CCFF"/>
      <color rgb="FFCCFFCC"/>
      <color rgb="FF99FFCC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410"/>
  <sheetViews>
    <sheetView tabSelected="1" workbookViewId="0"/>
  </sheetViews>
  <sheetFormatPr defaultRowHeight="12.75"/>
  <cols>
    <col min="1" max="1" width="5" style="4" customWidth="1"/>
    <col min="2" max="4" width="2.7109375" style="4" customWidth="1"/>
    <col min="5" max="5" width="36.140625" style="1" customWidth="1"/>
    <col min="6" max="6" width="11.42578125" style="1" customWidth="1"/>
    <col min="7" max="7" width="13" style="1" customWidth="1"/>
    <col min="8" max="8" width="16.85546875" style="4" customWidth="1"/>
    <col min="9" max="9" width="39.85546875" style="4" customWidth="1"/>
    <col min="10" max="10" width="25" style="4" customWidth="1"/>
    <col min="11" max="11" width="6.140625" style="4" customWidth="1"/>
    <col min="12" max="12" width="9.85546875" style="4" customWidth="1"/>
    <col min="13" max="16384" width="9.140625" style="4"/>
  </cols>
  <sheetData>
    <row r="1" spans="1:12" ht="50.25" customHeight="1">
      <c r="A1" s="1"/>
      <c r="B1" s="1"/>
      <c r="C1" s="1"/>
      <c r="D1" s="1"/>
      <c r="E1" s="2"/>
      <c r="F1" s="2"/>
      <c r="G1" s="2"/>
      <c r="H1" s="2"/>
      <c r="I1" s="1"/>
      <c r="J1" s="3" t="s">
        <v>483</v>
      </c>
      <c r="K1" s="3"/>
      <c r="L1" s="3"/>
    </row>
    <row r="2" spans="1:12">
      <c r="A2" s="1"/>
      <c r="B2" s="1"/>
      <c r="C2" s="1"/>
      <c r="D2" s="1"/>
      <c r="E2" s="2"/>
      <c r="F2" s="2"/>
      <c r="G2" s="2"/>
      <c r="H2" s="2"/>
      <c r="I2" s="1"/>
      <c r="J2" s="1"/>
      <c r="K2" s="1"/>
      <c r="L2" s="1"/>
    </row>
    <row r="3" spans="1:12" ht="15.75">
      <c r="A3" s="5" t="s">
        <v>382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7" t="s">
        <v>38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15.75">
      <c r="A6" s="9" t="s">
        <v>381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3.5" thickBot="1">
      <c r="A7" s="1"/>
      <c r="B7" s="1"/>
      <c r="C7" s="1"/>
      <c r="D7" s="1"/>
      <c r="H7" s="1"/>
      <c r="I7" s="10"/>
      <c r="J7" s="10"/>
      <c r="K7" s="10"/>
      <c r="L7" s="10"/>
    </row>
    <row r="8" spans="1:12" s="18" customFormat="1">
      <c r="A8" s="11" t="s">
        <v>27</v>
      </c>
      <c r="B8" s="12" t="s">
        <v>1</v>
      </c>
      <c r="C8" s="12" t="s">
        <v>2</v>
      </c>
      <c r="D8" s="12" t="s">
        <v>3</v>
      </c>
      <c r="E8" s="13" t="s">
        <v>14</v>
      </c>
      <c r="F8" s="12" t="s">
        <v>4</v>
      </c>
      <c r="G8" s="12" t="s">
        <v>332</v>
      </c>
      <c r="H8" s="14" t="s">
        <v>0</v>
      </c>
      <c r="I8" s="15" t="s">
        <v>102</v>
      </c>
      <c r="J8" s="16"/>
      <c r="K8" s="16"/>
      <c r="L8" s="17"/>
    </row>
    <row r="9" spans="1:12" s="18" customFormat="1" ht="74.25" thickBot="1">
      <c r="A9" s="19"/>
      <c r="B9" s="20"/>
      <c r="C9" s="20"/>
      <c r="D9" s="20"/>
      <c r="E9" s="21"/>
      <c r="F9" s="20"/>
      <c r="G9" s="20"/>
      <c r="H9" s="22"/>
      <c r="I9" s="23" t="s">
        <v>102</v>
      </c>
      <c r="J9" s="23" t="s">
        <v>103</v>
      </c>
      <c r="K9" s="24" t="s">
        <v>36</v>
      </c>
      <c r="L9" s="25" t="s">
        <v>37</v>
      </c>
    </row>
    <row r="10" spans="1:12" s="10" customFormat="1">
      <c r="A10" s="26" t="s">
        <v>104</v>
      </c>
      <c r="B10" s="27" t="s">
        <v>330</v>
      </c>
      <c r="C10" s="28"/>
      <c r="D10" s="28"/>
      <c r="E10" s="28"/>
      <c r="F10" s="28"/>
      <c r="G10" s="28"/>
      <c r="H10" s="28"/>
      <c r="I10" s="28"/>
      <c r="J10" s="28"/>
      <c r="K10" s="28"/>
      <c r="L10" s="29"/>
    </row>
    <row r="11" spans="1:12" s="10" customFormat="1">
      <c r="A11" s="30" t="s">
        <v>104</v>
      </c>
      <c r="B11" s="31" t="s">
        <v>6</v>
      </c>
      <c r="C11" s="32" t="s">
        <v>383</v>
      </c>
      <c r="D11" s="33"/>
      <c r="E11" s="33"/>
      <c r="F11" s="33"/>
      <c r="G11" s="33"/>
      <c r="H11" s="33"/>
      <c r="I11" s="33"/>
      <c r="J11" s="33"/>
      <c r="K11" s="33"/>
      <c r="L11" s="34"/>
    </row>
    <row r="12" spans="1:12" s="10" customFormat="1" ht="25.5">
      <c r="A12" s="35" t="s">
        <v>104</v>
      </c>
      <c r="B12" s="36" t="s">
        <v>6</v>
      </c>
      <c r="C12" s="37" t="s">
        <v>6</v>
      </c>
      <c r="D12" s="38" t="s">
        <v>105</v>
      </c>
      <c r="E12" s="39"/>
      <c r="F12" s="39"/>
      <c r="G12" s="40"/>
      <c r="H12" s="41" t="s">
        <v>88</v>
      </c>
      <c r="I12" s="42" t="s">
        <v>106</v>
      </c>
      <c r="J12" s="42" t="s">
        <v>108</v>
      </c>
      <c r="K12" s="42" t="s">
        <v>110</v>
      </c>
      <c r="L12" s="43">
        <v>4</v>
      </c>
    </row>
    <row r="13" spans="1:12" s="10" customFormat="1" ht="25.5">
      <c r="A13" s="44"/>
      <c r="B13" s="45"/>
      <c r="C13" s="46"/>
      <c r="D13" s="47"/>
      <c r="E13" s="48"/>
      <c r="F13" s="48"/>
      <c r="G13" s="49"/>
      <c r="H13" s="50"/>
      <c r="I13" s="42" t="s">
        <v>107</v>
      </c>
      <c r="J13" s="42" t="s">
        <v>109</v>
      </c>
      <c r="K13" s="42" t="s">
        <v>111</v>
      </c>
      <c r="L13" s="43">
        <v>93.7</v>
      </c>
    </row>
    <row r="14" spans="1:12" s="58" customFormat="1" ht="25.5">
      <c r="A14" s="35" t="s">
        <v>104</v>
      </c>
      <c r="B14" s="36" t="s">
        <v>6</v>
      </c>
      <c r="C14" s="51" t="s">
        <v>6</v>
      </c>
      <c r="D14" s="52" t="s">
        <v>5</v>
      </c>
      <c r="E14" s="53" t="s">
        <v>112</v>
      </c>
      <c r="F14" s="54" t="s">
        <v>39</v>
      </c>
      <c r="G14" s="55">
        <v>35000</v>
      </c>
      <c r="H14" s="56" t="s">
        <v>88</v>
      </c>
      <c r="I14" s="54" t="s">
        <v>113</v>
      </c>
      <c r="J14" s="54" t="s">
        <v>114</v>
      </c>
      <c r="K14" s="54" t="s">
        <v>110</v>
      </c>
      <c r="L14" s="57">
        <v>100</v>
      </c>
    </row>
    <row r="15" spans="1:12" s="10" customFormat="1">
      <c r="A15" s="44"/>
      <c r="B15" s="45"/>
      <c r="C15" s="59"/>
      <c r="D15" s="60" t="s">
        <v>10</v>
      </c>
      <c r="E15" s="61"/>
      <c r="F15" s="62"/>
      <c r="G15" s="63">
        <f>+G14</f>
        <v>35000</v>
      </c>
      <c r="H15" s="64"/>
      <c r="I15" s="65"/>
      <c r="J15" s="64"/>
      <c r="K15" s="64"/>
      <c r="L15" s="66"/>
    </row>
    <row r="16" spans="1:12" s="10" customFormat="1" ht="25.5">
      <c r="A16" s="30" t="s">
        <v>104</v>
      </c>
      <c r="B16" s="36" t="s">
        <v>6</v>
      </c>
      <c r="C16" s="37" t="s">
        <v>6</v>
      </c>
      <c r="D16" s="67" t="s">
        <v>6</v>
      </c>
      <c r="E16" s="68" t="s">
        <v>115</v>
      </c>
      <c r="F16" s="69" t="s">
        <v>42</v>
      </c>
      <c r="G16" s="55">
        <v>292400</v>
      </c>
      <c r="H16" s="70" t="s">
        <v>41</v>
      </c>
      <c r="I16" s="71" t="s">
        <v>387</v>
      </c>
      <c r="J16" s="71" t="s">
        <v>384</v>
      </c>
      <c r="K16" s="71" t="s">
        <v>116</v>
      </c>
      <c r="L16" s="72">
        <v>90</v>
      </c>
    </row>
    <row r="17" spans="1:22" s="10" customFormat="1">
      <c r="A17" s="73"/>
      <c r="B17" s="74"/>
      <c r="C17" s="75"/>
      <c r="D17" s="76"/>
      <c r="E17" s="77"/>
      <c r="F17" s="54" t="s">
        <v>9</v>
      </c>
      <c r="G17" s="55">
        <v>195900</v>
      </c>
      <c r="H17" s="78"/>
      <c r="I17" s="71" t="s">
        <v>388</v>
      </c>
      <c r="J17" s="71" t="s">
        <v>385</v>
      </c>
      <c r="K17" s="71" t="s">
        <v>111</v>
      </c>
      <c r="L17" s="72">
        <v>100</v>
      </c>
    </row>
    <row r="18" spans="1:22" s="10" customFormat="1">
      <c r="A18" s="73"/>
      <c r="B18" s="74"/>
      <c r="C18" s="75"/>
      <c r="D18" s="79"/>
      <c r="E18" s="80"/>
      <c r="F18" s="54" t="s">
        <v>64</v>
      </c>
      <c r="G18" s="55">
        <v>0</v>
      </c>
      <c r="H18" s="81"/>
      <c r="I18" s="71" t="s">
        <v>389</v>
      </c>
      <c r="J18" s="71" t="s">
        <v>386</v>
      </c>
      <c r="K18" s="71" t="s">
        <v>110</v>
      </c>
      <c r="L18" s="72">
        <v>1.5</v>
      </c>
    </row>
    <row r="19" spans="1:22" s="10" customFormat="1">
      <c r="A19" s="26"/>
      <c r="B19" s="45"/>
      <c r="C19" s="46"/>
      <c r="D19" s="82" t="s">
        <v>10</v>
      </c>
      <c r="E19" s="83"/>
      <c r="F19" s="84"/>
      <c r="G19" s="85">
        <f>G16+G17+G18</f>
        <v>488300</v>
      </c>
      <c r="H19" s="86"/>
      <c r="I19" s="86"/>
      <c r="J19" s="86"/>
      <c r="K19" s="86"/>
      <c r="L19" s="87"/>
    </row>
    <row r="20" spans="1:22" s="10" customFormat="1" ht="25.5">
      <c r="A20" s="35" t="s">
        <v>104</v>
      </c>
      <c r="B20" s="36" t="s">
        <v>6</v>
      </c>
      <c r="C20" s="37" t="s">
        <v>6</v>
      </c>
      <c r="D20" s="88" t="s">
        <v>7</v>
      </c>
      <c r="E20" s="89" t="s">
        <v>117</v>
      </c>
      <c r="F20" s="89" t="s">
        <v>47</v>
      </c>
      <c r="G20" s="90">
        <v>223300</v>
      </c>
      <c r="H20" s="70" t="s">
        <v>89</v>
      </c>
      <c r="I20" s="91" t="s">
        <v>505</v>
      </c>
      <c r="J20" s="91" t="s">
        <v>507</v>
      </c>
      <c r="K20" s="92" t="s">
        <v>116</v>
      </c>
      <c r="L20" s="93">
        <v>1320</v>
      </c>
      <c r="P20" s="58"/>
      <c r="Q20" s="58"/>
      <c r="R20" s="58"/>
      <c r="S20" s="58"/>
      <c r="T20" s="58"/>
      <c r="U20" s="58"/>
      <c r="V20" s="58"/>
    </row>
    <row r="21" spans="1:22" s="10" customFormat="1" ht="25.5">
      <c r="A21" s="94"/>
      <c r="B21" s="74"/>
      <c r="C21" s="75"/>
      <c r="D21" s="95"/>
      <c r="E21" s="96"/>
      <c r="F21" s="96"/>
      <c r="G21" s="97"/>
      <c r="H21" s="81"/>
      <c r="I21" s="91" t="s">
        <v>506</v>
      </c>
      <c r="J21" s="91" t="s">
        <v>508</v>
      </c>
      <c r="K21" s="92" t="s">
        <v>110</v>
      </c>
      <c r="L21" s="93">
        <v>17</v>
      </c>
      <c r="P21" s="58"/>
      <c r="Q21" s="58"/>
      <c r="R21" s="58"/>
      <c r="S21" s="58"/>
      <c r="T21" s="58"/>
      <c r="U21" s="58"/>
      <c r="V21" s="58"/>
    </row>
    <row r="22" spans="1:22" s="10" customFormat="1">
      <c r="A22" s="44"/>
      <c r="B22" s="45"/>
      <c r="C22" s="46"/>
      <c r="D22" s="82" t="s">
        <v>10</v>
      </c>
      <c r="E22" s="83"/>
      <c r="F22" s="84"/>
      <c r="G22" s="85">
        <f>G20</f>
        <v>223300</v>
      </c>
      <c r="H22" s="86"/>
      <c r="I22" s="86"/>
      <c r="J22" s="86"/>
      <c r="K22" s="86"/>
      <c r="L22" s="66"/>
      <c r="P22" s="58"/>
      <c r="Q22" s="58"/>
      <c r="R22" s="58"/>
      <c r="S22" s="58"/>
      <c r="T22" s="58"/>
      <c r="U22" s="58"/>
      <c r="V22" s="58"/>
    </row>
    <row r="23" spans="1:22" s="10" customFormat="1">
      <c r="A23" s="35" t="s">
        <v>104</v>
      </c>
      <c r="B23" s="36" t="s">
        <v>6</v>
      </c>
      <c r="C23" s="37" t="s">
        <v>5</v>
      </c>
      <c r="D23" s="88" t="s">
        <v>8</v>
      </c>
      <c r="E23" s="89" t="s">
        <v>118</v>
      </c>
      <c r="F23" s="89" t="s">
        <v>9</v>
      </c>
      <c r="G23" s="90">
        <v>35000</v>
      </c>
      <c r="H23" s="70" t="s">
        <v>89</v>
      </c>
      <c r="I23" s="91" t="s">
        <v>509</v>
      </c>
      <c r="J23" s="71" t="s">
        <v>511</v>
      </c>
      <c r="K23" s="98" t="s">
        <v>110</v>
      </c>
      <c r="L23" s="99">
        <v>18</v>
      </c>
      <c r="P23" s="58"/>
      <c r="Q23" s="58"/>
      <c r="R23" s="58"/>
      <c r="S23" s="58"/>
      <c r="T23" s="58"/>
      <c r="U23" s="58"/>
      <c r="V23" s="58"/>
    </row>
    <row r="24" spans="1:22" s="10" customFormat="1">
      <c r="A24" s="94"/>
      <c r="B24" s="74"/>
      <c r="C24" s="75"/>
      <c r="D24" s="95"/>
      <c r="E24" s="96"/>
      <c r="F24" s="96"/>
      <c r="G24" s="97"/>
      <c r="H24" s="81"/>
      <c r="I24" s="91" t="s">
        <v>510</v>
      </c>
      <c r="J24" s="71" t="s">
        <v>512</v>
      </c>
      <c r="K24" s="98" t="s">
        <v>110</v>
      </c>
      <c r="L24" s="99">
        <v>500</v>
      </c>
      <c r="P24" s="58"/>
      <c r="Q24" s="58"/>
      <c r="R24" s="58"/>
      <c r="S24" s="58"/>
      <c r="T24" s="58"/>
      <c r="U24" s="58"/>
      <c r="V24" s="58"/>
    </row>
    <row r="25" spans="1:22" s="10" customFormat="1">
      <c r="A25" s="44"/>
      <c r="B25" s="45"/>
      <c r="C25" s="46"/>
      <c r="D25" s="82" t="s">
        <v>10</v>
      </c>
      <c r="E25" s="83"/>
      <c r="F25" s="84"/>
      <c r="G25" s="85">
        <f>G23</f>
        <v>35000</v>
      </c>
      <c r="H25" s="86"/>
      <c r="I25" s="86"/>
      <c r="J25" s="86"/>
      <c r="K25" s="86"/>
      <c r="L25" s="66"/>
      <c r="P25" s="58"/>
      <c r="Q25" s="58"/>
      <c r="R25" s="58"/>
      <c r="S25" s="58"/>
      <c r="T25" s="58"/>
      <c r="U25" s="58"/>
      <c r="V25" s="58"/>
    </row>
    <row r="26" spans="1:22" s="10" customFormat="1">
      <c r="A26" s="26" t="s">
        <v>104</v>
      </c>
      <c r="B26" s="100" t="s">
        <v>6</v>
      </c>
      <c r="C26" s="101" t="s">
        <v>5</v>
      </c>
      <c r="D26" s="102" t="s">
        <v>11</v>
      </c>
      <c r="E26" s="103"/>
      <c r="F26" s="104"/>
      <c r="G26" s="105">
        <f>G15+G19+G22+G25</f>
        <v>781600</v>
      </c>
      <c r="H26" s="42"/>
      <c r="I26" s="42"/>
      <c r="J26" s="42"/>
      <c r="K26" s="42"/>
      <c r="L26" s="106"/>
      <c r="P26" s="58"/>
      <c r="Q26" s="58"/>
      <c r="R26" s="58"/>
      <c r="S26" s="58"/>
      <c r="T26" s="58"/>
      <c r="U26" s="58"/>
      <c r="V26" s="58"/>
    </row>
    <row r="27" spans="1:22" s="10" customFormat="1">
      <c r="A27" s="26" t="s">
        <v>104</v>
      </c>
      <c r="B27" s="100" t="s">
        <v>6</v>
      </c>
      <c r="C27" s="107" t="s">
        <v>13</v>
      </c>
      <c r="D27" s="108"/>
      <c r="E27" s="108"/>
      <c r="F27" s="109"/>
      <c r="G27" s="110">
        <f>G26</f>
        <v>781600</v>
      </c>
      <c r="H27" s="31"/>
      <c r="I27" s="31"/>
      <c r="J27" s="31"/>
      <c r="K27" s="31"/>
      <c r="L27" s="111"/>
      <c r="P27" s="58"/>
      <c r="Q27" s="58"/>
      <c r="R27" s="58"/>
      <c r="S27" s="58"/>
      <c r="T27" s="58"/>
      <c r="U27" s="58"/>
      <c r="V27" s="58"/>
    </row>
    <row r="28" spans="1:22" s="10" customFormat="1">
      <c r="A28" s="26" t="s">
        <v>104</v>
      </c>
      <c r="B28" s="100" t="s">
        <v>7</v>
      </c>
      <c r="C28" s="107" t="s">
        <v>119</v>
      </c>
      <c r="D28" s="108"/>
      <c r="E28" s="108"/>
      <c r="F28" s="108"/>
      <c r="G28" s="108"/>
      <c r="H28" s="108"/>
      <c r="I28" s="108"/>
      <c r="J28" s="108"/>
      <c r="K28" s="108"/>
      <c r="L28" s="112"/>
      <c r="P28" s="58"/>
      <c r="Q28" s="58"/>
      <c r="R28" s="58"/>
      <c r="S28" s="58"/>
      <c r="T28" s="58"/>
      <c r="U28" s="58"/>
      <c r="V28" s="58"/>
    </row>
    <row r="29" spans="1:22" s="10" customFormat="1" ht="25.5">
      <c r="A29" s="35" t="s">
        <v>104</v>
      </c>
      <c r="B29" s="36" t="s">
        <v>7</v>
      </c>
      <c r="C29" s="37" t="s">
        <v>5</v>
      </c>
      <c r="D29" s="113" t="s">
        <v>120</v>
      </c>
      <c r="E29" s="114"/>
      <c r="F29" s="114"/>
      <c r="G29" s="115"/>
      <c r="H29" s="37" t="s">
        <v>702</v>
      </c>
      <c r="I29" s="42" t="s">
        <v>517</v>
      </c>
      <c r="J29" s="42" t="s">
        <v>513</v>
      </c>
      <c r="K29" s="116" t="s">
        <v>110</v>
      </c>
      <c r="L29" s="117">
        <v>6</v>
      </c>
      <c r="P29" s="58"/>
      <c r="Q29" s="58"/>
      <c r="R29" s="58"/>
      <c r="S29" s="58"/>
      <c r="T29" s="58"/>
      <c r="U29" s="58"/>
      <c r="V29" s="58"/>
    </row>
    <row r="30" spans="1:22" s="10" customFormat="1">
      <c r="A30" s="94"/>
      <c r="B30" s="74"/>
      <c r="C30" s="75"/>
      <c r="D30" s="118"/>
      <c r="E30" s="119"/>
      <c r="F30" s="119"/>
      <c r="G30" s="120"/>
      <c r="H30" s="75"/>
      <c r="I30" s="42" t="s">
        <v>125</v>
      </c>
      <c r="J30" s="42" t="s">
        <v>126</v>
      </c>
      <c r="K30" s="116" t="s">
        <v>110</v>
      </c>
      <c r="L30" s="117">
        <v>3</v>
      </c>
      <c r="P30" s="58"/>
      <c r="Q30" s="58"/>
      <c r="R30" s="58"/>
      <c r="S30" s="58"/>
      <c r="T30" s="58"/>
      <c r="U30" s="58"/>
      <c r="V30" s="58"/>
    </row>
    <row r="31" spans="1:22" s="10" customFormat="1" ht="25.5">
      <c r="A31" s="44"/>
      <c r="B31" s="45"/>
      <c r="C31" s="46"/>
      <c r="D31" s="121"/>
      <c r="E31" s="122"/>
      <c r="F31" s="122"/>
      <c r="G31" s="123"/>
      <c r="H31" s="46"/>
      <c r="I31" s="42" t="s">
        <v>518</v>
      </c>
      <c r="J31" s="42" t="s">
        <v>514</v>
      </c>
      <c r="K31" s="116" t="s">
        <v>116</v>
      </c>
      <c r="L31" s="117">
        <v>920</v>
      </c>
      <c r="P31" s="58"/>
      <c r="Q31" s="58"/>
      <c r="R31" s="58"/>
      <c r="S31" s="58"/>
      <c r="T31" s="58"/>
      <c r="U31" s="58"/>
      <c r="V31" s="58"/>
    </row>
    <row r="32" spans="1:22" s="10" customFormat="1">
      <c r="A32" s="35" t="s">
        <v>104</v>
      </c>
      <c r="B32" s="36" t="s">
        <v>7</v>
      </c>
      <c r="C32" s="37" t="s">
        <v>5</v>
      </c>
      <c r="D32" s="88" t="s">
        <v>5</v>
      </c>
      <c r="E32" s="89" t="s">
        <v>121</v>
      </c>
      <c r="F32" s="89" t="s">
        <v>9</v>
      </c>
      <c r="G32" s="124">
        <v>35000</v>
      </c>
      <c r="H32" s="89" t="s">
        <v>63</v>
      </c>
      <c r="I32" s="91" t="s">
        <v>519</v>
      </c>
      <c r="J32" s="71" t="s">
        <v>515</v>
      </c>
      <c r="K32" s="98" t="s">
        <v>110</v>
      </c>
      <c r="L32" s="99">
        <v>9</v>
      </c>
      <c r="P32" s="58"/>
      <c r="Q32" s="58"/>
      <c r="R32" s="58"/>
      <c r="S32" s="58"/>
      <c r="T32" s="58"/>
      <c r="U32" s="58"/>
      <c r="V32" s="58"/>
    </row>
    <row r="33" spans="1:22" s="10" customFormat="1">
      <c r="A33" s="94"/>
      <c r="B33" s="74"/>
      <c r="C33" s="75"/>
      <c r="D33" s="125"/>
      <c r="E33" s="126"/>
      <c r="F33" s="126"/>
      <c r="G33" s="127"/>
      <c r="H33" s="126"/>
      <c r="I33" s="91" t="s">
        <v>520</v>
      </c>
      <c r="J33" s="71" t="s">
        <v>516</v>
      </c>
      <c r="K33" s="98" t="s">
        <v>116</v>
      </c>
      <c r="L33" s="99">
        <v>6</v>
      </c>
      <c r="P33" s="58"/>
      <c r="Q33" s="58"/>
      <c r="R33" s="58"/>
      <c r="S33" s="58"/>
      <c r="T33" s="58"/>
      <c r="U33" s="58"/>
      <c r="V33" s="58"/>
    </row>
    <row r="34" spans="1:22" s="10" customFormat="1">
      <c r="A34" s="94"/>
      <c r="B34" s="74"/>
      <c r="C34" s="75"/>
      <c r="D34" s="95"/>
      <c r="E34" s="96"/>
      <c r="F34" s="96"/>
      <c r="G34" s="128"/>
      <c r="H34" s="96"/>
      <c r="I34" s="91" t="s">
        <v>122</v>
      </c>
      <c r="J34" s="71" t="s">
        <v>123</v>
      </c>
      <c r="K34" s="98" t="s">
        <v>116</v>
      </c>
      <c r="L34" s="99">
        <v>15</v>
      </c>
      <c r="P34" s="58"/>
      <c r="Q34" s="58"/>
      <c r="R34" s="58"/>
      <c r="S34" s="58"/>
      <c r="T34" s="58"/>
      <c r="U34" s="58"/>
      <c r="V34" s="58"/>
    </row>
    <row r="35" spans="1:22" s="10" customFormat="1">
      <c r="A35" s="44"/>
      <c r="B35" s="45"/>
      <c r="C35" s="46"/>
      <c r="D35" s="82" t="s">
        <v>10</v>
      </c>
      <c r="E35" s="83"/>
      <c r="F35" s="84"/>
      <c r="G35" s="85">
        <f>G32</f>
        <v>35000</v>
      </c>
      <c r="H35" s="129"/>
      <c r="I35" s="130"/>
      <c r="J35" s="129"/>
      <c r="K35" s="129"/>
      <c r="L35" s="131"/>
      <c r="P35" s="58"/>
      <c r="Q35" s="58"/>
      <c r="R35" s="58"/>
      <c r="S35" s="58"/>
      <c r="T35" s="58"/>
      <c r="U35" s="58"/>
      <c r="V35" s="58"/>
    </row>
    <row r="36" spans="1:22" s="10" customFormat="1" ht="25.5">
      <c r="A36" s="35" t="s">
        <v>104</v>
      </c>
      <c r="B36" s="36" t="s">
        <v>7</v>
      </c>
      <c r="C36" s="37" t="s">
        <v>5</v>
      </c>
      <c r="D36" s="88" t="s">
        <v>6</v>
      </c>
      <c r="E36" s="89" t="s">
        <v>124</v>
      </c>
      <c r="F36" s="89" t="s">
        <v>9</v>
      </c>
      <c r="G36" s="90">
        <v>80000</v>
      </c>
      <c r="H36" s="89" t="s">
        <v>688</v>
      </c>
      <c r="I36" s="132" t="s">
        <v>521</v>
      </c>
      <c r="J36" s="71" t="s">
        <v>523</v>
      </c>
      <c r="K36" s="98" t="s">
        <v>110</v>
      </c>
      <c r="L36" s="99">
        <v>30</v>
      </c>
      <c r="P36" s="58"/>
      <c r="Q36" s="58"/>
      <c r="R36" s="58"/>
      <c r="S36" s="58"/>
      <c r="T36" s="58"/>
      <c r="U36" s="58"/>
      <c r="V36" s="58"/>
    </row>
    <row r="37" spans="1:22" s="10" customFormat="1">
      <c r="A37" s="44"/>
      <c r="B37" s="45"/>
      <c r="C37" s="46"/>
      <c r="D37" s="95"/>
      <c r="E37" s="96"/>
      <c r="F37" s="96"/>
      <c r="G37" s="97"/>
      <c r="H37" s="96"/>
      <c r="I37" s="132" t="s">
        <v>522</v>
      </c>
      <c r="J37" s="71" t="s">
        <v>524</v>
      </c>
      <c r="K37" s="98" t="s">
        <v>110</v>
      </c>
      <c r="L37" s="99">
        <v>1600</v>
      </c>
      <c r="P37" s="58"/>
      <c r="Q37" s="58"/>
      <c r="R37" s="58"/>
      <c r="S37" s="58"/>
      <c r="T37" s="58"/>
      <c r="U37" s="58"/>
      <c r="V37" s="58"/>
    </row>
    <row r="38" spans="1:22" s="10" customFormat="1">
      <c r="A38" s="26" t="s">
        <v>104</v>
      </c>
      <c r="B38" s="133" t="s">
        <v>7</v>
      </c>
      <c r="C38" s="59" t="s">
        <v>5</v>
      </c>
      <c r="D38" s="82" t="s">
        <v>10</v>
      </c>
      <c r="E38" s="83"/>
      <c r="F38" s="84"/>
      <c r="G38" s="85">
        <f>G36</f>
        <v>80000</v>
      </c>
      <c r="H38" s="129"/>
      <c r="I38" s="130"/>
      <c r="J38" s="129"/>
      <c r="K38" s="129"/>
      <c r="L38" s="131"/>
      <c r="P38" s="58"/>
      <c r="Q38" s="58"/>
      <c r="R38" s="58"/>
      <c r="S38" s="58"/>
      <c r="T38" s="58"/>
      <c r="U38" s="58"/>
      <c r="V38" s="58"/>
    </row>
    <row r="39" spans="1:22" s="10" customFormat="1">
      <c r="A39" s="26" t="s">
        <v>104</v>
      </c>
      <c r="B39" s="100" t="s">
        <v>7</v>
      </c>
      <c r="C39" s="101" t="s">
        <v>5</v>
      </c>
      <c r="D39" s="102" t="s">
        <v>11</v>
      </c>
      <c r="E39" s="103"/>
      <c r="F39" s="104"/>
      <c r="G39" s="134">
        <f>G35+G38</f>
        <v>115000</v>
      </c>
      <c r="H39" s="135"/>
      <c r="I39" s="101"/>
      <c r="J39" s="135"/>
      <c r="K39" s="135"/>
      <c r="L39" s="136"/>
      <c r="P39" s="58"/>
      <c r="Q39" s="58"/>
      <c r="R39" s="58"/>
      <c r="S39" s="58"/>
      <c r="T39" s="58"/>
      <c r="U39" s="58"/>
      <c r="V39" s="58"/>
    </row>
    <row r="40" spans="1:22" s="10" customFormat="1">
      <c r="A40" s="26" t="s">
        <v>104</v>
      </c>
      <c r="B40" s="31" t="s">
        <v>7</v>
      </c>
      <c r="C40" s="107" t="s">
        <v>13</v>
      </c>
      <c r="D40" s="108"/>
      <c r="E40" s="108"/>
      <c r="F40" s="109"/>
      <c r="G40" s="110">
        <f>G39</f>
        <v>115000</v>
      </c>
      <c r="H40" s="137"/>
      <c r="I40" s="137"/>
      <c r="J40" s="137"/>
      <c r="K40" s="137"/>
      <c r="L40" s="138"/>
      <c r="P40" s="58"/>
      <c r="Q40" s="58"/>
      <c r="R40" s="58"/>
      <c r="S40" s="58"/>
      <c r="T40" s="58"/>
      <c r="U40" s="58"/>
      <c r="V40" s="58"/>
    </row>
    <row r="41" spans="1:22" s="10" customFormat="1">
      <c r="A41" s="26" t="s">
        <v>104</v>
      </c>
      <c r="B41" s="31" t="s">
        <v>15</v>
      </c>
      <c r="C41" s="107" t="s">
        <v>52</v>
      </c>
      <c r="D41" s="108"/>
      <c r="E41" s="108"/>
      <c r="F41" s="108"/>
      <c r="G41" s="108"/>
      <c r="H41" s="108"/>
      <c r="I41" s="108"/>
      <c r="J41" s="108"/>
      <c r="K41" s="108"/>
      <c r="L41" s="112"/>
      <c r="P41" s="58"/>
      <c r="Q41" s="58"/>
      <c r="R41" s="58"/>
      <c r="S41" s="58"/>
      <c r="T41" s="58"/>
      <c r="U41" s="58"/>
      <c r="V41" s="58"/>
    </row>
    <row r="42" spans="1:22" s="10" customFormat="1">
      <c r="A42" s="26" t="s">
        <v>104</v>
      </c>
      <c r="B42" s="139" t="s">
        <v>15</v>
      </c>
      <c r="C42" s="101" t="s">
        <v>5</v>
      </c>
      <c r="D42" s="140" t="s">
        <v>127</v>
      </c>
      <c r="E42" s="141"/>
      <c r="F42" s="141"/>
      <c r="G42" s="142"/>
      <c r="H42" s="101" t="s">
        <v>89</v>
      </c>
      <c r="I42" s="143" t="s">
        <v>129</v>
      </c>
      <c r="J42" s="42" t="s">
        <v>130</v>
      </c>
      <c r="K42" s="116" t="s">
        <v>110</v>
      </c>
      <c r="L42" s="117">
        <v>60</v>
      </c>
      <c r="P42" s="58"/>
      <c r="Q42" s="58"/>
      <c r="R42" s="58"/>
      <c r="S42" s="58"/>
      <c r="T42" s="58"/>
      <c r="U42" s="58"/>
      <c r="V42" s="58"/>
    </row>
    <row r="43" spans="1:22" s="10" customFormat="1">
      <c r="A43" s="144" t="s">
        <v>104</v>
      </c>
      <c r="B43" s="31" t="s">
        <v>15</v>
      </c>
      <c r="C43" s="101" t="s">
        <v>5</v>
      </c>
      <c r="D43" s="130" t="s">
        <v>5</v>
      </c>
      <c r="E43" s="145" t="s">
        <v>128</v>
      </c>
      <c r="F43" s="146" t="s">
        <v>9</v>
      </c>
      <c r="G43" s="147">
        <v>90000</v>
      </c>
      <c r="H43" s="69" t="s">
        <v>89</v>
      </c>
      <c r="I43" s="98" t="s">
        <v>113</v>
      </c>
      <c r="J43" s="71" t="s">
        <v>525</v>
      </c>
      <c r="K43" s="98" t="s">
        <v>111</v>
      </c>
      <c r="L43" s="99">
        <v>100</v>
      </c>
      <c r="P43" s="58"/>
      <c r="Q43" s="58"/>
      <c r="R43" s="58"/>
      <c r="S43" s="58"/>
      <c r="T43" s="58"/>
      <c r="U43" s="58"/>
      <c r="V43" s="58"/>
    </row>
    <row r="44" spans="1:22" s="10" customFormat="1">
      <c r="A44" s="144" t="s">
        <v>104</v>
      </c>
      <c r="B44" s="31" t="s">
        <v>15</v>
      </c>
      <c r="C44" s="101" t="s">
        <v>5</v>
      </c>
      <c r="D44" s="82" t="s">
        <v>87</v>
      </c>
      <c r="E44" s="83"/>
      <c r="F44" s="84"/>
      <c r="G44" s="85">
        <f>G43</f>
        <v>90000</v>
      </c>
      <c r="H44" s="86"/>
      <c r="I44" s="86"/>
      <c r="J44" s="86"/>
      <c r="K44" s="86"/>
      <c r="L44" s="66"/>
      <c r="P44" s="58"/>
      <c r="Q44" s="58"/>
      <c r="R44" s="58"/>
      <c r="S44" s="58"/>
      <c r="T44" s="58"/>
      <c r="U44" s="58"/>
      <c r="V44" s="58"/>
    </row>
    <row r="45" spans="1:22" s="10" customFormat="1" ht="25.5">
      <c r="A45" s="35" t="s">
        <v>104</v>
      </c>
      <c r="B45" s="148" t="s">
        <v>15</v>
      </c>
      <c r="C45" s="51" t="s">
        <v>5</v>
      </c>
      <c r="D45" s="88" t="s">
        <v>6</v>
      </c>
      <c r="E45" s="89" t="s">
        <v>390</v>
      </c>
      <c r="F45" s="89" t="s">
        <v>9</v>
      </c>
      <c r="G45" s="90">
        <v>360000</v>
      </c>
      <c r="H45" s="149" t="s">
        <v>89</v>
      </c>
      <c r="I45" s="91" t="s">
        <v>526</v>
      </c>
      <c r="J45" s="71" t="s">
        <v>528</v>
      </c>
      <c r="K45" s="98" t="s">
        <v>110</v>
      </c>
      <c r="L45" s="99">
        <v>2350</v>
      </c>
      <c r="P45" s="58"/>
      <c r="Q45" s="58"/>
      <c r="R45" s="58"/>
      <c r="S45" s="58"/>
      <c r="T45" s="58"/>
      <c r="U45" s="58"/>
      <c r="V45" s="58"/>
    </row>
    <row r="46" spans="1:22" s="10" customFormat="1">
      <c r="A46" s="44"/>
      <c r="B46" s="150"/>
      <c r="C46" s="151"/>
      <c r="D46" s="95"/>
      <c r="E46" s="96"/>
      <c r="F46" s="96"/>
      <c r="G46" s="97"/>
      <c r="H46" s="152"/>
      <c r="I46" s="91" t="s">
        <v>527</v>
      </c>
      <c r="J46" s="71" t="s">
        <v>529</v>
      </c>
      <c r="K46" s="98" t="s">
        <v>116</v>
      </c>
      <c r="L46" s="99">
        <v>420</v>
      </c>
      <c r="P46" s="58"/>
      <c r="Q46" s="58"/>
      <c r="R46" s="58"/>
      <c r="S46" s="58"/>
      <c r="T46" s="58"/>
      <c r="U46" s="58"/>
      <c r="V46" s="58"/>
    </row>
    <row r="47" spans="1:22" s="10" customFormat="1">
      <c r="A47" s="26" t="s">
        <v>104</v>
      </c>
      <c r="B47" s="31" t="s">
        <v>15</v>
      </c>
      <c r="C47" s="101" t="s">
        <v>5</v>
      </c>
      <c r="D47" s="82" t="s">
        <v>10</v>
      </c>
      <c r="E47" s="83"/>
      <c r="F47" s="84"/>
      <c r="G47" s="85">
        <f>G45</f>
        <v>360000</v>
      </c>
      <c r="H47" s="86"/>
      <c r="I47" s="86"/>
      <c r="J47" s="86"/>
      <c r="K47" s="86"/>
      <c r="L47" s="66"/>
      <c r="P47" s="58"/>
      <c r="Q47" s="58"/>
      <c r="R47" s="58"/>
      <c r="S47" s="58"/>
      <c r="T47" s="58"/>
      <c r="U47" s="58"/>
      <c r="V47" s="58"/>
    </row>
    <row r="48" spans="1:22" s="10" customFormat="1">
      <c r="A48" s="26" t="s">
        <v>104</v>
      </c>
      <c r="B48" s="153" t="s">
        <v>15</v>
      </c>
      <c r="C48" s="59" t="s">
        <v>5</v>
      </c>
      <c r="D48" s="130" t="s">
        <v>7</v>
      </c>
      <c r="E48" s="154" t="s">
        <v>686</v>
      </c>
      <c r="F48" s="146" t="s">
        <v>9</v>
      </c>
      <c r="G48" s="155">
        <v>42000</v>
      </c>
      <c r="H48" s="69" t="s">
        <v>89</v>
      </c>
      <c r="I48" s="91" t="s">
        <v>530</v>
      </c>
      <c r="J48" s="71" t="s">
        <v>531</v>
      </c>
      <c r="K48" s="98" t="s">
        <v>110</v>
      </c>
      <c r="L48" s="156">
        <v>44</v>
      </c>
      <c r="P48" s="58"/>
      <c r="Q48" s="58"/>
      <c r="R48" s="58"/>
      <c r="S48" s="58"/>
      <c r="T48" s="58"/>
      <c r="U48" s="58"/>
      <c r="V48" s="58"/>
    </row>
    <row r="49" spans="1:22" s="10" customFormat="1">
      <c r="A49" s="26" t="s">
        <v>104</v>
      </c>
      <c r="B49" s="153" t="s">
        <v>15</v>
      </c>
      <c r="C49" s="59" t="s">
        <v>5</v>
      </c>
      <c r="D49" s="82" t="s">
        <v>87</v>
      </c>
      <c r="E49" s="83"/>
      <c r="F49" s="84"/>
      <c r="G49" s="85">
        <f>G48</f>
        <v>42000</v>
      </c>
      <c r="H49" s="86"/>
      <c r="I49" s="86"/>
      <c r="J49" s="86"/>
      <c r="K49" s="86"/>
      <c r="L49" s="66"/>
      <c r="P49" s="58"/>
      <c r="Q49" s="58"/>
      <c r="R49" s="58"/>
      <c r="S49" s="58"/>
      <c r="T49" s="58"/>
      <c r="U49" s="58"/>
      <c r="V49" s="58"/>
    </row>
    <row r="50" spans="1:22" s="10" customFormat="1">
      <c r="A50" s="26" t="s">
        <v>104</v>
      </c>
      <c r="B50" s="153" t="s">
        <v>15</v>
      </c>
      <c r="C50" s="59" t="s">
        <v>5</v>
      </c>
      <c r="D50" s="130" t="s">
        <v>8</v>
      </c>
      <c r="E50" s="154" t="s">
        <v>687</v>
      </c>
      <c r="F50" s="146" t="s">
        <v>9</v>
      </c>
      <c r="G50" s="155">
        <v>72000</v>
      </c>
      <c r="H50" s="69" t="s">
        <v>89</v>
      </c>
      <c r="I50" s="91" t="s">
        <v>530</v>
      </c>
      <c r="J50" s="71" t="s">
        <v>532</v>
      </c>
      <c r="K50" s="98" t="s">
        <v>110</v>
      </c>
      <c r="L50" s="99">
        <v>30</v>
      </c>
      <c r="P50" s="58"/>
      <c r="Q50" s="58"/>
      <c r="R50" s="58"/>
      <c r="S50" s="58"/>
      <c r="T50" s="58"/>
      <c r="U50" s="58"/>
      <c r="V50" s="58"/>
    </row>
    <row r="51" spans="1:22" s="10" customFormat="1">
      <c r="A51" s="26" t="s">
        <v>104</v>
      </c>
      <c r="B51" s="153" t="s">
        <v>15</v>
      </c>
      <c r="C51" s="59" t="s">
        <v>5</v>
      </c>
      <c r="D51" s="82" t="s">
        <v>10</v>
      </c>
      <c r="E51" s="83"/>
      <c r="F51" s="84"/>
      <c r="G51" s="85">
        <f>G50</f>
        <v>72000</v>
      </c>
      <c r="H51" s="86"/>
      <c r="I51" s="86"/>
      <c r="J51" s="86"/>
      <c r="K51" s="86"/>
      <c r="L51" s="66"/>
      <c r="P51" s="58"/>
      <c r="Q51" s="58"/>
      <c r="R51" s="58"/>
      <c r="S51" s="58"/>
      <c r="T51" s="58"/>
      <c r="U51" s="58"/>
      <c r="V51" s="58"/>
    </row>
    <row r="52" spans="1:22" s="10" customFormat="1">
      <c r="A52" s="26" t="s">
        <v>104</v>
      </c>
      <c r="B52" s="31" t="s">
        <v>15</v>
      </c>
      <c r="C52" s="101" t="s">
        <v>5</v>
      </c>
      <c r="D52" s="102" t="s">
        <v>11</v>
      </c>
      <c r="E52" s="103"/>
      <c r="F52" s="104"/>
      <c r="G52" s="134">
        <f>G44+G47+G49+G51</f>
        <v>564000</v>
      </c>
      <c r="H52" s="42"/>
      <c r="I52" s="42"/>
      <c r="J52" s="42"/>
      <c r="K52" s="42"/>
      <c r="L52" s="106"/>
      <c r="P52" s="58"/>
      <c r="Q52" s="58"/>
      <c r="R52" s="58"/>
      <c r="S52" s="58"/>
      <c r="T52" s="58"/>
      <c r="U52" s="58"/>
      <c r="V52" s="58"/>
    </row>
    <row r="53" spans="1:22" s="10" customFormat="1">
      <c r="A53" s="26" t="s">
        <v>104</v>
      </c>
      <c r="B53" s="31" t="s">
        <v>15</v>
      </c>
      <c r="C53" s="107" t="s">
        <v>13</v>
      </c>
      <c r="D53" s="108"/>
      <c r="E53" s="108"/>
      <c r="F53" s="109"/>
      <c r="G53" s="110">
        <f>G52</f>
        <v>564000</v>
      </c>
      <c r="H53" s="137"/>
      <c r="I53" s="137"/>
      <c r="J53" s="137"/>
      <c r="K53" s="137"/>
      <c r="L53" s="138"/>
      <c r="P53" s="58"/>
      <c r="Q53" s="58"/>
      <c r="R53" s="58"/>
      <c r="S53" s="58"/>
      <c r="T53" s="58"/>
      <c r="U53" s="58"/>
      <c r="V53" s="58"/>
    </row>
    <row r="54" spans="1:22" s="10" customFormat="1">
      <c r="A54" s="26" t="s">
        <v>104</v>
      </c>
      <c r="B54" s="157" t="s">
        <v>12</v>
      </c>
      <c r="C54" s="158"/>
      <c r="D54" s="158"/>
      <c r="E54" s="158"/>
      <c r="F54" s="159"/>
      <c r="G54" s="160">
        <f>G27+G40+G53</f>
        <v>1460600</v>
      </c>
      <c r="H54" s="161"/>
      <c r="I54" s="161"/>
      <c r="J54" s="161"/>
      <c r="K54" s="161"/>
      <c r="L54" s="162"/>
      <c r="P54" s="58"/>
      <c r="Q54" s="58"/>
      <c r="R54" s="58"/>
      <c r="S54" s="58"/>
      <c r="T54" s="58"/>
      <c r="U54" s="58"/>
      <c r="V54" s="58"/>
    </row>
    <row r="55" spans="1:22" s="10" customFormat="1">
      <c r="A55" s="26" t="s">
        <v>131</v>
      </c>
      <c r="B55" s="157" t="s">
        <v>43</v>
      </c>
      <c r="C55" s="158"/>
      <c r="D55" s="158"/>
      <c r="E55" s="158"/>
      <c r="F55" s="158"/>
      <c r="G55" s="158"/>
      <c r="H55" s="158"/>
      <c r="I55" s="158"/>
      <c r="J55" s="158"/>
      <c r="K55" s="158"/>
      <c r="L55" s="163"/>
      <c r="P55" s="58"/>
      <c r="Q55" s="58"/>
      <c r="R55" s="58"/>
      <c r="S55" s="58"/>
      <c r="T55" s="58"/>
      <c r="U55" s="58"/>
      <c r="V55" s="58"/>
    </row>
    <row r="56" spans="1:22" s="10" customFormat="1">
      <c r="A56" s="26" t="s">
        <v>131</v>
      </c>
      <c r="B56" s="31" t="s">
        <v>5</v>
      </c>
      <c r="C56" s="107" t="s">
        <v>71</v>
      </c>
      <c r="D56" s="108"/>
      <c r="E56" s="108"/>
      <c r="F56" s="108"/>
      <c r="G56" s="108"/>
      <c r="H56" s="108"/>
      <c r="I56" s="108"/>
      <c r="J56" s="108"/>
      <c r="K56" s="108"/>
      <c r="L56" s="112"/>
      <c r="P56" s="58"/>
      <c r="Q56" s="58"/>
      <c r="R56" s="58"/>
      <c r="S56" s="58"/>
      <c r="T56" s="58"/>
      <c r="U56" s="58"/>
      <c r="V56" s="58"/>
    </row>
    <row r="57" spans="1:22" s="10" customFormat="1" ht="89.25">
      <c r="A57" s="144" t="s">
        <v>131</v>
      </c>
      <c r="B57" s="100" t="s">
        <v>5</v>
      </c>
      <c r="C57" s="101" t="s">
        <v>5</v>
      </c>
      <c r="D57" s="140" t="s">
        <v>333</v>
      </c>
      <c r="E57" s="141"/>
      <c r="F57" s="141"/>
      <c r="G57" s="142"/>
      <c r="H57" s="101" t="s">
        <v>703</v>
      </c>
      <c r="I57" s="101" t="s">
        <v>352</v>
      </c>
      <c r="J57" s="101" t="s">
        <v>353</v>
      </c>
      <c r="K57" s="101" t="s">
        <v>111</v>
      </c>
      <c r="L57" s="136" t="s">
        <v>354</v>
      </c>
      <c r="P57" s="58"/>
      <c r="Q57" s="58"/>
      <c r="R57" s="58"/>
      <c r="S57" s="58"/>
      <c r="T57" s="58"/>
      <c r="U57" s="58"/>
      <c r="V57" s="58"/>
    </row>
    <row r="58" spans="1:22" s="10" customFormat="1" ht="89.25">
      <c r="A58" s="30" t="s">
        <v>131</v>
      </c>
      <c r="B58" s="164" t="s">
        <v>5</v>
      </c>
      <c r="C58" s="51" t="s">
        <v>5</v>
      </c>
      <c r="D58" s="130" t="s">
        <v>5</v>
      </c>
      <c r="E58" s="54" t="s">
        <v>132</v>
      </c>
      <c r="F58" s="54" t="s">
        <v>39</v>
      </c>
      <c r="G58" s="165">
        <v>46200</v>
      </c>
      <c r="H58" s="54" t="s">
        <v>704</v>
      </c>
      <c r="I58" s="166" t="s">
        <v>355</v>
      </c>
      <c r="J58" s="166" t="s">
        <v>356</v>
      </c>
      <c r="K58" s="166" t="s">
        <v>110</v>
      </c>
      <c r="L58" s="167">
        <v>5</v>
      </c>
      <c r="P58" s="58"/>
      <c r="Q58" s="58"/>
      <c r="R58" s="58"/>
      <c r="S58" s="58"/>
      <c r="T58" s="58"/>
      <c r="U58" s="58"/>
      <c r="V58" s="58"/>
    </row>
    <row r="59" spans="1:22" s="10" customFormat="1">
      <c r="A59" s="144" t="s">
        <v>131</v>
      </c>
      <c r="B59" s="100" t="s">
        <v>5</v>
      </c>
      <c r="C59" s="101" t="s">
        <v>5</v>
      </c>
      <c r="D59" s="82" t="s">
        <v>10</v>
      </c>
      <c r="E59" s="83"/>
      <c r="F59" s="84"/>
      <c r="G59" s="85">
        <f>G58</f>
        <v>46200</v>
      </c>
      <c r="H59" s="130"/>
      <c r="I59" s="130"/>
      <c r="J59" s="130"/>
      <c r="K59" s="130"/>
      <c r="L59" s="168"/>
      <c r="P59" s="58"/>
      <c r="Q59" s="58"/>
      <c r="R59" s="58"/>
      <c r="S59" s="58"/>
      <c r="T59" s="58"/>
      <c r="U59" s="58"/>
      <c r="V59" s="58"/>
    </row>
    <row r="60" spans="1:22" s="10" customFormat="1">
      <c r="A60" s="30" t="s">
        <v>131</v>
      </c>
      <c r="B60" s="164" t="s">
        <v>5</v>
      </c>
      <c r="C60" s="51" t="s">
        <v>5</v>
      </c>
      <c r="D60" s="88" t="s">
        <v>6</v>
      </c>
      <c r="E60" s="70" t="s">
        <v>133</v>
      </c>
      <c r="F60" s="169" t="s">
        <v>42</v>
      </c>
      <c r="G60" s="170">
        <v>0</v>
      </c>
      <c r="H60" s="70" t="s">
        <v>704</v>
      </c>
      <c r="I60" s="70" t="s">
        <v>334</v>
      </c>
      <c r="J60" s="70" t="s">
        <v>335</v>
      </c>
      <c r="K60" s="171" t="s">
        <v>110</v>
      </c>
      <c r="L60" s="172">
        <v>3</v>
      </c>
      <c r="P60" s="58"/>
      <c r="Q60" s="58"/>
      <c r="R60" s="58"/>
      <c r="S60" s="58"/>
      <c r="T60" s="58"/>
      <c r="U60" s="58"/>
      <c r="V60" s="58"/>
    </row>
    <row r="61" spans="1:22" s="10" customFormat="1">
      <c r="A61" s="73"/>
      <c r="B61" s="173"/>
      <c r="C61" s="151"/>
      <c r="D61" s="125"/>
      <c r="E61" s="78"/>
      <c r="F61" s="169" t="s">
        <v>9</v>
      </c>
      <c r="G61" s="170">
        <v>7400</v>
      </c>
      <c r="H61" s="78"/>
      <c r="I61" s="78"/>
      <c r="J61" s="78"/>
      <c r="K61" s="174"/>
      <c r="L61" s="175"/>
      <c r="P61" s="58"/>
      <c r="Q61" s="58"/>
      <c r="R61" s="58"/>
      <c r="S61" s="58"/>
      <c r="T61" s="58"/>
      <c r="U61" s="58"/>
      <c r="V61" s="58"/>
    </row>
    <row r="62" spans="1:22" s="10" customFormat="1">
      <c r="A62" s="73"/>
      <c r="B62" s="173"/>
      <c r="C62" s="151"/>
      <c r="D62" s="125"/>
      <c r="E62" s="78"/>
      <c r="F62" s="166" t="s">
        <v>357</v>
      </c>
      <c r="G62" s="170">
        <v>0</v>
      </c>
      <c r="H62" s="78"/>
      <c r="I62" s="78"/>
      <c r="J62" s="78"/>
      <c r="K62" s="174"/>
      <c r="L62" s="175"/>
      <c r="P62" s="58"/>
      <c r="Q62" s="58"/>
      <c r="R62" s="58"/>
      <c r="S62" s="58"/>
      <c r="T62" s="58"/>
      <c r="U62" s="58"/>
      <c r="V62" s="58"/>
    </row>
    <row r="63" spans="1:22" s="10" customFormat="1" ht="54" customHeight="1">
      <c r="A63" s="73"/>
      <c r="B63" s="173"/>
      <c r="C63" s="151"/>
      <c r="D63" s="95"/>
      <c r="E63" s="81"/>
      <c r="F63" s="166" t="s">
        <v>64</v>
      </c>
      <c r="G63" s="170">
        <v>23700</v>
      </c>
      <c r="H63" s="81"/>
      <c r="I63" s="81"/>
      <c r="J63" s="81"/>
      <c r="K63" s="176"/>
      <c r="L63" s="177"/>
      <c r="P63" s="58"/>
      <c r="Q63" s="58"/>
      <c r="R63" s="58"/>
      <c r="S63" s="58"/>
      <c r="T63" s="58"/>
      <c r="U63" s="58"/>
      <c r="V63" s="58"/>
    </row>
    <row r="64" spans="1:22" s="10" customFormat="1">
      <c r="A64" s="144" t="s">
        <v>131</v>
      </c>
      <c r="B64" s="100" t="s">
        <v>5</v>
      </c>
      <c r="C64" s="101" t="s">
        <v>5</v>
      </c>
      <c r="D64" s="60" t="s">
        <v>10</v>
      </c>
      <c r="E64" s="61"/>
      <c r="F64" s="62"/>
      <c r="G64" s="178">
        <f>G60+G61+G62+G63</f>
        <v>31100</v>
      </c>
      <c r="H64" s="179"/>
      <c r="I64" s="180"/>
      <c r="J64" s="180"/>
      <c r="K64" s="179"/>
      <c r="L64" s="181"/>
      <c r="P64" s="58"/>
      <c r="Q64" s="58"/>
      <c r="R64" s="58"/>
      <c r="S64" s="58"/>
      <c r="T64" s="58"/>
      <c r="U64" s="58"/>
      <c r="V64" s="58"/>
    </row>
    <row r="65" spans="1:22" s="10" customFormat="1" ht="25.5">
      <c r="A65" s="35" t="s">
        <v>131</v>
      </c>
      <c r="B65" s="36" t="s">
        <v>5</v>
      </c>
      <c r="C65" s="37" t="s">
        <v>5</v>
      </c>
      <c r="D65" s="88" t="s">
        <v>7</v>
      </c>
      <c r="E65" s="70" t="s">
        <v>134</v>
      </c>
      <c r="F65" s="169" t="s">
        <v>42</v>
      </c>
      <c r="G65" s="182">
        <v>0</v>
      </c>
      <c r="H65" s="171" t="s">
        <v>704</v>
      </c>
      <c r="I65" s="183" t="s">
        <v>337</v>
      </c>
      <c r="J65" s="71" t="s">
        <v>338</v>
      </c>
      <c r="K65" s="184" t="s">
        <v>110</v>
      </c>
      <c r="L65" s="185">
        <v>3</v>
      </c>
      <c r="P65" s="58"/>
      <c r="Q65" s="58"/>
      <c r="R65" s="58"/>
      <c r="S65" s="58"/>
      <c r="T65" s="58"/>
      <c r="U65" s="58"/>
      <c r="V65" s="58"/>
    </row>
    <row r="66" spans="1:22" s="10" customFormat="1">
      <c r="A66" s="94"/>
      <c r="B66" s="74"/>
      <c r="C66" s="75"/>
      <c r="D66" s="125"/>
      <c r="E66" s="78"/>
      <c r="F66" s="169" t="s">
        <v>9</v>
      </c>
      <c r="G66" s="182">
        <v>1900</v>
      </c>
      <c r="H66" s="174"/>
      <c r="I66" s="171" t="s">
        <v>336</v>
      </c>
      <c r="J66" s="171" t="s">
        <v>339</v>
      </c>
      <c r="K66" s="171" t="s">
        <v>110</v>
      </c>
      <c r="L66" s="186">
        <v>2</v>
      </c>
      <c r="P66" s="58"/>
      <c r="Q66" s="58"/>
      <c r="R66" s="58"/>
      <c r="S66" s="58"/>
      <c r="T66" s="58"/>
      <c r="U66" s="58"/>
      <c r="V66" s="58"/>
    </row>
    <row r="67" spans="1:22" s="10" customFormat="1">
      <c r="A67" s="94"/>
      <c r="B67" s="74"/>
      <c r="C67" s="75"/>
      <c r="D67" s="125"/>
      <c r="E67" s="78"/>
      <c r="F67" s="166" t="s">
        <v>357</v>
      </c>
      <c r="G67" s="182">
        <v>1500000</v>
      </c>
      <c r="H67" s="174"/>
      <c r="I67" s="174"/>
      <c r="J67" s="174"/>
      <c r="K67" s="174"/>
      <c r="L67" s="187"/>
      <c r="P67" s="58"/>
      <c r="Q67" s="58"/>
      <c r="R67" s="58"/>
      <c r="S67" s="58"/>
      <c r="T67" s="58"/>
      <c r="U67" s="58"/>
      <c r="V67" s="58"/>
    </row>
    <row r="68" spans="1:22" s="10" customFormat="1" ht="41.25" customHeight="1">
      <c r="A68" s="44"/>
      <c r="B68" s="45"/>
      <c r="C68" s="46"/>
      <c r="D68" s="95"/>
      <c r="E68" s="81"/>
      <c r="F68" s="166" t="s">
        <v>64</v>
      </c>
      <c r="G68" s="182">
        <v>0</v>
      </c>
      <c r="H68" s="176"/>
      <c r="I68" s="176"/>
      <c r="J68" s="176"/>
      <c r="K68" s="176"/>
      <c r="L68" s="188"/>
      <c r="P68" s="58"/>
      <c r="Q68" s="58"/>
      <c r="R68" s="58"/>
      <c r="S68" s="58"/>
      <c r="T68" s="58"/>
      <c r="U68" s="58"/>
      <c r="V68" s="58"/>
    </row>
    <row r="69" spans="1:22" s="10" customFormat="1">
      <c r="A69" s="144" t="s">
        <v>131</v>
      </c>
      <c r="B69" s="100" t="s">
        <v>5</v>
      </c>
      <c r="C69" s="101" t="s">
        <v>5</v>
      </c>
      <c r="D69" s="60" t="s">
        <v>10</v>
      </c>
      <c r="E69" s="61"/>
      <c r="F69" s="62"/>
      <c r="G69" s="189">
        <f>G65+G66+G67+G68</f>
        <v>1501900</v>
      </c>
      <c r="H69" s="190"/>
      <c r="I69" s="191"/>
      <c r="J69" s="191"/>
      <c r="K69" s="190"/>
      <c r="L69" s="192"/>
      <c r="P69" s="58"/>
      <c r="Q69" s="58"/>
      <c r="R69" s="58"/>
      <c r="S69" s="58"/>
      <c r="T69" s="58"/>
      <c r="U69" s="58"/>
      <c r="V69" s="58"/>
    </row>
    <row r="70" spans="1:22" s="10" customFormat="1">
      <c r="A70" s="35" t="s">
        <v>131</v>
      </c>
      <c r="B70" s="36" t="s">
        <v>5</v>
      </c>
      <c r="C70" s="37" t="s">
        <v>5</v>
      </c>
      <c r="D70" s="88" t="s">
        <v>8</v>
      </c>
      <c r="E70" s="70" t="s">
        <v>340</v>
      </c>
      <c r="F70" s="169" t="s">
        <v>42</v>
      </c>
      <c r="G70" s="182">
        <v>0</v>
      </c>
      <c r="H70" s="171" t="s">
        <v>704</v>
      </c>
      <c r="I70" s="171" t="s">
        <v>341</v>
      </c>
      <c r="J70" s="171" t="s">
        <v>342</v>
      </c>
      <c r="K70" s="171" t="s">
        <v>110</v>
      </c>
      <c r="L70" s="186">
        <v>4</v>
      </c>
      <c r="P70" s="58"/>
      <c r="Q70" s="58"/>
      <c r="R70" s="58"/>
      <c r="S70" s="58"/>
      <c r="T70" s="58"/>
      <c r="U70" s="58"/>
      <c r="V70" s="58"/>
    </row>
    <row r="71" spans="1:22" s="10" customFormat="1">
      <c r="A71" s="94"/>
      <c r="B71" s="74"/>
      <c r="C71" s="75"/>
      <c r="D71" s="125"/>
      <c r="E71" s="78"/>
      <c r="F71" s="169" t="s">
        <v>9</v>
      </c>
      <c r="G71" s="182">
        <v>0</v>
      </c>
      <c r="H71" s="174"/>
      <c r="I71" s="174"/>
      <c r="J71" s="174"/>
      <c r="K71" s="174"/>
      <c r="L71" s="187"/>
      <c r="P71" s="58"/>
      <c r="Q71" s="58"/>
      <c r="R71" s="58"/>
      <c r="S71" s="58"/>
      <c r="T71" s="58"/>
      <c r="U71" s="58"/>
      <c r="V71" s="58"/>
    </row>
    <row r="72" spans="1:22" s="10" customFormat="1">
      <c r="A72" s="94"/>
      <c r="B72" s="74"/>
      <c r="C72" s="75"/>
      <c r="D72" s="125"/>
      <c r="E72" s="78"/>
      <c r="F72" s="166" t="s">
        <v>357</v>
      </c>
      <c r="G72" s="182">
        <v>662000</v>
      </c>
      <c r="H72" s="174"/>
      <c r="I72" s="174"/>
      <c r="J72" s="174"/>
      <c r="K72" s="174"/>
      <c r="L72" s="187"/>
      <c r="P72" s="58"/>
      <c r="Q72" s="58"/>
      <c r="R72" s="58"/>
      <c r="S72" s="58"/>
      <c r="T72" s="58"/>
      <c r="U72" s="58"/>
      <c r="V72" s="58"/>
    </row>
    <row r="73" spans="1:22" s="10" customFormat="1" ht="52.5" customHeight="1">
      <c r="A73" s="44"/>
      <c r="B73" s="45"/>
      <c r="C73" s="46"/>
      <c r="D73" s="95"/>
      <c r="E73" s="81"/>
      <c r="F73" s="166" t="s">
        <v>64</v>
      </c>
      <c r="G73" s="182">
        <v>452000</v>
      </c>
      <c r="H73" s="176"/>
      <c r="I73" s="176"/>
      <c r="J73" s="176"/>
      <c r="K73" s="176"/>
      <c r="L73" s="188"/>
      <c r="P73" s="58"/>
      <c r="Q73" s="58"/>
      <c r="R73" s="58"/>
      <c r="S73" s="58"/>
      <c r="T73" s="58"/>
      <c r="U73" s="58"/>
      <c r="V73" s="58"/>
    </row>
    <row r="74" spans="1:22" s="10" customFormat="1">
      <c r="A74" s="144" t="s">
        <v>131</v>
      </c>
      <c r="B74" s="100" t="s">
        <v>5</v>
      </c>
      <c r="C74" s="101" t="s">
        <v>5</v>
      </c>
      <c r="D74" s="60" t="s">
        <v>10</v>
      </c>
      <c r="E74" s="61"/>
      <c r="F74" s="62"/>
      <c r="G74" s="189">
        <f>G70+G71+G72+G73</f>
        <v>1114000</v>
      </c>
      <c r="H74" s="190"/>
      <c r="I74" s="191"/>
      <c r="J74" s="191"/>
      <c r="K74" s="190"/>
      <c r="L74" s="192"/>
      <c r="P74" s="58"/>
      <c r="Q74" s="58"/>
      <c r="R74" s="58"/>
      <c r="S74" s="58"/>
      <c r="T74" s="58"/>
      <c r="U74" s="58"/>
      <c r="V74" s="58"/>
    </row>
    <row r="75" spans="1:22" s="10" customFormat="1" ht="25.5">
      <c r="A75" s="35" t="s">
        <v>131</v>
      </c>
      <c r="B75" s="36" t="s">
        <v>5</v>
      </c>
      <c r="C75" s="37" t="s">
        <v>5</v>
      </c>
      <c r="D75" s="88" t="s">
        <v>15</v>
      </c>
      <c r="E75" s="70" t="s">
        <v>135</v>
      </c>
      <c r="F75" s="169" t="s">
        <v>42</v>
      </c>
      <c r="G75" s="182">
        <v>243100</v>
      </c>
      <c r="H75" s="171" t="s">
        <v>704</v>
      </c>
      <c r="I75" s="183" t="s">
        <v>343</v>
      </c>
      <c r="J75" s="193" t="s">
        <v>344</v>
      </c>
      <c r="K75" s="184" t="s">
        <v>110</v>
      </c>
      <c r="L75" s="185">
        <v>7</v>
      </c>
      <c r="P75" s="58"/>
      <c r="Q75" s="58"/>
      <c r="R75" s="58"/>
      <c r="S75" s="58"/>
      <c r="T75" s="58"/>
      <c r="U75" s="58"/>
      <c r="V75" s="58"/>
    </row>
    <row r="76" spans="1:22" s="10" customFormat="1">
      <c r="A76" s="94"/>
      <c r="B76" s="74"/>
      <c r="C76" s="75"/>
      <c r="D76" s="125"/>
      <c r="E76" s="78"/>
      <c r="F76" s="169" t="s">
        <v>9</v>
      </c>
      <c r="G76" s="182">
        <v>327600</v>
      </c>
      <c r="H76" s="174"/>
      <c r="I76" s="171" t="s">
        <v>345</v>
      </c>
      <c r="J76" s="171" t="s">
        <v>346</v>
      </c>
      <c r="K76" s="171" t="s">
        <v>110</v>
      </c>
      <c r="L76" s="186">
        <v>2</v>
      </c>
      <c r="P76" s="58"/>
      <c r="Q76" s="58"/>
      <c r="R76" s="58"/>
      <c r="S76" s="58"/>
      <c r="T76" s="58"/>
      <c r="U76" s="58"/>
      <c r="V76" s="58"/>
    </row>
    <row r="77" spans="1:22" s="10" customFormat="1">
      <c r="A77" s="94"/>
      <c r="B77" s="74"/>
      <c r="C77" s="75"/>
      <c r="D77" s="125"/>
      <c r="E77" s="78"/>
      <c r="F77" s="166" t="s">
        <v>357</v>
      </c>
      <c r="G77" s="182">
        <v>190000</v>
      </c>
      <c r="H77" s="174"/>
      <c r="I77" s="174"/>
      <c r="J77" s="174"/>
      <c r="K77" s="174"/>
      <c r="L77" s="187"/>
      <c r="P77" s="58"/>
      <c r="Q77" s="58"/>
      <c r="R77" s="58"/>
      <c r="S77" s="58"/>
      <c r="T77" s="58"/>
      <c r="U77" s="58"/>
      <c r="V77" s="58"/>
    </row>
    <row r="78" spans="1:22" s="10" customFormat="1" ht="43.5" customHeight="1">
      <c r="A78" s="44"/>
      <c r="B78" s="45"/>
      <c r="C78" s="46"/>
      <c r="D78" s="95"/>
      <c r="E78" s="81"/>
      <c r="F78" s="166" t="s">
        <v>64</v>
      </c>
      <c r="G78" s="182">
        <v>1488500</v>
      </c>
      <c r="H78" s="176"/>
      <c r="I78" s="176"/>
      <c r="J78" s="176"/>
      <c r="K78" s="176"/>
      <c r="L78" s="188"/>
      <c r="P78" s="58"/>
      <c r="Q78" s="58"/>
      <c r="R78" s="58"/>
      <c r="S78" s="58"/>
      <c r="T78" s="58"/>
      <c r="U78" s="58"/>
      <c r="V78" s="58"/>
    </row>
    <row r="79" spans="1:22" s="10" customFormat="1">
      <c r="A79" s="144" t="s">
        <v>131</v>
      </c>
      <c r="B79" s="100" t="s">
        <v>5</v>
      </c>
      <c r="C79" s="101" t="s">
        <v>5</v>
      </c>
      <c r="D79" s="60" t="s">
        <v>10</v>
      </c>
      <c r="E79" s="61"/>
      <c r="F79" s="62"/>
      <c r="G79" s="189">
        <f>G75+G76+G77+G78</f>
        <v>2249200</v>
      </c>
      <c r="H79" s="190"/>
      <c r="I79" s="191"/>
      <c r="J79" s="191"/>
      <c r="K79" s="190"/>
      <c r="L79" s="192"/>
      <c r="P79" s="58"/>
      <c r="Q79" s="58"/>
      <c r="R79" s="58"/>
      <c r="S79" s="58"/>
      <c r="T79" s="58"/>
      <c r="U79" s="58"/>
      <c r="V79" s="58"/>
    </row>
    <row r="80" spans="1:22" s="10" customFormat="1">
      <c r="A80" s="144" t="s">
        <v>131</v>
      </c>
      <c r="B80" s="100" t="s">
        <v>5</v>
      </c>
      <c r="C80" s="101" t="s">
        <v>5</v>
      </c>
      <c r="D80" s="102" t="s">
        <v>11</v>
      </c>
      <c r="E80" s="103"/>
      <c r="F80" s="104"/>
      <c r="G80" s="194">
        <f>G59+G64+G69+G79+G74</f>
        <v>4942400</v>
      </c>
      <c r="H80" s="51"/>
      <c r="I80" s="51"/>
      <c r="J80" s="51"/>
      <c r="K80" s="51"/>
      <c r="L80" s="195"/>
      <c r="P80" s="58"/>
      <c r="Q80" s="58"/>
      <c r="R80" s="58"/>
      <c r="S80" s="58"/>
      <c r="T80" s="58"/>
      <c r="U80" s="58"/>
      <c r="V80" s="58"/>
    </row>
    <row r="81" spans="1:85" s="71" customFormat="1" ht="25.5">
      <c r="A81" s="144" t="s">
        <v>131</v>
      </c>
      <c r="B81" s="100" t="s">
        <v>5</v>
      </c>
      <c r="C81" s="101" t="s">
        <v>6</v>
      </c>
      <c r="D81" s="196" t="s">
        <v>136</v>
      </c>
      <c r="E81" s="197"/>
      <c r="F81" s="197"/>
      <c r="G81" s="198"/>
      <c r="H81" s="42" t="s">
        <v>458</v>
      </c>
      <c r="I81" s="101" t="s">
        <v>358</v>
      </c>
      <c r="J81" s="101" t="s">
        <v>359</v>
      </c>
      <c r="K81" s="101" t="s">
        <v>110</v>
      </c>
      <c r="L81" s="136" t="s">
        <v>360</v>
      </c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</row>
    <row r="82" spans="1:85" s="10" customFormat="1" ht="25.5">
      <c r="A82" s="144" t="s">
        <v>131</v>
      </c>
      <c r="B82" s="100" t="s">
        <v>5</v>
      </c>
      <c r="C82" s="101" t="s">
        <v>6</v>
      </c>
      <c r="D82" s="199" t="s">
        <v>5</v>
      </c>
      <c r="E82" s="200" t="s">
        <v>137</v>
      </c>
      <c r="F82" s="201" t="s">
        <v>9</v>
      </c>
      <c r="G82" s="202">
        <v>20000</v>
      </c>
      <c r="H82" s="203" t="s">
        <v>458</v>
      </c>
      <c r="I82" s="183" t="s">
        <v>361</v>
      </c>
      <c r="J82" s="204" t="s">
        <v>362</v>
      </c>
      <c r="K82" s="203" t="s">
        <v>110</v>
      </c>
      <c r="L82" s="205">
        <v>10</v>
      </c>
      <c r="P82" s="58"/>
      <c r="Q82" s="58"/>
      <c r="R82" s="58"/>
      <c r="S82" s="58"/>
      <c r="T82" s="58"/>
      <c r="U82" s="58"/>
      <c r="V82" s="58"/>
    </row>
    <row r="83" spans="1:85" s="10" customFormat="1">
      <c r="A83" s="73" t="s">
        <v>131</v>
      </c>
      <c r="B83" s="173" t="s">
        <v>5</v>
      </c>
      <c r="C83" s="151" t="s">
        <v>6</v>
      </c>
      <c r="D83" s="206"/>
      <c r="E83" s="207" t="s">
        <v>10</v>
      </c>
      <c r="F83" s="208"/>
      <c r="G83" s="209">
        <f>G82</f>
        <v>20000</v>
      </c>
      <c r="H83" s="210"/>
      <c r="I83" s="211"/>
      <c r="J83" s="211"/>
      <c r="K83" s="210"/>
      <c r="L83" s="212"/>
      <c r="P83" s="58"/>
      <c r="Q83" s="58"/>
      <c r="R83" s="58"/>
      <c r="S83" s="58"/>
      <c r="T83" s="58"/>
      <c r="U83" s="58"/>
      <c r="V83" s="58"/>
    </row>
    <row r="84" spans="1:85" s="10" customFormat="1" ht="25.5">
      <c r="A84" s="30" t="s">
        <v>131</v>
      </c>
      <c r="B84" s="164" t="s">
        <v>5</v>
      </c>
      <c r="C84" s="51" t="s">
        <v>6</v>
      </c>
      <c r="D84" s="213" t="s">
        <v>6</v>
      </c>
      <c r="E84" s="214" t="s">
        <v>138</v>
      </c>
      <c r="F84" s="54" t="s">
        <v>9</v>
      </c>
      <c r="G84" s="155">
        <v>34400</v>
      </c>
      <c r="H84" s="215" t="s">
        <v>457</v>
      </c>
      <c r="I84" s="183" t="s">
        <v>347</v>
      </c>
      <c r="J84" s="183" t="s">
        <v>363</v>
      </c>
      <c r="K84" s="183" t="s">
        <v>116</v>
      </c>
      <c r="L84" s="216">
        <v>15</v>
      </c>
      <c r="P84" s="58"/>
      <c r="Q84" s="58"/>
      <c r="R84" s="58"/>
      <c r="S84" s="58"/>
      <c r="T84" s="58"/>
      <c r="U84" s="58"/>
      <c r="V84" s="58"/>
    </row>
    <row r="85" spans="1:85" s="10" customFormat="1">
      <c r="A85" s="144" t="s">
        <v>131</v>
      </c>
      <c r="B85" s="100" t="s">
        <v>5</v>
      </c>
      <c r="C85" s="101" t="s">
        <v>6</v>
      </c>
      <c r="D85" s="217"/>
      <c r="E85" s="218"/>
      <c r="F85" s="219" t="s">
        <v>10</v>
      </c>
      <c r="G85" s="209">
        <f>G84</f>
        <v>34400</v>
      </c>
      <c r="H85" s="210"/>
      <c r="I85" s="211"/>
      <c r="J85" s="211"/>
      <c r="K85" s="210"/>
      <c r="L85" s="212"/>
      <c r="P85" s="58"/>
      <c r="Q85" s="58"/>
      <c r="R85" s="58"/>
      <c r="S85" s="58"/>
      <c r="T85" s="58"/>
      <c r="U85" s="58"/>
      <c r="V85" s="58"/>
    </row>
    <row r="86" spans="1:85" s="10" customFormat="1">
      <c r="A86" s="144" t="s">
        <v>131</v>
      </c>
      <c r="B86" s="100" t="s">
        <v>5</v>
      </c>
      <c r="C86" s="101" t="s">
        <v>6</v>
      </c>
      <c r="D86" s="102" t="s">
        <v>11</v>
      </c>
      <c r="E86" s="103"/>
      <c r="F86" s="104"/>
      <c r="G86" s="105">
        <f>G83+G85</f>
        <v>54400</v>
      </c>
      <c r="H86" s="135"/>
      <c r="I86" s="101"/>
      <c r="J86" s="101"/>
      <c r="K86" s="101"/>
      <c r="L86" s="220"/>
      <c r="P86" s="58"/>
      <c r="Q86" s="58"/>
      <c r="R86" s="58"/>
      <c r="S86" s="58"/>
      <c r="T86" s="58"/>
      <c r="U86" s="58"/>
      <c r="V86" s="58"/>
    </row>
    <row r="87" spans="1:85" s="10" customFormat="1" ht="25.5">
      <c r="A87" s="26" t="s">
        <v>131</v>
      </c>
      <c r="B87" s="133" t="s">
        <v>5</v>
      </c>
      <c r="C87" s="101" t="s">
        <v>7</v>
      </c>
      <c r="D87" s="221" t="s">
        <v>139</v>
      </c>
      <c r="E87" s="222"/>
      <c r="F87" s="222"/>
      <c r="G87" s="223"/>
      <c r="H87" s="224" t="s">
        <v>348</v>
      </c>
      <c r="I87" s="224" t="s">
        <v>364</v>
      </c>
      <c r="J87" s="224" t="s">
        <v>365</v>
      </c>
      <c r="K87" s="224" t="s">
        <v>110</v>
      </c>
      <c r="L87" s="225" t="s">
        <v>366</v>
      </c>
      <c r="P87" s="58"/>
      <c r="Q87" s="58"/>
      <c r="R87" s="58"/>
      <c r="S87" s="58"/>
      <c r="T87" s="58"/>
      <c r="U87" s="58"/>
      <c r="V87" s="58"/>
    </row>
    <row r="88" spans="1:85" s="10" customFormat="1">
      <c r="A88" s="30" t="s">
        <v>131</v>
      </c>
      <c r="B88" s="164" t="s">
        <v>5</v>
      </c>
      <c r="C88" s="51" t="s">
        <v>7</v>
      </c>
      <c r="D88" s="226" t="s">
        <v>5</v>
      </c>
      <c r="E88" s="227" t="s">
        <v>140</v>
      </c>
      <c r="F88" s="227" t="s">
        <v>9</v>
      </c>
      <c r="G88" s="124">
        <v>57000</v>
      </c>
      <c r="H88" s="89" t="s">
        <v>348</v>
      </c>
      <c r="I88" s="89" t="s">
        <v>367</v>
      </c>
      <c r="J88" s="89" t="s">
        <v>349</v>
      </c>
      <c r="K88" s="89" t="s">
        <v>110</v>
      </c>
      <c r="L88" s="228" t="s">
        <v>366</v>
      </c>
      <c r="P88" s="58"/>
      <c r="Q88" s="58"/>
      <c r="R88" s="58"/>
      <c r="S88" s="58"/>
      <c r="T88" s="58"/>
      <c r="U88" s="58"/>
      <c r="V88" s="58"/>
    </row>
    <row r="89" spans="1:85" s="10" customFormat="1">
      <c r="A89" s="73"/>
      <c r="B89" s="173"/>
      <c r="C89" s="151"/>
      <c r="D89" s="229"/>
      <c r="E89" s="230"/>
      <c r="F89" s="230"/>
      <c r="G89" s="128"/>
      <c r="H89" s="96"/>
      <c r="I89" s="96"/>
      <c r="J89" s="96"/>
      <c r="K89" s="96"/>
      <c r="L89" s="231"/>
      <c r="P89" s="58"/>
      <c r="Q89" s="58"/>
      <c r="R89" s="58"/>
      <c r="S89" s="58"/>
      <c r="T89" s="58"/>
      <c r="U89" s="58"/>
      <c r="V89" s="58"/>
    </row>
    <row r="90" spans="1:85" s="10" customFormat="1">
      <c r="A90" s="144" t="s">
        <v>131</v>
      </c>
      <c r="B90" s="100" t="s">
        <v>5</v>
      </c>
      <c r="C90" s="101" t="s">
        <v>7</v>
      </c>
      <c r="D90" s="232"/>
      <c r="E90" s="233" t="s">
        <v>10</v>
      </c>
      <c r="F90" s="234"/>
      <c r="G90" s="63">
        <f>G88</f>
        <v>57000</v>
      </c>
      <c r="H90" s="130"/>
      <c r="I90" s="130"/>
      <c r="J90" s="130"/>
      <c r="K90" s="130"/>
      <c r="L90" s="168"/>
      <c r="P90" s="58"/>
      <c r="Q90" s="58"/>
      <c r="R90" s="58"/>
      <c r="S90" s="58"/>
      <c r="T90" s="58"/>
      <c r="U90" s="58"/>
      <c r="V90" s="58"/>
    </row>
    <row r="91" spans="1:85" s="10" customFormat="1">
      <c r="A91" s="30" t="s">
        <v>131</v>
      </c>
      <c r="B91" s="164" t="s">
        <v>5</v>
      </c>
      <c r="C91" s="51" t="s">
        <v>7</v>
      </c>
      <c r="D91" s="226" t="s">
        <v>6</v>
      </c>
      <c r="E91" s="227" t="s">
        <v>141</v>
      </c>
      <c r="F91" s="71" t="s">
        <v>9</v>
      </c>
      <c r="G91" s="235">
        <v>15500</v>
      </c>
      <c r="H91" s="89" t="s">
        <v>348</v>
      </c>
      <c r="I91" s="89" t="s">
        <v>368</v>
      </c>
      <c r="J91" s="89" t="s">
        <v>369</v>
      </c>
      <c r="K91" s="89" t="s">
        <v>110</v>
      </c>
      <c r="L91" s="228" t="s">
        <v>24</v>
      </c>
      <c r="P91" s="58"/>
      <c r="Q91" s="58"/>
      <c r="R91" s="58"/>
      <c r="S91" s="58"/>
      <c r="T91" s="58"/>
      <c r="U91" s="58"/>
      <c r="V91" s="58"/>
    </row>
    <row r="92" spans="1:85" s="10" customFormat="1">
      <c r="A92" s="73"/>
      <c r="B92" s="173"/>
      <c r="C92" s="151"/>
      <c r="D92" s="229"/>
      <c r="E92" s="230"/>
      <c r="F92" s="236" t="s">
        <v>47</v>
      </c>
      <c r="G92" s="202">
        <v>22864</v>
      </c>
      <c r="H92" s="96"/>
      <c r="I92" s="96"/>
      <c r="J92" s="96"/>
      <c r="K92" s="96"/>
      <c r="L92" s="231"/>
      <c r="P92" s="58"/>
      <c r="Q92" s="58"/>
      <c r="R92" s="58"/>
      <c r="S92" s="58"/>
      <c r="T92" s="58"/>
      <c r="U92" s="58"/>
      <c r="V92" s="58"/>
    </row>
    <row r="93" spans="1:85" s="10" customFormat="1">
      <c r="A93" s="144" t="s">
        <v>131</v>
      </c>
      <c r="B93" s="100" t="s">
        <v>5</v>
      </c>
      <c r="C93" s="101" t="s">
        <v>7</v>
      </c>
      <c r="D93" s="232"/>
      <c r="E93" s="237"/>
      <c r="F93" s="237" t="s">
        <v>10</v>
      </c>
      <c r="G93" s="238">
        <f>G91+G92</f>
        <v>38364</v>
      </c>
      <c r="H93" s="129"/>
      <c r="I93" s="130"/>
      <c r="J93" s="130"/>
      <c r="K93" s="130"/>
      <c r="L93" s="168"/>
      <c r="P93" s="58"/>
      <c r="Q93" s="58"/>
      <c r="R93" s="58"/>
      <c r="S93" s="58"/>
      <c r="T93" s="58"/>
      <c r="U93" s="58"/>
      <c r="V93" s="58"/>
    </row>
    <row r="94" spans="1:85" s="10" customFormat="1" ht="25.5">
      <c r="A94" s="73" t="s">
        <v>131</v>
      </c>
      <c r="B94" s="173" t="s">
        <v>5</v>
      </c>
      <c r="C94" s="151" t="s">
        <v>7</v>
      </c>
      <c r="D94" s="239" t="s">
        <v>7</v>
      </c>
      <c r="E94" s="240" t="s">
        <v>142</v>
      </c>
      <c r="F94" s="241" t="s">
        <v>9</v>
      </c>
      <c r="G94" s="202">
        <v>30000</v>
      </c>
      <c r="H94" s="146" t="s">
        <v>350</v>
      </c>
      <c r="I94" s="146" t="s">
        <v>370</v>
      </c>
      <c r="J94" s="146" t="s">
        <v>371</v>
      </c>
      <c r="K94" s="146" t="s">
        <v>110</v>
      </c>
      <c r="L94" s="242" t="s">
        <v>372</v>
      </c>
      <c r="P94" s="58"/>
      <c r="Q94" s="58"/>
      <c r="R94" s="58"/>
      <c r="S94" s="58"/>
      <c r="T94" s="58"/>
      <c r="U94" s="58"/>
      <c r="V94" s="58"/>
    </row>
    <row r="95" spans="1:85" s="10" customFormat="1">
      <c r="A95" s="144" t="s">
        <v>131</v>
      </c>
      <c r="B95" s="100" t="s">
        <v>5</v>
      </c>
      <c r="C95" s="101" t="s">
        <v>7</v>
      </c>
      <c r="D95" s="243" t="s">
        <v>10</v>
      </c>
      <c r="E95" s="244"/>
      <c r="F95" s="245"/>
      <c r="G95" s="246">
        <f>G94</f>
        <v>30000</v>
      </c>
      <c r="H95" s="247"/>
      <c r="I95" s="248"/>
      <c r="J95" s="248"/>
      <c r="K95" s="248"/>
      <c r="L95" s="249"/>
      <c r="P95" s="58"/>
      <c r="Q95" s="58"/>
      <c r="R95" s="58"/>
      <c r="S95" s="58"/>
      <c r="T95" s="58"/>
      <c r="U95" s="58"/>
      <c r="V95" s="58"/>
    </row>
    <row r="96" spans="1:85" s="10" customFormat="1">
      <c r="A96" s="144" t="s">
        <v>131</v>
      </c>
      <c r="B96" s="100" t="s">
        <v>5</v>
      </c>
      <c r="C96" s="101" t="s">
        <v>7</v>
      </c>
      <c r="D96" s="102" t="s">
        <v>11</v>
      </c>
      <c r="E96" s="103"/>
      <c r="F96" s="104"/>
      <c r="G96" s="105">
        <f>G90+G93+G95</f>
        <v>125364</v>
      </c>
      <c r="H96" s="135"/>
      <c r="I96" s="101"/>
      <c r="J96" s="101"/>
      <c r="K96" s="101"/>
      <c r="L96" s="220"/>
      <c r="P96" s="58"/>
      <c r="Q96" s="58"/>
      <c r="R96" s="58"/>
      <c r="S96" s="58"/>
      <c r="T96" s="58"/>
      <c r="U96" s="58"/>
      <c r="V96" s="58"/>
    </row>
    <row r="97" spans="1:12" s="58" customFormat="1">
      <c r="A97" s="144" t="s">
        <v>131</v>
      </c>
      <c r="B97" s="100" t="s">
        <v>5</v>
      </c>
      <c r="C97" s="250" t="s">
        <v>13</v>
      </c>
      <c r="D97" s="251"/>
      <c r="E97" s="251"/>
      <c r="F97" s="252"/>
      <c r="G97" s="253">
        <f>G80+G86+G96</f>
        <v>5122164</v>
      </c>
      <c r="H97" s="254"/>
      <c r="I97" s="100"/>
      <c r="J97" s="100"/>
      <c r="K97" s="100"/>
      <c r="L97" s="255"/>
    </row>
    <row r="98" spans="1:12" s="58" customFormat="1">
      <c r="A98" s="144" t="s">
        <v>131</v>
      </c>
      <c r="B98" s="100" t="s">
        <v>6</v>
      </c>
      <c r="C98" s="250" t="s">
        <v>143</v>
      </c>
      <c r="D98" s="251"/>
      <c r="E98" s="251"/>
      <c r="F98" s="251"/>
      <c r="G98" s="251"/>
      <c r="H98" s="251"/>
      <c r="I98" s="251"/>
      <c r="J98" s="251"/>
      <c r="K98" s="251"/>
      <c r="L98" s="256"/>
    </row>
    <row r="99" spans="1:12" s="58" customFormat="1" ht="25.5">
      <c r="A99" s="144" t="s">
        <v>131</v>
      </c>
      <c r="B99" s="100" t="s">
        <v>6</v>
      </c>
      <c r="C99" s="101" t="s">
        <v>5</v>
      </c>
      <c r="D99" s="140" t="s">
        <v>144</v>
      </c>
      <c r="E99" s="141"/>
      <c r="F99" s="141"/>
      <c r="G99" s="142"/>
      <c r="H99" s="101" t="s">
        <v>351</v>
      </c>
      <c r="I99" s="101" t="s">
        <v>373</v>
      </c>
      <c r="J99" s="135" t="s">
        <v>374</v>
      </c>
      <c r="K99" s="101" t="s">
        <v>111</v>
      </c>
      <c r="L99" s="136" t="s">
        <v>286</v>
      </c>
    </row>
    <row r="100" spans="1:12" s="58" customFormat="1" ht="38.25">
      <c r="A100" s="144" t="s">
        <v>131</v>
      </c>
      <c r="B100" s="100" t="s">
        <v>6</v>
      </c>
      <c r="C100" s="101" t="s">
        <v>5</v>
      </c>
      <c r="D100" s="248" t="s">
        <v>5</v>
      </c>
      <c r="E100" s="146" t="s">
        <v>375</v>
      </c>
      <c r="F100" s="146" t="s">
        <v>9</v>
      </c>
      <c r="G100" s="235">
        <v>0</v>
      </c>
      <c r="H100" s="146" t="s">
        <v>351</v>
      </c>
      <c r="I100" s="146" t="s">
        <v>377</v>
      </c>
      <c r="J100" s="146" t="s">
        <v>378</v>
      </c>
      <c r="K100" s="146" t="s">
        <v>110</v>
      </c>
      <c r="L100" s="257" t="s">
        <v>366</v>
      </c>
    </row>
    <row r="101" spans="1:12" s="58" customFormat="1">
      <c r="A101" s="144" t="s">
        <v>131</v>
      </c>
      <c r="B101" s="100" t="s">
        <v>6</v>
      </c>
      <c r="C101" s="101" t="s">
        <v>5</v>
      </c>
      <c r="D101" s="258" t="s">
        <v>10</v>
      </c>
      <c r="E101" s="259"/>
      <c r="F101" s="260"/>
      <c r="G101" s="246">
        <f>G100</f>
        <v>0</v>
      </c>
      <c r="H101" s="247"/>
      <c r="I101" s="247"/>
      <c r="J101" s="247"/>
      <c r="K101" s="261"/>
      <c r="L101" s="249"/>
    </row>
    <row r="102" spans="1:12" s="58" customFormat="1" ht="25.5">
      <c r="A102" s="144" t="s">
        <v>131</v>
      </c>
      <c r="B102" s="100" t="s">
        <v>6</v>
      </c>
      <c r="C102" s="262" t="s">
        <v>5</v>
      </c>
      <c r="D102" s="248" t="s">
        <v>6</v>
      </c>
      <c r="E102" s="146" t="s">
        <v>376</v>
      </c>
      <c r="F102" s="146" t="s">
        <v>9</v>
      </c>
      <c r="G102" s="235">
        <v>0</v>
      </c>
      <c r="H102" s="146" t="s">
        <v>351</v>
      </c>
      <c r="I102" s="146" t="s">
        <v>379</v>
      </c>
      <c r="J102" s="146" t="s">
        <v>380</v>
      </c>
      <c r="K102" s="146" t="s">
        <v>110</v>
      </c>
      <c r="L102" s="257" t="s">
        <v>372</v>
      </c>
    </row>
    <row r="103" spans="1:12" s="58" customFormat="1">
      <c r="A103" s="144" t="s">
        <v>131</v>
      </c>
      <c r="B103" s="100" t="s">
        <v>6</v>
      </c>
      <c r="C103" s="262" t="s">
        <v>5</v>
      </c>
      <c r="D103" s="258" t="s">
        <v>10</v>
      </c>
      <c r="E103" s="259"/>
      <c r="F103" s="260"/>
      <c r="G103" s="246">
        <f>G102</f>
        <v>0</v>
      </c>
      <c r="H103" s="247"/>
      <c r="I103" s="247"/>
      <c r="J103" s="247"/>
      <c r="K103" s="261"/>
      <c r="L103" s="249"/>
    </row>
    <row r="104" spans="1:12" s="58" customFormat="1">
      <c r="A104" s="144" t="s">
        <v>131</v>
      </c>
      <c r="B104" s="100" t="s">
        <v>6</v>
      </c>
      <c r="C104" s="101" t="s">
        <v>5</v>
      </c>
      <c r="D104" s="102" t="s">
        <v>11</v>
      </c>
      <c r="E104" s="103"/>
      <c r="F104" s="104"/>
      <c r="G104" s="105">
        <f>G101+G103</f>
        <v>0</v>
      </c>
      <c r="H104" s="135"/>
      <c r="I104" s="135"/>
      <c r="J104" s="135"/>
      <c r="K104" s="262"/>
      <c r="L104" s="220"/>
    </row>
    <row r="105" spans="1:12" s="58" customFormat="1">
      <c r="A105" s="144" t="s">
        <v>131</v>
      </c>
      <c r="B105" s="100" t="s">
        <v>6</v>
      </c>
      <c r="C105" s="250" t="s">
        <v>13</v>
      </c>
      <c r="D105" s="251"/>
      <c r="E105" s="251"/>
      <c r="F105" s="109"/>
      <c r="G105" s="253">
        <f>G104</f>
        <v>0</v>
      </c>
      <c r="H105" s="254"/>
      <c r="I105" s="254"/>
      <c r="J105" s="254"/>
      <c r="K105" s="263"/>
      <c r="L105" s="255"/>
    </row>
    <row r="106" spans="1:12" s="58" customFormat="1">
      <c r="A106" s="144" t="s">
        <v>131</v>
      </c>
      <c r="B106" s="264" t="s">
        <v>12</v>
      </c>
      <c r="C106" s="265"/>
      <c r="D106" s="265"/>
      <c r="E106" s="265"/>
      <c r="F106" s="266"/>
      <c r="G106" s="267">
        <f>G97</f>
        <v>5122164</v>
      </c>
      <c r="H106" s="268"/>
      <c r="I106" s="269"/>
      <c r="J106" s="269"/>
      <c r="K106" s="270"/>
      <c r="L106" s="271"/>
    </row>
    <row r="107" spans="1:12" s="58" customFormat="1">
      <c r="A107" s="144" t="s">
        <v>145</v>
      </c>
      <c r="B107" s="157" t="s">
        <v>44</v>
      </c>
      <c r="C107" s="158"/>
      <c r="D107" s="158"/>
      <c r="E107" s="158"/>
      <c r="F107" s="158"/>
      <c r="G107" s="158"/>
      <c r="H107" s="158"/>
      <c r="I107" s="158"/>
      <c r="J107" s="158"/>
      <c r="K107" s="158"/>
      <c r="L107" s="163"/>
    </row>
    <row r="108" spans="1:12" s="58" customFormat="1">
      <c r="A108" s="144" t="s">
        <v>145</v>
      </c>
      <c r="B108" s="31" t="s">
        <v>5</v>
      </c>
      <c r="C108" s="107" t="s">
        <v>146</v>
      </c>
      <c r="D108" s="108"/>
      <c r="E108" s="108"/>
      <c r="F108" s="108"/>
      <c r="G108" s="108"/>
      <c r="H108" s="108"/>
      <c r="I108" s="108"/>
      <c r="J108" s="108"/>
      <c r="K108" s="108"/>
      <c r="L108" s="112"/>
    </row>
    <row r="109" spans="1:12" s="58" customFormat="1" ht="25.5">
      <c r="A109" s="35" t="s">
        <v>145</v>
      </c>
      <c r="B109" s="148" t="s">
        <v>5</v>
      </c>
      <c r="C109" s="37" t="s">
        <v>5</v>
      </c>
      <c r="D109" s="113" t="s">
        <v>147</v>
      </c>
      <c r="E109" s="114"/>
      <c r="F109" s="114"/>
      <c r="G109" s="115"/>
      <c r="H109" s="101" t="s">
        <v>72</v>
      </c>
      <c r="I109" s="42" t="s">
        <v>539</v>
      </c>
      <c r="J109" s="42" t="s">
        <v>533</v>
      </c>
      <c r="K109" s="116" t="s">
        <v>111</v>
      </c>
      <c r="L109" s="272">
        <v>110</v>
      </c>
    </row>
    <row r="110" spans="1:12" s="58" customFormat="1" ht="38.25">
      <c r="A110" s="94"/>
      <c r="B110" s="273"/>
      <c r="C110" s="75"/>
      <c r="D110" s="118"/>
      <c r="E110" s="119"/>
      <c r="F110" s="119"/>
      <c r="G110" s="120"/>
      <c r="H110" s="51" t="s">
        <v>149</v>
      </c>
      <c r="I110" s="42" t="s">
        <v>540</v>
      </c>
      <c r="J110" s="42" t="s">
        <v>534</v>
      </c>
      <c r="K110" s="116" t="s">
        <v>111</v>
      </c>
      <c r="L110" s="272">
        <v>110</v>
      </c>
    </row>
    <row r="111" spans="1:12" s="58" customFormat="1" ht="25.5">
      <c r="A111" s="44"/>
      <c r="B111" s="150"/>
      <c r="C111" s="46"/>
      <c r="D111" s="121"/>
      <c r="E111" s="122"/>
      <c r="F111" s="122"/>
      <c r="G111" s="123"/>
      <c r="H111" s="51" t="s">
        <v>150</v>
      </c>
      <c r="I111" s="42" t="s">
        <v>541</v>
      </c>
      <c r="J111" s="42" t="s">
        <v>535</v>
      </c>
      <c r="K111" s="116" t="s">
        <v>111</v>
      </c>
      <c r="L111" s="272">
        <v>110</v>
      </c>
    </row>
    <row r="112" spans="1:12" s="58" customFormat="1" ht="25.5">
      <c r="A112" s="35" t="s">
        <v>145</v>
      </c>
      <c r="B112" s="148" t="s">
        <v>5</v>
      </c>
      <c r="C112" s="37" t="s">
        <v>5</v>
      </c>
      <c r="D112" s="88" t="s">
        <v>5</v>
      </c>
      <c r="E112" s="89" t="s">
        <v>148</v>
      </c>
      <c r="F112" s="146" t="s">
        <v>9</v>
      </c>
      <c r="G112" s="235">
        <v>2200</v>
      </c>
      <c r="H112" s="89" t="s">
        <v>149</v>
      </c>
      <c r="I112" s="71" t="s">
        <v>542</v>
      </c>
      <c r="J112" s="71" t="s">
        <v>536</v>
      </c>
      <c r="K112" s="98" t="s">
        <v>110</v>
      </c>
      <c r="L112" s="274">
        <v>10</v>
      </c>
    </row>
    <row r="113" spans="1:16" s="58" customFormat="1" ht="25.5">
      <c r="A113" s="94"/>
      <c r="B113" s="273"/>
      <c r="C113" s="75"/>
      <c r="D113" s="125"/>
      <c r="E113" s="126"/>
      <c r="F113" s="89" t="s">
        <v>42</v>
      </c>
      <c r="G113" s="124">
        <v>218700</v>
      </c>
      <c r="H113" s="126"/>
      <c r="I113" s="71" t="s">
        <v>543</v>
      </c>
      <c r="J113" s="71" t="s">
        <v>537</v>
      </c>
      <c r="K113" s="98" t="s">
        <v>110</v>
      </c>
      <c r="L113" s="274">
        <v>8</v>
      </c>
    </row>
    <row r="114" spans="1:16" s="58" customFormat="1">
      <c r="A114" s="94"/>
      <c r="B114" s="273"/>
      <c r="C114" s="75"/>
      <c r="D114" s="95"/>
      <c r="E114" s="96"/>
      <c r="F114" s="96"/>
      <c r="G114" s="128"/>
      <c r="H114" s="96"/>
      <c r="I114" s="71" t="s">
        <v>544</v>
      </c>
      <c r="J114" s="71" t="s">
        <v>538</v>
      </c>
      <c r="K114" s="98" t="s">
        <v>110</v>
      </c>
      <c r="L114" s="274">
        <v>4</v>
      </c>
    </row>
    <row r="115" spans="1:16" s="58" customFormat="1">
      <c r="A115" s="44"/>
      <c r="B115" s="150"/>
      <c r="C115" s="46"/>
      <c r="D115" s="82" t="s">
        <v>10</v>
      </c>
      <c r="E115" s="83"/>
      <c r="F115" s="84"/>
      <c r="G115" s="85">
        <f>G112+G113</f>
        <v>220900</v>
      </c>
      <c r="H115" s="130"/>
      <c r="I115" s="86"/>
      <c r="J115" s="86"/>
      <c r="K115" s="86"/>
      <c r="L115" s="275"/>
    </row>
    <row r="116" spans="1:16" s="58" customFormat="1" ht="25.5">
      <c r="A116" s="35" t="s">
        <v>145</v>
      </c>
      <c r="B116" s="148" t="s">
        <v>5</v>
      </c>
      <c r="C116" s="37" t="s">
        <v>5</v>
      </c>
      <c r="D116" s="88" t="s">
        <v>6</v>
      </c>
      <c r="E116" s="89" t="s">
        <v>151</v>
      </c>
      <c r="F116" s="89" t="s">
        <v>9</v>
      </c>
      <c r="G116" s="90">
        <v>73000</v>
      </c>
      <c r="H116" s="89" t="s">
        <v>150</v>
      </c>
      <c r="I116" s="71" t="s">
        <v>545</v>
      </c>
      <c r="J116" s="71" t="s">
        <v>547</v>
      </c>
      <c r="K116" s="98" t="s">
        <v>110</v>
      </c>
      <c r="L116" s="274">
        <v>4</v>
      </c>
    </row>
    <row r="117" spans="1:16" s="10" customFormat="1">
      <c r="A117" s="94"/>
      <c r="B117" s="273"/>
      <c r="C117" s="75"/>
      <c r="D117" s="95"/>
      <c r="E117" s="96"/>
      <c r="F117" s="96"/>
      <c r="G117" s="97"/>
      <c r="H117" s="96"/>
      <c r="I117" s="71" t="s">
        <v>546</v>
      </c>
      <c r="J117" s="71" t="s">
        <v>548</v>
      </c>
      <c r="K117" s="98" t="s">
        <v>110</v>
      </c>
      <c r="L117" s="274">
        <v>2</v>
      </c>
    </row>
    <row r="118" spans="1:16" s="10" customFormat="1">
      <c r="A118" s="44"/>
      <c r="B118" s="150"/>
      <c r="C118" s="46"/>
      <c r="D118" s="60" t="s">
        <v>10</v>
      </c>
      <c r="E118" s="61"/>
      <c r="F118" s="62"/>
      <c r="G118" s="85">
        <f>G116</f>
        <v>73000</v>
      </c>
      <c r="H118" s="130"/>
      <c r="I118" s="86"/>
      <c r="J118" s="86"/>
      <c r="K118" s="86"/>
      <c r="L118" s="275"/>
    </row>
    <row r="119" spans="1:16" s="10" customFormat="1">
      <c r="A119" s="35" t="s">
        <v>145</v>
      </c>
      <c r="B119" s="148" t="s">
        <v>5</v>
      </c>
      <c r="C119" s="37" t="s">
        <v>5</v>
      </c>
      <c r="D119" s="88" t="s">
        <v>7</v>
      </c>
      <c r="E119" s="70" t="s">
        <v>152</v>
      </c>
      <c r="F119" s="70" t="s">
        <v>9</v>
      </c>
      <c r="G119" s="90">
        <v>97600</v>
      </c>
      <c r="H119" s="89" t="s">
        <v>150</v>
      </c>
      <c r="I119" s="71" t="s">
        <v>551</v>
      </c>
      <c r="J119" s="71" t="s">
        <v>549</v>
      </c>
      <c r="K119" s="98" t="s">
        <v>110</v>
      </c>
      <c r="L119" s="274">
        <v>0</v>
      </c>
    </row>
    <row r="120" spans="1:16" s="10" customFormat="1" ht="25.5">
      <c r="A120" s="44"/>
      <c r="B120" s="150"/>
      <c r="C120" s="46"/>
      <c r="D120" s="95"/>
      <c r="E120" s="81"/>
      <c r="F120" s="81"/>
      <c r="G120" s="97"/>
      <c r="H120" s="96"/>
      <c r="I120" s="71" t="s">
        <v>552</v>
      </c>
      <c r="J120" s="71" t="s">
        <v>550</v>
      </c>
      <c r="K120" s="98" t="s">
        <v>110</v>
      </c>
      <c r="L120" s="274">
        <v>6</v>
      </c>
    </row>
    <row r="121" spans="1:16" s="10" customFormat="1">
      <c r="A121" s="144" t="s">
        <v>145</v>
      </c>
      <c r="B121" s="31" t="s">
        <v>5</v>
      </c>
      <c r="C121" s="101" t="s">
        <v>5</v>
      </c>
      <c r="D121" s="60" t="s">
        <v>10</v>
      </c>
      <c r="E121" s="61"/>
      <c r="F121" s="62"/>
      <c r="G121" s="85">
        <f>G119</f>
        <v>97600</v>
      </c>
      <c r="H121" s="130"/>
      <c r="I121" s="86"/>
      <c r="J121" s="86"/>
      <c r="K121" s="86"/>
      <c r="L121" s="275"/>
    </row>
    <row r="122" spans="1:16" s="10" customFormat="1" ht="51">
      <c r="A122" s="30" t="s">
        <v>145</v>
      </c>
      <c r="B122" s="276" t="s">
        <v>5</v>
      </c>
      <c r="C122" s="51" t="s">
        <v>5</v>
      </c>
      <c r="D122" s="248" t="s">
        <v>8</v>
      </c>
      <c r="E122" s="54" t="s">
        <v>153</v>
      </c>
      <c r="F122" s="277" t="s">
        <v>42</v>
      </c>
      <c r="G122" s="155">
        <v>16208</v>
      </c>
      <c r="H122" s="146" t="s">
        <v>72</v>
      </c>
      <c r="I122" s="71" t="s">
        <v>554</v>
      </c>
      <c r="J122" s="71" t="s">
        <v>553</v>
      </c>
      <c r="K122" s="98" t="s">
        <v>110</v>
      </c>
      <c r="L122" s="274">
        <v>850</v>
      </c>
    </row>
    <row r="123" spans="1:16" s="10" customFormat="1">
      <c r="A123" s="144" t="s">
        <v>145</v>
      </c>
      <c r="B123" s="31" t="s">
        <v>5</v>
      </c>
      <c r="C123" s="101" t="s">
        <v>5</v>
      </c>
      <c r="D123" s="278"/>
      <c r="E123" s="279"/>
      <c r="F123" s="280" t="s">
        <v>10</v>
      </c>
      <c r="G123" s="85">
        <f>G122</f>
        <v>16208</v>
      </c>
      <c r="H123" s="130"/>
      <c r="I123" s="86"/>
      <c r="J123" s="86"/>
      <c r="K123" s="86"/>
      <c r="L123" s="275"/>
    </row>
    <row r="124" spans="1:16" s="10" customFormat="1">
      <c r="A124" s="144" t="s">
        <v>145</v>
      </c>
      <c r="B124" s="31" t="s">
        <v>5</v>
      </c>
      <c r="C124" s="101" t="s">
        <v>5</v>
      </c>
      <c r="D124" s="281" t="s">
        <v>11</v>
      </c>
      <c r="E124" s="282"/>
      <c r="F124" s="283"/>
      <c r="G124" s="134">
        <f>G115+G118+G121+G123</f>
        <v>407708</v>
      </c>
      <c r="H124" s="101"/>
      <c r="I124" s="42"/>
      <c r="J124" s="42"/>
      <c r="K124" s="42"/>
      <c r="L124" s="43"/>
      <c r="P124" s="58"/>
    </row>
    <row r="125" spans="1:16" s="10" customFormat="1">
      <c r="A125" s="144" t="s">
        <v>145</v>
      </c>
      <c r="B125" s="31" t="s">
        <v>5</v>
      </c>
      <c r="C125" s="107" t="s">
        <v>13</v>
      </c>
      <c r="D125" s="108"/>
      <c r="E125" s="108"/>
      <c r="F125" s="109"/>
      <c r="G125" s="110">
        <f>G124</f>
        <v>407708</v>
      </c>
      <c r="H125" s="31"/>
      <c r="I125" s="137"/>
      <c r="J125" s="137"/>
      <c r="K125" s="137"/>
      <c r="L125" s="284"/>
    </row>
    <row r="126" spans="1:16" s="10" customFormat="1">
      <c r="A126" s="144" t="s">
        <v>145</v>
      </c>
      <c r="B126" s="157" t="s">
        <v>12</v>
      </c>
      <c r="C126" s="158"/>
      <c r="D126" s="158"/>
      <c r="E126" s="158"/>
      <c r="F126" s="159"/>
      <c r="G126" s="160">
        <f>G124</f>
        <v>407708</v>
      </c>
      <c r="H126" s="285"/>
      <c r="I126" s="161"/>
      <c r="J126" s="161"/>
      <c r="K126" s="161"/>
      <c r="L126" s="162"/>
    </row>
    <row r="127" spans="1:16" s="10" customFormat="1">
      <c r="A127" s="144" t="s">
        <v>155</v>
      </c>
      <c r="B127" s="157" t="s">
        <v>45</v>
      </c>
      <c r="C127" s="158"/>
      <c r="D127" s="158"/>
      <c r="E127" s="158"/>
      <c r="F127" s="158"/>
      <c r="G127" s="158"/>
      <c r="H127" s="158"/>
      <c r="I127" s="158"/>
      <c r="J127" s="158"/>
      <c r="K127" s="158"/>
      <c r="L127" s="163"/>
    </row>
    <row r="128" spans="1:16" s="10" customFormat="1">
      <c r="A128" s="144" t="s">
        <v>155</v>
      </c>
      <c r="B128" s="31" t="s">
        <v>5</v>
      </c>
      <c r="C128" s="107" t="s">
        <v>46</v>
      </c>
      <c r="D128" s="108"/>
      <c r="E128" s="108"/>
      <c r="F128" s="108"/>
      <c r="G128" s="108"/>
      <c r="H128" s="108"/>
      <c r="I128" s="108"/>
      <c r="J128" s="108"/>
      <c r="K128" s="108"/>
      <c r="L128" s="112"/>
    </row>
    <row r="129" spans="1:12" s="10" customFormat="1" ht="38.25">
      <c r="A129" s="30" t="s">
        <v>155</v>
      </c>
      <c r="B129" s="276" t="s">
        <v>5</v>
      </c>
      <c r="C129" s="37" t="s">
        <v>5</v>
      </c>
      <c r="D129" s="113" t="s">
        <v>156</v>
      </c>
      <c r="E129" s="114"/>
      <c r="F129" s="114"/>
      <c r="G129" s="115"/>
      <c r="H129" s="37" t="s">
        <v>705</v>
      </c>
      <c r="I129" s="42" t="s">
        <v>393</v>
      </c>
      <c r="J129" s="42" t="s">
        <v>391</v>
      </c>
      <c r="K129" s="42" t="s">
        <v>111</v>
      </c>
      <c r="L129" s="43">
        <v>95</v>
      </c>
    </row>
    <row r="130" spans="1:12" s="10" customFormat="1" ht="53.25" customHeight="1">
      <c r="A130" s="26"/>
      <c r="B130" s="153"/>
      <c r="C130" s="46"/>
      <c r="D130" s="121"/>
      <c r="E130" s="122"/>
      <c r="F130" s="122"/>
      <c r="G130" s="123"/>
      <c r="H130" s="46"/>
      <c r="I130" s="42" t="s">
        <v>394</v>
      </c>
      <c r="J130" s="42" t="s">
        <v>392</v>
      </c>
      <c r="K130" s="42" t="s">
        <v>111</v>
      </c>
      <c r="L130" s="286">
        <v>0.1</v>
      </c>
    </row>
    <row r="131" spans="1:12" s="10" customFormat="1">
      <c r="A131" s="35" t="s">
        <v>155</v>
      </c>
      <c r="B131" s="148" t="s">
        <v>5</v>
      </c>
      <c r="C131" s="37" t="s">
        <v>5</v>
      </c>
      <c r="D131" s="88" t="s">
        <v>5</v>
      </c>
      <c r="E131" s="89" t="s">
        <v>157</v>
      </c>
      <c r="F131" s="89" t="s">
        <v>47</v>
      </c>
      <c r="G131" s="124">
        <v>258800</v>
      </c>
      <c r="H131" s="89" t="s">
        <v>706</v>
      </c>
      <c r="I131" s="89" t="s">
        <v>556</v>
      </c>
      <c r="J131" s="89" t="s">
        <v>555</v>
      </c>
      <c r="K131" s="287" t="s">
        <v>116</v>
      </c>
      <c r="L131" s="288">
        <v>560</v>
      </c>
    </row>
    <row r="132" spans="1:12" s="10" customFormat="1" ht="78" customHeight="1">
      <c r="A132" s="94"/>
      <c r="B132" s="273"/>
      <c r="C132" s="75"/>
      <c r="D132" s="95"/>
      <c r="E132" s="96"/>
      <c r="F132" s="96"/>
      <c r="G132" s="128"/>
      <c r="H132" s="96"/>
      <c r="I132" s="96"/>
      <c r="J132" s="96"/>
      <c r="K132" s="287" t="s">
        <v>116</v>
      </c>
      <c r="L132" s="288">
        <v>560</v>
      </c>
    </row>
    <row r="133" spans="1:12" s="10" customFormat="1">
      <c r="A133" s="44"/>
      <c r="B133" s="150"/>
      <c r="C133" s="46"/>
      <c r="D133" s="82" t="s">
        <v>10</v>
      </c>
      <c r="E133" s="83"/>
      <c r="F133" s="84"/>
      <c r="G133" s="289">
        <f>G131</f>
        <v>258800</v>
      </c>
      <c r="H133" s="130"/>
      <c r="I133" s="130"/>
      <c r="J133" s="130"/>
      <c r="K133" s="130"/>
      <c r="L133" s="131"/>
    </row>
    <row r="134" spans="1:12" s="10" customFormat="1">
      <c r="A134" s="35" t="s">
        <v>155</v>
      </c>
      <c r="B134" s="148" t="s">
        <v>5</v>
      </c>
      <c r="C134" s="37" t="s">
        <v>5</v>
      </c>
      <c r="D134" s="88" t="s">
        <v>6</v>
      </c>
      <c r="E134" s="89" t="s">
        <v>158</v>
      </c>
      <c r="F134" s="89" t="s">
        <v>42</v>
      </c>
      <c r="G134" s="124">
        <v>651300</v>
      </c>
      <c r="H134" s="89" t="s">
        <v>707</v>
      </c>
      <c r="I134" s="290" t="s">
        <v>557</v>
      </c>
      <c r="J134" s="71" t="s">
        <v>559</v>
      </c>
      <c r="K134" s="287" t="s">
        <v>116</v>
      </c>
      <c r="L134" s="288">
        <v>779</v>
      </c>
    </row>
    <row r="135" spans="1:12" s="10" customFormat="1" ht="85.5" customHeight="1">
      <c r="A135" s="94"/>
      <c r="B135" s="273"/>
      <c r="C135" s="75"/>
      <c r="D135" s="95"/>
      <c r="E135" s="96"/>
      <c r="F135" s="96"/>
      <c r="G135" s="128"/>
      <c r="H135" s="96"/>
      <c r="I135" s="290" t="s">
        <v>558</v>
      </c>
      <c r="J135" s="71" t="s">
        <v>560</v>
      </c>
      <c r="K135" s="287" t="s">
        <v>116</v>
      </c>
      <c r="L135" s="288">
        <v>1460</v>
      </c>
    </row>
    <row r="136" spans="1:12" s="10" customFormat="1">
      <c r="A136" s="44"/>
      <c r="B136" s="150"/>
      <c r="C136" s="46"/>
      <c r="D136" s="82" t="s">
        <v>10</v>
      </c>
      <c r="E136" s="83"/>
      <c r="F136" s="84"/>
      <c r="G136" s="289">
        <f>G134</f>
        <v>651300</v>
      </c>
      <c r="H136" s="130"/>
      <c r="I136" s="130"/>
      <c r="J136" s="130"/>
      <c r="K136" s="130"/>
      <c r="L136" s="131"/>
    </row>
    <row r="137" spans="1:12" s="10" customFormat="1" ht="25.5">
      <c r="A137" s="30" t="s">
        <v>155</v>
      </c>
      <c r="B137" s="276" t="s">
        <v>5</v>
      </c>
      <c r="C137" s="51" t="s">
        <v>5</v>
      </c>
      <c r="D137" s="88" t="s">
        <v>7</v>
      </c>
      <c r="E137" s="89" t="s">
        <v>159</v>
      </c>
      <c r="F137" s="146" t="s">
        <v>42</v>
      </c>
      <c r="G137" s="235">
        <v>1037000</v>
      </c>
      <c r="H137" s="89" t="s">
        <v>708</v>
      </c>
      <c r="I137" s="91" t="s">
        <v>561</v>
      </c>
      <c r="J137" s="71" t="s">
        <v>564</v>
      </c>
      <c r="K137" s="98" t="s">
        <v>110</v>
      </c>
      <c r="L137" s="291">
        <v>200</v>
      </c>
    </row>
    <row r="138" spans="1:12" s="10" customFormat="1">
      <c r="A138" s="73"/>
      <c r="B138" s="292"/>
      <c r="C138" s="151"/>
      <c r="D138" s="125"/>
      <c r="E138" s="126"/>
      <c r="F138" s="89" t="s">
        <v>9</v>
      </c>
      <c r="G138" s="124">
        <v>80000</v>
      </c>
      <c r="H138" s="126"/>
      <c r="I138" s="293" t="s">
        <v>562</v>
      </c>
      <c r="J138" s="71" t="s">
        <v>565</v>
      </c>
      <c r="K138" s="294" t="s">
        <v>110</v>
      </c>
      <c r="L138" s="291">
        <v>50</v>
      </c>
    </row>
    <row r="139" spans="1:12" s="10" customFormat="1">
      <c r="A139" s="73"/>
      <c r="B139" s="292"/>
      <c r="C139" s="151"/>
      <c r="D139" s="95"/>
      <c r="E139" s="96"/>
      <c r="F139" s="96"/>
      <c r="G139" s="128"/>
      <c r="H139" s="96"/>
      <c r="I139" s="293" t="s">
        <v>563</v>
      </c>
      <c r="J139" s="71" t="s">
        <v>566</v>
      </c>
      <c r="K139" s="294" t="s">
        <v>116</v>
      </c>
      <c r="L139" s="291">
        <v>3</v>
      </c>
    </row>
    <row r="140" spans="1:12" s="10" customFormat="1">
      <c r="A140" s="73"/>
      <c r="B140" s="292"/>
      <c r="C140" s="151"/>
      <c r="D140" s="82" t="s">
        <v>10</v>
      </c>
      <c r="E140" s="83"/>
      <c r="F140" s="84"/>
      <c r="G140" s="238">
        <f>G137+G138</f>
        <v>1117000</v>
      </c>
      <c r="H140" s="295"/>
      <c r="I140" s="65"/>
      <c r="J140" s="65"/>
      <c r="K140" s="130"/>
      <c r="L140" s="131"/>
    </row>
    <row r="141" spans="1:12" s="10" customFormat="1">
      <c r="A141" s="35" t="s">
        <v>155</v>
      </c>
      <c r="B141" s="148" t="s">
        <v>5</v>
      </c>
      <c r="C141" s="37" t="s">
        <v>5</v>
      </c>
      <c r="D141" s="88" t="s">
        <v>8</v>
      </c>
      <c r="E141" s="89" t="s">
        <v>160</v>
      </c>
      <c r="F141" s="89" t="s">
        <v>47</v>
      </c>
      <c r="G141" s="124">
        <v>91062</v>
      </c>
      <c r="H141" s="89" t="s">
        <v>709</v>
      </c>
      <c r="I141" s="91" t="s">
        <v>567</v>
      </c>
      <c r="J141" s="71" t="s">
        <v>570</v>
      </c>
      <c r="K141" s="98" t="s">
        <v>110</v>
      </c>
      <c r="L141" s="291">
        <v>170</v>
      </c>
    </row>
    <row r="142" spans="1:12" s="10" customFormat="1">
      <c r="A142" s="94"/>
      <c r="B142" s="273"/>
      <c r="C142" s="75"/>
      <c r="D142" s="125"/>
      <c r="E142" s="126"/>
      <c r="F142" s="96"/>
      <c r="G142" s="128"/>
      <c r="H142" s="126"/>
      <c r="I142" s="296" t="s">
        <v>568</v>
      </c>
      <c r="J142" s="71" t="s">
        <v>571</v>
      </c>
      <c r="K142" s="294" t="s">
        <v>110</v>
      </c>
      <c r="L142" s="291">
        <v>15</v>
      </c>
    </row>
    <row r="143" spans="1:12" s="10" customFormat="1" ht="27" customHeight="1">
      <c r="A143" s="44"/>
      <c r="B143" s="150"/>
      <c r="C143" s="46"/>
      <c r="D143" s="95"/>
      <c r="E143" s="96"/>
      <c r="F143" s="146" t="s">
        <v>9</v>
      </c>
      <c r="G143" s="202">
        <v>76800</v>
      </c>
      <c r="H143" s="96"/>
      <c r="I143" s="91" t="s">
        <v>569</v>
      </c>
      <c r="J143" s="71" t="s">
        <v>572</v>
      </c>
      <c r="K143" s="98" t="s">
        <v>110</v>
      </c>
      <c r="L143" s="291">
        <v>5</v>
      </c>
    </row>
    <row r="144" spans="1:12" s="10" customFormat="1">
      <c r="A144" s="26" t="s">
        <v>155</v>
      </c>
      <c r="B144" s="153" t="s">
        <v>5</v>
      </c>
      <c r="C144" s="59" t="s">
        <v>5</v>
      </c>
      <c r="D144" s="82" t="s">
        <v>10</v>
      </c>
      <c r="E144" s="83"/>
      <c r="F144" s="84"/>
      <c r="G144" s="238">
        <f>G141+G143</f>
        <v>167862</v>
      </c>
      <c r="H144" s="130"/>
      <c r="I144" s="65"/>
      <c r="J144" s="65"/>
      <c r="K144" s="130"/>
      <c r="L144" s="131"/>
    </row>
    <row r="145" spans="1:12" s="10" customFormat="1" ht="25.5">
      <c r="A145" s="144" t="s">
        <v>155</v>
      </c>
      <c r="B145" s="31" t="s">
        <v>5</v>
      </c>
      <c r="C145" s="101" t="s">
        <v>5</v>
      </c>
      <c r="D145" s="130" t="s">
        <v>17</v>
      </c>
      <c r="E145" s="146" t="s">
        <v>161</v>
      </c>
      <c r="F145" s="146" t="s">
        <v>42</v>
      </c>
      <c r="G145" s="235">
        <v>7500</v>
      </c>
      <c r="H145" s="146" t="s">
        <v>49</v>
      </c>
      <c r="I145" s="91" t="s">
        <v>573</v>
      </c>
      <c r="J145" s="71" t="s">
        <v>574</v>
      </c>
      <c r="K145" s="98" t="s">
        <v>116</v>
      </c>
      <c r="L145" s="274">
        <v>25</v>
      </c>
    </row>
    <row r="146" spans="1:12" s="10" customFormat="1">
      <c r="A146" s="144" t="s">
        <v>155</v>
      </c>
      <c r="B146" s="31" t="s">
        <v>5</v>
      </c>
      <c r="C146" s="101" t="s">
        <v>5</v>
      </c>
      <c r="D146" s="82" t="s">
        <v>10</v>
      </c>
      <c r="E146" s="83"/>
      <c r="F146" s="84"/>
      <c r="G146" s="238">
        <f>G145</f>
        <v>7500</v>
      </c>
      <c r="H146" s="130"/>
      <c r="I146" s="65"/>
      <c r="J146" s="65"/>
      <c r="K146" s="130"/>
      <c r="L146" s="131"/>
    </row>
    <row r="147" spans="1:12" s="10" customFormat="1" ht="38.25">
      <c r="A147" s="35" t="s">
        <v>155</v>
      </c>
      <c r="B147" s="148" t="s">
        <v>5</v>
      </c>
      <c r="C147" s="37" t="s">
        <v>5</v>
      </c>
      <c r="D147" s="130" t="s">
        <v>18</v>
      </c>
      <c r="E147" s="146" t="s">
        <v>162</v>
      </c>
      <c r="F147" s="146" t="s">
        <v>42</v>
      </c>
      <c r="G147" s="297">
        <v>2100</v>
      </c>
      <c r="H147" s="58" t="s">
        <v>710</v>
      </c>
      <c r="I147" s="91" t="s">
        <v>575</v>
      </c>
      <c r="J147" s="71" t="s">
        <v>576</v>
      </c>
      <c r="K147" s="98" t="s">
        <v>110</v>
      </c>
      <c r="L147" s="291">
        <v>75</v>
      </c>
    </row>
    <row r="148" spans="1:12" s="10" customFormat="1" ht="17.25" customHeight="1">
      <c r="A148" s="44"/>
      <c r="B148" s="150"/>
      <c r="C148" s="46"/>
      <c r="D148" s="82" t="s">
        <v>10</v>
      </c>
      <c r="E148" s="83"/>
      <c r="F148" s="84"/>
      <c r="G148" s="63">
        <f>G147</f>
        <v>2100</v>
      </c>
      <c r="H148" s="130"/>
      <c r="I148" s="130"/>
      <c r="J148" s="130"/>
      <c r="K148" s="130"/>
      <c r="L148" s="131"/>
    </row>
    <row r="149" spans="1:12" s="10" customFormat="1">
      <c r="A149" s="35" t="s">
        <v>155</v>
      </c>
      <c r="B149" s="148" t="s">
        <v>5</v>
      </c>
      <c r="C149" s="37" t="s">
        <v>5</v>
      </c>
      <c r="D149" s="88" t="s">
        <v>19</v>
      </c>
      <c r="E149" s="89" t="s">
        <v>163</v>
      </c>
      <c r="F149" s="89" t="s">
        <v>42</v>
      </c>
      <c r="G149" s="124">
        <v>50000</v>
      </c>
      <c r="H149" s="89" t="s">
        <v>395</v>
      </c>
      <c r="I149" s="91" t="s">
        <v>577</v>
      </c>
      <c r="J149" s="71" t="s">
        <v>579</v>
      </c>
      <c r="K149" s="98" t="s">
        <v>110</v>
      </c>
      <c r="L149" s="291">
        <v>130</v>
      </c>
    </row>
    <row r="150" spans="1:12" s="10" customFormat="1" ht="78.75" customHeight="1">
      <c r="A150" s="44"/>
      <c r="B150" s="150"/>
      <c r="C150" s="46"/>
      <c r="D150" s="95"/>
      <c r="E150" s="96"/>
      <c r="F150" s="96"/>
      <c r="G150" s="128"/>
      <c r="H150" s="96"/>
      <c r="I150" s="91" t="s">
        <v>578</v>
      </c>
      <c r="J150" s="71" t="s">
        <v>580</v>
      </c>
      <c r="K150" s="294" t="s">
        <v>116</v>
      </c>
      <c r="L150" s="291">
        <v>100</v>
      </c>
    </row>
    <row r="151" spans="1:12" s="10" customFormat="1">
      <c r="A151" s="144" t="s">
        <v>155</v>
      </c>
      <c r="B151" s="31" t="s">
        <v>5</v>
      </c>
      <c r="C151" s="101" t="s">
        <v>5</v>
      </c>
      <c r="D151" s="82" t="s">
        <v>10</v>
      </c>
      <c r="E151" s="83"/>
      <c r="F151" s="84"/>
      <c r="G151" s="63">
        <f>G149</f>
        <v>50000</v>
      </c>
      <c r="H151" s="298"/>
      <c r="I151" s="130"/>
      <c r="J151" s="130"/>
      <c r="K151" s="130"/>
      <c r="L151" s="131"/>
    </row>
    <row r="152" spans="1:12" s="10" customFormat="1">
      <c r="A152" s="30" t="s">
        <v>155</v>
      </c>
      <c r="B152" s="148" t="s">
        <v>5</v>
      </c>
      <c r="C152" s="37" t="s">
        <v>5</v>
      </c>
      <c r="D152" s="88" t="s">
        <v>20</v>
      </c>
      <c r="E152" s="89" t="s">
        <v>164</v>
      </c>
      <c r="F152" s="89" t="s">
        <v>9</v>
      </c>
      <c r="G152" s="124">
        <v>718000</v>
      </c>
      <c r="H152" s="299" t="s">
        <v>705</v>
      </c>
      <c r="I152" s="300" t="s">
        <v>581</v>
      </c>
      <c r="J152" s="71" t="s">
        <v>585</v>
      </c>
      <c r="K152" s="98" t="s">
        <v>116</v>
      </c>
      <c r="L152" s="291">
        <v>80</v>
      </c>
    </row>
    <row r="153" spans="1:12" s="10" customFormat="1">
      <c r="A153" s="73"/>
      <c r="B153" s="273"/>
      <c r="C153" s="75"/>
      <c r="D153" s="125"/>
      <c r="E153" s="126"/>
      <c r="F153" s="126"/>
      <c r="G153" s="127"/>
      <c r="H153" s="301"/>
      <c r="I153" s="300" t="s">
        <v>582</v>
      </c>
      <c r="J153" s="71" t="s">
        <v>586</v>
      </c>
      <c r="K153" s="98" t="s">
        <v>116</v>
      </c>
      <c r="L153" s="291">
        <v>770</v>
      </c>
    </row>
    <row r="154" spans="1:12" s="10" customFormat="1" ht="25.5">
      <c r="A154" s="73"/>
      <c r="B154" s="273"/>
      <c r="C154" s="75"/>
      <c r="D154" s="125"/>
      <c r="E154" s="126"/>
      <c r="F154" s="126"/>
      <c r="G154" s="127"/>
      <c r="H154" s="301"/>
      <c r="I154" s="300" t="s">
        <v>583</v>
      </c>
      <c r="J154" s="71" t="s">
        <v>587</v>
      </c>
      <c r="K154" s="98" t="s">
        <v>116</v>
      </c>
      <c r="L154" s="291">
        <v>615</v>
      </c>
    </row>
    <row r="155" spans="1:12" s="10" customFormat="1" ht="40.5" customHeight="1">
      <c r="A155" s="73"/>
      <c r="B155" s="150"/>
      <c r="C155" s="46"/>
      <c r="D155" s="95"/>
      <c r="E155" s="96"/>
      <c r="F155" s="96"/>
      <c r="G155" s="128"/>
      <c r="H155" s="302"/>
      <c r="I155" s="300" t="s">
        <v>584</v>
      </c>
      <c r="J155" s="71" t="s">
        <v>588</v>
      </c>
      <c r="K155" s="98" t="s">
        <v>116</v>
      </c>
      <c r="L155" s="291">
        <v>110</v>
      </c>
    </row>
    <row r="156" spans="1:12" s="10" customFormat="1">
      <c r="A156" s="144" t="s">
        <v>155</v>
      </c>
      <c r="B156" s="31" t="s">
        <v>5</v>
      </c>
      <c r="C156" s="101" t="s">
        <v>5</v>
      </c>
      <c r="D156" s="82" t="s">
        <v>10</v>
      </c>
      <c r="E156" s="83"/>
      <c r="F156" s="84"/>
      <c r="G156" s="63">
        <f>G152</f>
        <v>718000</v>
      </c>
      <c r="H156" s="130"/>
      <c r="I156" s="130"/>
      <c r="J156" s="130"/>
      <c r="K156" s="130"/>
      <c r="L156" s="131"/>
    </row>
    <row r="157" spans="1:12" s="10" customFormat="1">
      <c r="A157" s="30" t="s">
        <v>155</v>
      </c>
      <c r="B157" s="276" t="s">
        <v>5</v>
      </c>
      <c r="C157" s="51" t="s">
        <v>5</v>
      </c>
      <c r="D157" s="88" t="s">
        <v>16</v>
      </c>
      <c r="E157" s="89" t="s">
        <v>165</v>
      </c>
      <c r="F157" s="71" t="s">
        <v>9</v>
      </c>
      <c r="G157" s="235">
        <v>157200</v>
      </c>
      <c r="H157" s="89" t="s">
        <v>711</v>
      </c>
      <c r="I157" s="303" t="s">
        <v>589</v>
      </c>
      <c r="J157" s="303" t="s">
        <v>590</v>
      </c>
      <c r="K157" s="304" t="s">
        <v>116</v>
      </c>
      <c r="L157" s="305">
        <v>240</v>
      </c>
    </row>
    <row r="158" spans="1:12" s="10" customFormat="1" ht="28.5" customHeight="1">
      <c r="A158" s="73"/>
      <c r="B158" s="292"/>
      <c r="C158" s="151"/>
      <c r="D158" s="95"/>
      <c r="E158" s="96"/>
      <c r="F158" s="306" t="s">
        <v>47</v>
      </c>
      <c r="G158" s="235">
        <v>150100</v>
      </c>
      <c r="H158" s="96"/>
      <c r="I158" s="307"/>
      <c r="J158" s="307"/>
      <c r="K158" s="308"/>
      <c r="L158" s="309"/>
    </row>
    <row r="159" spans="1:12" s="10" customFormat="1">
      <c r="A159" s="144" t="s">
        <v>155</v>
      </c>
      <c r="B159" s="31" t="s">
        <v>5</v>
      </c>
      <c r="C159" s="101" t="s">
        <v>5</v>
      </c>
      <c r="D159" s="82" t="s">
        <v>10</v>
      </c>
      <c r="E159" s="83"/>
      <c r="F159" s="84"/>
      <c r="G159" s="63">
        <f>G157+G158</f>
        <v>307300</v>
      </c>
      <c r="H159" s="130"/>
      <c r="I159" s="86"/>
      <c r="J159" s="86"/>
      <c r="K159" s="130"/>
      <c r="L159" s="131"/>
    </row>
    <row r="160" spans="1:12" s="10" customFormat="1">
      <c r="A160" s="310" t="s">
        <v>155</v>
      </c>
      <c r="B160" s="311" t="s">
        <v>5</v>
      </c>
      <c r="C160" s="37" t="s">
        <v>5</v>
      </c>
      <c r="D160" s="88" t="s">
        <v>21</v>
      </c>
      <c r="E160" s="89" t="s">
        <v>396</v>
      </c>
      <c r="F160" s="89" t="s">
        <v>9</v>
      </c>
      <c r="G160" s="124">
        <v>360000</v>
      </c>
      <c r="H160" s="89" t="s">
        <v>712</v>
      </c>
      <c r="I160" s="54" t="s">
        <v>397</v>
      </c>
      <c r="J160" s="54" t="s">
        <v>400</v>
      </c>
      <c r="K160" s="71" t="s">
        <v>116</v>
      </c>
      <c r="L160" s="312">
        <v>60</v>
      </c>
    </row>
    <row r="161" spans="1:12" s="10" customFormat="1">
      <c r="A161" s="313"/>
      <c r="B161" s="311"/>
      <c r="C161" s="75"/>
      <c r="D161" s="125"/>
      <c r="E161" s="126"/>
      <c r="F161" s="126"/>
      <c r="G161" s="127"/>
      <c r="H161" s="126"/>
      <c r="I161" s="200" t="s">
        <v>398</v>
      </c>
      <c r="J161" s="54" t="s">
        <v>401</v>
      </c>
      <c r="K161" s="314" t="s">
        <v>116</v>
      </c>
      <c r="L161" s="312">
        <v>20</v>
      </c>
    </row>
    <row r="162" spans="1:12" s="10" customFormat="1" ht="30" customHeight="1">
      <c r="A162" s="313"/>
      <c r="B162" s="311"/>
      <c r="C162" s="75"/>
      <c r="D162" s="95"/>
      <c r="E162" s="96"/>
      <c r="F162" s="96"/>
      <c r="G162" s="128"/>
      <c r="H162" s="96"/>
      <c r="I162" s="200" t="s">
        <v>399</v>
      </c>
      <c r="J162" s="54" t="s">
        <v>402</v>
      </c>
      <c r="K162" s="314" t="s">
        <v>116</v>
      </c>
      <c r="L162" s="312">
        <v>12</v>
      </c>
    </row>
    <row r="163" spans="1:12" s="10" customFormat="1">
      <c r="A163" s="315"/>
      <c r="B163" s="311"/>
      <c r="C163" s="46"/>
      <c r="D163" s="82" t="s">
        <v>10</v>
      </c>
      <c r="E163" s="83"/>
      <c r="F163" s="84"/>
      <c r="G163" s="316">
        <f>G160</f>
        <v>360000</v>
      </c>
      <c r="H163" s="298"/>
      <c r="I163" s="86"/>
      <c r="J163" s="86"/>
      <c r="K163" s="130"/>
      <c r="L163" s="131"/>
    </row>
    <row r="164" spans="1:12" s="10" customFormat="1">
      <c r="A164" s="35" t="s">
        <v>155</v>
      </c>
      <c r="B164" s="148" t="s">
        <v>5</v>
      </c>
      <c r="C164" s="37" t="s">
        <v>5</v>
      </c>
      <c r="D164" s="88" t="s">
        <v>22</v>
      </c>
      <c r="E164" s="89" t="s">
        <v>166</v>
      </c>
      <c r="F164" s="71" t="s">
        <v>9</v>
      </c>
      <c r="G164" s="55" t="s">
        <v>403</v>
      </c>
      <c r="H164" s="89" t="s">
        <v>713</v>
      </c>
      <c r="I164" s="91" t="s">
        <v>591</v>
      </c>
      <c r="J164" s="71" t="s">
        <v>593</v>
      </c>
      <c r="K164" s="98" t="s">
        <v>116</v>
      </c>
      <c r="L164" s="291">
        <v>4000</v>
      </c>
    </row>
    <row r="165" spans="1:12" s="10" customFormat="1" ht="174" customHeight="1">
      <c r="A165" s="94"/>
      <c r="B165" s="273"/>
      <c r="C165" s="75"/>
      <c r="D165" s="95"/>
      <c r="E165" s="96"/>
      <c r="F165" s="71" t="s">
        <v>47</v>
      </c>
      <c r="G165" s="235" t="s">
        <v>167</v>
      </c>
      <c r="H165" s="96"/>
      <c r="I165" s="91" t="s">
        <v>592</v>
      </c>
      <c r="J165" s="71" t="s">
        <v>594</v>
      </c>
      <c r="K165" s="98" t="s">
        <v>116</v>
      </c>
      <c r="L165" s="291">
        <v>1400</v>
      </c>
    </row>
    <row r="166" spans="1:12" s="10" customFormat="1">
      <c r="A166" s="44"/>
      <c r="B166" s="150"/>
      <c r="C166" s="46"/>
      <c r="D166" s="82" t="s">
        <v>10</v>
      </c>
      <c r="E166" s="83"/>
      <c r="F166" s="84"/>
      <c r="G166" s="63">
        <f>G164+G165</f>
        <v>2926800</v>
      </c>
      <c r="H166" s="130"/>
      <c r="I166" s="86"/>
      <c r="J166" s="86"/>
      <c r="K166" s="130"/>
      <c r="L166" s="131"/>
    </row>
    <row r="167" spans="1:12" s="10" customFormat="1">
      <c r="A167" s="310" t="s">
        <v>155</v>
      </c>
      <c r="B167" s="311" t="s">
        <v>5</v>
      </c>
      <c r="C167" s="37" t="s">
        <v>5</v>
      </c>
      <c r="D167" s="52" t="s">
        <v>23</v>
      </c>
      <c r="E167" s="146" t="s">
        <v>404</v>
      </c>
      <c r="F167" s="146" t="s">
        <v>42</v>
      </c>
      <c r="G167" s="55">
        <v>0</v>
      </c>
      <c r="H167" s="317" t="s">
        <v>422</v>
      </c>
      <c r="I167" s="54" t="s">
        <v>405</v>
      </c>
      <c r="J167" s="54" t="s">
        <v>406</v>
      </c>
      <c r="K167" s="71" t="s">
        <v>116</v>
      </c>
      <c r="L167" s="312">
        <v>100</v>
      </c>
    </row>
    <row r="168" spans="1:12" s="10" customFormat="1">
      <c r="A168" s="315"/>
      <c r="B168" s="311"/>
      <c r="C168" s="46"/>
      <c r="D168" s="82" t="s">
        <v>10</v>
      </c>
      <c r="E168" s="83"/>
      <c r="F168" s="84"/>
      <c r="G168" s="316">
        <f>G167</f>
        <v>0</v>
      </c>
      <c r="H168" s="298"/>
      <c r="I168" s="86"/>
      <c r="J168" s="86"/>
      <c r="K168" s="130"/>
      <c r="L168" s="131"/>
    </row>
    <row r="169" spans="1:12" s="10" customFormat="1">
      <c r="A169" s="144" t="s">
        <v>155</v>
      </c>
      <c r="B169" s="31" t="s">
        <v>5</v>
      </c>
      <c r="C169" s="101" t="s">
        <v>5</v>
      </c>
      <c r="D169" s="281" t="s">
        <v>11</v>
      </c>
      <c r="E169" s="282"/>
      <c r="F169" s="283"/>
      <c r="G169" s="105">
        <f>G133+G136+G140+G144+G146+G148+G151+G156+G159+G163+G166+G168</f>
        <v>6566662</v>
      </c>
      <c r="H169" s="42"/>
      <c r="I169" s="42"/>
      <c r="J169" s="42"/>
      <c r="K169" s="42"/>
      <c r="L169" s="43"/>
    </row>
    <row r="170" spans="1:12" s="10" customFormat="1" ht="25.5">
      <c r="A170" s="144" t="s">
        <v>155</v>
      </c>
      <c r="B170" s="31" t="s">
        <v>5</v>
      </c>
      <c r="C170" s="101" t="s">
        <v>7</v>
      </c>
      <c r="D170" s="196" t="s">
        <v>170</v>
      </c>
      <c r="E170" s="197"/>
      <c r="F170" s="197"/>
      <c r="G170" s="198"/>
      <c r="H170" s="101" t="s">
        <v>714</v>
      </c>
      <c r="I170" s="42" t="s">
        <v>596</v>
      </c>
      <c r="J170" s="42" t="s">
        <v>595</v>
      </c>
      <c r="K170" s="116" t="s">
        <v>111</v>
      </c>
      <c r="L170" s="272">
        <v>13</v>
      </c>
    </row>
    <row r="171" spans="1:12" s="10" customFormat="1">
      <c r="A171" s="35" t="s">
        <v>155</v>
      </c>
      <c r="B171" s="148" t="s">
        <v>5</v>
      </c>
      <c r="C171" s="37" t="s">
        <v>7</v>
      </c>
      <c r="D171" s="88" t="s">
        <v>5</v>
      </c>
      <c r="E171" s="70" t="s">
        <v>168</v>
      </c>
      <c r="F171" s="70" t="s">
        <v>47</v>
      </c>
      <c r="G171" s="124">
        <v>107200</v>
      </c>
      <c r="H171" s="70" t="s">
        <v>715</v>
      </c>
      <c r="I171" s="91" t="s">
        <v>597</v>
      </c>
      <c r="J171" s="71" t="s">
        <v>599</v>
      </c>
      <c r="K171" s="98" t="s">
        <v>116</v>
      </c>
      <c r="L171" s="291">
        <v>30</v>
      </c>
    </row>
    <row r="172" spans="1:12" s="10" customFormat="1">
      <c r="A172" s="94"/>
      <c r="B172" s="273"/>
      <c r="C172" s="75"/>
      <c r="D172" s="95"/>
      <c r="E172" s="81"/>
      <c r="F172" s="81"/>
      <c r="G172" s="128"/>
      <c r="H172" s="81"/>
      <c r="I172" s="91" t="s">
        <v>598</v>
      </c>
      <c r="J172" s="71" t="s">
        <v>600</v>
      </c>
      <c r="K172" s="98" t="s">
        <v>116</v>
      </c>
      <c r="L172" s="291">
        <v>50</v>
      </c>
    </row>
    <row r="173" spans="1:12" s="10" customFormat="1">
      <c r="A173" s="44"/>
      <c r="B173" s="150"/>
      <c r="C173" s="46"/>
      <c r="D173" s="82" t="s">
        <v>10</v>
      </c>
      <c r="E173" s="83"/>
      <c r="F173" s="84"/>
      <c r="G173" s="63">
        <f>G171</f>
        <v>107200</v>
      </c>
      <c r="H173" s="130"/>
      <c r="I173" s="130"/>
      <c r="J173" s="130"/>
      <c r="K173" s="130"/>
      <c r="L173" s="131"/>
    </row>
    <row r="174" spans="1:12" s="10" customFormat="1">
      <c r="A174" s="144" t="s">
        <v>155</v>
      </c>
      <c r="B174" s="31" t="s">
        <v>5</v>
      </c>
      <c r="C174" s="101" t="s">
        <v>7</v>
      </c>
      <c r="D174" s="281" t="s">
        <v>11</v>
      </c>
      <c r="E174" s="282"/>
      <c r="F174" s="283"/>
      <c r="G174" s="105">
        <f>G173</f>
        <v>107200</v>
      </c>
      <c r="H174" s="42"/>
      <c r="I174" s="42"/>
      <c r="J174" s="42"/>
      <c r="K174" s="42"/>
      <c r="L174" s="43"/>
    </row>
    <row r="175" spans="1:12" s="10" customFormat="1" ht="25.5">
      <c r="A175" s="144" t="s">
        <v>155</v>
      </c>
      <c r="B175" s="31" t="s">
        <v>5</v>
      </c>
      <c r="C175" s="101" t="s">
        <v>8</v>
      </c>
      <c r="D175" s="196" t="s">
        <v>169</v>
      </c>
      <c r="E175" s="197"/>
      <c r="F175" s="197"/>
      <c r="G175" s="198"/>
      <c r="H175" s="42" t="s">
        <v>701</v>
      </c>
      <c r="I175" s="42" t="s">
        <v>601</v>
      </c>
      <c r="J175" s="42" t="s">
        <v>603</v>
      </c>
      <c r="K175" s="116" t="s">
        <v>116</v>
      </c>
      <c r="L175" s="272">
        <v>13</v>
      </c>
    </row>
    <row r="176" spans="1:12" s="10" customFormat="1" ht="25.5">
      <c r="A176" s="30" t="s">
        <v>155</v>
      </c>
      <c r="B176" s="318" t="s">
        <v>5</v>
      </c>
      <c r="C176" s="51" t="s">
        <v>8</v>
      </c>
      <c r="D176" s="319" t="s">
        <v>5</v>
      </c>
      <c r="E176" s="69" t="s">
        <v>407</v>
      </c>
      <c r="F176" s="69" t="s">
        <v>9</v>
      </c>
      <c r="G176" s="55">
        <v>21000</v>
      </c>
      <c r="H176" s="69" t="s">
        <v>700</v>
      </c>
      <c r="I176" s="91" t="s">
        <v>602</v>
      </c>
      <c r="J176" s="71" t="s">
        <v>604</v>
      </c>
      <c r="K176" s="98" t="s">
        <v>110</v>
      </c>
      <c r="L176" s="274">
        <v>2</v>
      </c>
    </row>
    <row r="177" spans="1:12" s="10" customFormat="1">
      <c r="A177" s="73"/>
      <c r="B177" s="320"/>
      <c r="C177" s="151"/>
      <c r="D177" s="82" t="s">
        <v>10</v>
      </c>
      <c r="E177" s="83"/>
      <c r="F177" s="84"/>
      <c r="G177" s="63">
        <f>SUM(G176)</f>
        <v>21000</v>
      </c>
      <c r="H177" s="86"/>
      <c r="I177" s="86"/>
      <c r="J177" s="86"/>
      <c r="K177" s="86"/>
      <c r="L177" s="275"/>
    </row>
    <row r="178" spans="1:12" s="10" customFormat="1" ht="25.5">
      <c r="A178" s="144" t="s">
        <v>155</v>
      </c>
      <c r="B178" s="31" t="s">
        <v>5</v>
      </c>
      <c r="C178" s="101" t="s">
        <v>8</v>
      </c>
      <c r="D178" s="295" t="s">
        <v>6</v>
      </c>
      <c r="E178" s="321" t="s">
        <v>409</v>
      </c>
      <c r="F178" s="321" t="s">
        <v>9</v>
      </c>
      <c r="G178" s="202">
        <v>1350000</v>
      </c>
      <c r="H178" s="69" t="s">
        <v>700</v>
      </c>
      <c r="I178" s="91" t="s">
        <v>605</v>
      </c>
      <c r="J178" s="71" t="s">
        <v>606</v>
      </c>
      <c r="K178" s="98" t="s">
        <v>116</v>
      </c>
      <c r="L178" s="274">
        <v>445500</v>
      </c>
    </row>
    <row r="179" spans="1:12" s="10" customFormat="1">
      <c r="A179" s="26"/>
      <c r="B179" s="322"/>
      <c r="C179" s="59"/>
      <c r="D179" s="82" t="s">
        <v>10</v>
      </c>
      <c r="E179" s="83"/>
      <c r="F179" s="84"/>
      <c r="G179" s="63">
        <f>SUM(G178)</f>
        <v>1350000</v>
      </c>
      <c r="H179" s="86"/>
      <c r="I179" s="86"/>
      <c r="J179" s="86"/>
      <c r="K179" s="86"/>
      <c r="L179" s="275"/>
    </row>
    <row r="180" spans="1:12" s="10" customFormat="1" ht="25.5">
      <c r="A180" s="144" t="s">
        <v>155</v>
      </c>
      <c r="B180" s="31" t="s">
        <v>5</v>
      </c>
      <c r="C180" s="101" t="s">
        <v>8</v>
      </c>
      <c r="D180" s="295" t="s">
        <v>6</v>
      </c>
      <c r="E180" s="321" t="s">
        <v>408</v>
      </c>
      <c r="F180" s="321" t="s">
        <v>9</v>
      </c>
      <c r="G180" s="202">
        <v>1000</v>
      </c>
      <c r="H180" s="69" t="s">
        <v>700</v>
      </c>
      <c r="I180" s="91" t="s">
        <v>411</v>
      </c>
      <c r="J180" s="71" t="s">
        <v>410</v>
      </c>
      <c r="K180" s="98" t="s">
        <v>116</v>
      </c>
      <c r="L180" s="274">
        <v>200</v>
      </c>
    </row>
    <row r="181" spans="1:12" s="10" customFormat="1">
      <c r="A181" s="26"/>
      <c r="B181" s="322"/>
      <c r="C181" s="59"/>
      <c r="D181" s="82" t="s">
        <v>10</v>
      </c>
      <c r="E181" s="83"/>
      <c r="F181" s="84"/>
      <c r="G181" s="63">
        <f>SUM(G180)</f>
        <v>1000</v>
      </c>
      <c r="H181" s="86"/>
      <c r="I181" s="86"/>
      <c r="J181" s="86"/>
      <c r="K181" s="86"/>
      <c r="L181" s="275"/>
    </row>
    <row r="182" spans="1:12" s="10" customFormat="1">
      <c r="A182" s="144" t="s">
        <v>155</v>
      </c>
      <c r="B182" s="31" t="s">
        <v>5</v>
      </c>
      <c r="C182" s="101" t="s">
        <v>8</v>
      </c>
      <c r="D182" s="102" t="s">
        <v>11</v>
      </c>
      <c r="E182" s="103"/>
      <c r="F182" s="104"/>
      <c r="G182" s="105">
        <f>G177+G179+G181</f>
        <v>1372000</v>
      </c>
      <c r="H182" s="42"/>
      <c r="I182" s="42"/>
      <c r="J182" s="42"/>
      <c r="K182" s="42"/>
      <c r="L182" s="43"/>
    </row>
    <row r="183" spans="1:12" s="10" customFormat="1">
      <c r="A183" s="144" t="s">
        <v>155</v>
      </c>
      <c r="B183" s="31" t="s">
        <v>5</v>
      </c>
      <c r="C183" s="107" t="s">
        <v>13</v>
      </c>
      <c r="D183" s="108"/>
      <c r="E183" s="108"/>
      <c r="F183" s="109"/>
      <c r="G183" s="323">
        <f>G169+G174+G182</f>
        <v>8045862</v>
      </c>
      <c r="H183" s="137"/>
      <c r="I183" s="137"/>
      <c r="J183" s="137"/>
      <c r="K183" s="137"/>
      <c r="L183" s="284"/>
    </row>
    <row r="184" spans="1:12" s="10" customFormat="1">
      <c r="A184" s="144" t="s">
        <v>155</v>
      </c>
      <c r="B184" s="31" t="s">
        <v>6</v>
      </c>
      <c r="C184" s="107" t="s">
        <v>171</v>
      </c>
      <c r="D184" s="108"/>
      <c r="E184" s="108"/>
      <c r="F184" s="108"/>
      <c r="G184" s="108"/>
      <c r="H184" s="108"/>
      <c r="I184" s="108"/>
      <c r="J184" s="108"/>
      <c r="K184" s="108"/>
      <c r="L184" s="112"/>
    </row>
    <row r="185" spans="1:12" s="10" customFormat="1" ht="51">
      <c r="A185" s="35" t="s">
        <v>155</v>
      </c>
      <c r="B185" s="148" t="s">
        <v>6</v>
      </c>
      <c r="C185" s="37" t="s">
        <v>5</v>
      </c>
      <c r="D185" s="113" t="s">
        <v>412</v>
      </c>
      <c r="E185" s="114"/>
      <c r="F185" s="114"/>
      <c r="G185" s="115"/>
      <c r="H185" s="41" t="s">
        <v>699</v>
      </c>
      <c r="I185" s="42" t="s">
        <v>612</v>
      </c>
      <c r="J185" s="42" t="s">
        <v>607</v>
      </c>
      <c r="K185" s="116" t="s">
        <v>111</v>
      </c>
      <c r="L185" s="272">
        <v>0.5</v>
      </c>
    </row>
    <row r="186" spans="1:12" s="10" customFormat="1" ht="25.5">
      <c r="A186" s="44"/>
      <c r="B186" s="150"/>
      <c r="C186" s="46"/>
      <c r="D186" s="121"/>
      <c r="E186" s="122"/>
      <c r="F186" s="122"/>
      <c r="G186" s="123"/>
      <c r="H186" s="50"/>
      <c r="I186" s="42" t="s">
        <v>613</v>
      </c>
      <c r="J186" s="42" t="s">
        <v>608</v>
      </c>
      <c r="K186" s="116" t="s">
        <v>111</v>
      </c>
      <c r="L186" s="324">
        <v>4</v>
      </c>
    </row>
    <row r="187" spans="1:12" s="10" customFormat="1">
      <c r="A187" s="35" t="s">
        <v>155</v>
      </c>
      <c r="B187" s="148" t="s">
        <v>6</v>
      </c>
      <c r="C187" s="37" t="s">
        <v>5</v>
      </c>
      <c r="D187" s="88" t="s">
        <v>5</v>
      </c>
      <c r="E187" s="89" t="s">
        <v>413</v>
      </c>
      <c r="F187" s="89" t="s">
        <v>9</v>
      </c>
      <c r="G187" s="124">
        <v>780000</v>
      </c>
      <c r="H187" s="70" t="s">
        <v>699</v>
      </c>
      <c r="I187" s="91" t="s">
        <v>614</v>
      </c>
      <c r="J187" s="71" t="s">
        <v>609</v>
      </c>
      <c r="K187" s="98" t="s">
        <v>116</v>
      </c>
      <c r="L187" s="274">
        <v>2</v>
      </c>
    </row>
    <row r="188" spans="1:12" s="10" customFormat="1">
      <c r="A188" s="94"/>
      <c r="B188" s="273"/>
      <c r="C188" s="75"/>
      <c r="D188" s="125"/>
      <c r="E188" s="126"/>
      <c r="F188" s="126"/>
      <c r="G188" s="127"/>
      <c r="H188" s="78"/>
      <c r="I188" s="91" t="s">
        <v>615</v>
      </c>
      <c r="J188" s="71" t="s">
        <v>610</v>
      </c>
      <c r="K188" s="98" t="s">
        <v>116</v>
      </c>
      <c r="L188" s="274">
        <v>37</v>
      </c>
    </row>
    <row r="189" spans="1:12" s="10" customFormat="1" ht="25.5">
      <c r="A189" s="94"/>
      <c r="B189" s="273"/>
      <c r="C189" s="75"/>
      <c r="D189" s="125"/>
      <c r="E189" s="126"/>
      <c r="F189" s="126"/>
      <c r="G189" s="127"/>
      <c r="H189" s="78"/>
      <c r="I189" s="71" t="s">
        <v>616</v>
      </c>
      <c r="J189" s="71" t="s">
        <v>611</v>
      </c>
      <c r="K189" s="98" t="s">
        <v>110</v>
      </c>
      <c r="L189" s="274">
        <v>0</v>
      </c>
    </row>
    <row r="190" spans="1:12" s="10" customFormat="1">
      <c r="A190" s="94"/>
      <c r="B190" s="273"/>
      <c r="C190" s="75"/>
      <c r="D190" s="125"/>
      <c r="E190" s="126"/>
      <c r="F190" s="126"/>
      <c r="G190" s="127"/>
      <c r="H190" s="78"/>
      <c r="I190" s="200" t="s">
        <v>417</v>
      </c>
      <c r="J190" s="71" t="s">
        <v>415</v>
      </c>
      <c r="K190" s="325" t="s">
        <v>111</v>
      </c>
      <c r="L190" s="288">
        <v>0</v>
      </c>
    </row>
    <row r="191" spans="1:12" s="10" customFormat="1" ht="25.5">
      <c r="A191" s="44"/>
      <c r="B191" s="150"/>
      <c r="C191" s="46"/>
      <c r="D191" s="95"/>
      <c r="E191" s="96"/>
      <c r="F191" s="96"/>
      <c r="G191" s="128"/>
      <c r="H191" s="81"/>
      <c r="I191" s="314" t="s">
        <v>418</v>
      </c>
      <c r="J191" s="71" t="s">
        <v>416</v>
      </c>
      <c r="K191" s="294" t="s">
        <v>111</v>
      </c>
      <c r="L191" s="274">
        <v>0</v>
      </c>
    </row>
    <row r="192" spans="1:12" s="10" customFormat="1">
      <c r="A192" s="144" t="s">
        <v>155</v>
      </c>
      <c r="B192" s="31" t="s">
        <v>6</v>
      </c>
      <c r="C192" s="101" t="s">
        <v>5</v>
      </c>
      <c r="D192" s="82" t="s">
        <v>10</v>
      </c>
      <c r="E192" s="83"/>
      <c r="F192" s="84"/>
      <c r="G192" s="63">
        <f>SUM(G187)</f>
        <v>780000</v>
      </c>
      <c r="H192" s="86"/>
      <c r="I192" s="86"/>
      <c r="J192" s="86"/>
      <c r="K192" s="86"/>
      <c r="L192" s="275"/>
    </row>
    <row r="193" spans="1:12" s="10" customFormat="1" ht="25.5">
      <c r="A193" s="35" t="s">
        <v>155</v>
      </c>
      <c r="B193" s="148" t="s">
        <v>6</v>
      </c>
      <c r="C193" s="37" t="s">
        <v>5</v>
      </c>
      <c r="D193" s="130" t="s">
        <v>6</v>
      </c>
      <c r="E193" s="146" t="s">
        <v>419</v>
      </c>
      <c r="F193" s="146" t="s">
        <v>9</v>
      </c>
      <c r="G193" s="235">
        <v>20000</v>
      </c>
      <c r="H193" s="54" t="s">
        <v>699</v>
      </c>
      <c r="I193" s="91" t="s">
        <v>617</v>
      </c>
      <c r="J193" s="71" t="s">
        <v>618</v>
      </c>
      <c r="K193" s="98" t="s">
        <v>116</v>
      </c>
      <c r="L193" s="274">
        <v>120</v>
      </c>
    </row>
    <row r="194" spans="1:12" s="10" customFormat="1">
      <c r="A194" s="44"/>
      <c r="B194" s="150"/>
      <c r="C194" s="46"/>
      <c r="D194" s="82" t="s">
        <v>10</v>
      </c>
      <c r="E194" s="83"/>
      <c r="F194" s="84"/>
      <c r="G194" s="63">
        <f>SUM(G193)</f>
        <v>20000</v>
      </c>
      <c r="H194" s="86"/>
      <c r="I194" s="86"/>
      <c r="J194" s="86"/>
      <c r="K194" s="86"/>
      <c r="L194" s="275"/>
    </row>
    <row r="195" spans="1:12" s="10" customFormat="1">
      <c r="A195" s="144" t="s">
        <v>155</v>
      </c>
      <c r="B195" s="31" t="s">
        <v>6</v>
      </c>
      <c r="C195" s="101" t="s">
        <v>5</v>
      </c>
      <c r="D195" s="102" t="s">
        <v>11</v>
      </c>
      <c r="E195" s="103"/>
      <c r="F195" s="104"/>
      <c r="G195" s="105">
        <f>SUM(G192+G194)</f>
        <v>800000</v>
      </c>
      <c r="H195" s="42"/>
      <c r="I195" s="42"/>
      <c r="J195" s="42"/>
      <c r="K195" s="42"/>
      <c r="L195" s="43"/>
    </row>
    <row r="196" spans="1:12" s="10" customFormat="1">
      <c r="A196" s="144" t="s">
        <v>155</v>
      </c>
      <c r="B196" s="31" t="s">
        <v>6</v>
      </c>
      <c r="C196" s="107" t="s">
        <v>13</v>
      </c>
      <c r="D196" s="108"/>
      <c r="E196" s="108"/>
      <c r="F196" s="109"/>
      <c r="G196" s="323">
        <f>SUM(G195)</f>
        <v>800000</v>
      </c>
      <c r="H196" s="137"/>
      <c r="I196" s="137"/>
      <c r="J196" s="137"/>
      <c r="K196" s="137"/>
      <c r="L196" s="284"/>
    </row>
    <row r="197" spans="1:12" s="10" customFormat="1">
      <c r="A197" s="144" t="s">
        <v>155</v>
      </c>
      <c r="B197" s="31" t="s">
        <v>7</v>
      </c>
      <c r="C197" s="107" t="s">
        <v>172</v>
      </c>
      <c r="D197" s="108"/>
      <c r="E197" s="108"/>
      <c r="F197" s="108"/>
      <c r="G197" s="108"/>
      <c r="H197" s="108"/>
      <c r="I197" s="108"/>
      <c r="J197" s="108"/>
      <c r="K197" s="108"/>
      <c r="L197" s="112"/>
    </row>
    <row r="198" spans="1:12" s="10" customFormat="1">
      <c r="A198" s="144" t="s">
        <v>155</v>
      </c>
      <c r="B198" s="31" t="s">
        <v>7</v>
      </c>
      <c r="C198" s="101" t="s">
        <v>5</v>
      </c>
      <c r="D198" s="140" t="s">
        <v>173</v>
      </c>
      <c r="E198" s="141"/>
      <c r="F198" s="141"/>
      <c r="G198" s="142"/>
      <c r="H198" s="101" t="s">
        <v>49</v>
      </c>
      <c r="I198" s="42" t="s">
        <v>621</v>
      </c>
      <c r="J198" s="42" t="s">
        <v>622</v>
      </c>
      <c r="K198" s="116" t="s">
        <v>116</v>
      </c>
      <c r="L198" s="272">
        <v>15</v>
      </c>
    </row>
    <row r="199" spans="1:12" s="10" customFormat="1">
      <c r="A199" s="35" t="s">
        <v>155</v>
      </c>
      <c r="B199" s="148" t="s">
        <v>7</v>
      </c>
      <c r="C199" s="37" t="s">
        <v>5</v>
      </c>
      <c r="D199" s="88" t="s">
        <v>5</v>
      </c>
      <c r="E199" s="89" t="s">
        <v>174</v>
      </c>
      <c r="F199" s="326" t="s">
        <v>9</v>
      </c>
      <c r="G199" s="55">
        <v>130600</v>
      </c>
      <c r="H199" s="70" t="s">
        <v>49</v>
      </c>
      <c r="I199" s="70" t="s">
        <v>620</v>
      </c>
      <c r="J199" s="89" t="s">
        <v>619</v>
      </c>
      <c r="K199" s="304" t="s">
        <v>110</v>
      </c>
      <c r="L199" s="327">
        <v>1</v>
      </c>
    </row>
    <row r="200" spans="1:12" s="10" customFormat="1">
      <c r="A200" s="94"/>
      <c r="B200" s="273"/>
      <c r="C200" s="75"/>
      <c r="D200" s="95"/>
      <c r="E200" s="96"/>
      <c r="F200" s="145" t="s">
        <v>47</v>
      </c>
      <c r="G200" s="55">
        <v>5900</v>
      </c>
      <c r="H200" s="81"/>
      <c r="I200" s="81"/>
      <c r="J200" s="81"/>
      <c r="K200" s="308"/>
      <c r="L200" s="328"/>
    </row>
    <row r="201" spans="1:12" s="10" customFormat="1">
      <c r="A201" s="44"/>
      <c r="B201" s="150"/>
      <c r="C201" s="46"/>
      <c r="D201" s="82" t="s">
        <v>10</v>
      </c>
      <c r="E201" s="83"/>
      <c r="F201" s="84"/>
      <c r="G201" s="85">
        <f>G199+G200</f>
        <v>136500</v>
      </c>
      <c r="H201" s="130"/>
      <c r="I201" s="130"/>
      <c r="J201" s="130"/>
      <c r="K201" s="130"/>
      <c r="L201" s="131"/>
    </row>
    <row r="202" spans="1:12" s="10" customFormat="1">
      <c r="A202" s="144" t="s">
        <v>155</v>
      </c>
      <c r="B202" s="31" t="s">
        <v>7</v>
      </c>
      <c r="C202" s="101" t="s">
        <v>5</v>
      </c>
      <c r="D202" s="102" t="s">
        <v>11</v>
      </c>
      <c r="E202" s="103"/>
      <c r="F202" s="104"/>
      <c r="G202" s="134">
        <f>G201</f>
        <v>136500</v>
      </c>
      <c r="H202" s="101"/>
      <c r="I202" s="101"/>
      <c r="J202" s="101"/>
      <c r="K202" s="101"/>
      <c r="L202" s="136"/>
    </row>
    <row r="203" spans="1:12" s="10" customFormat="1">
      <c r="A203" s="144" t="s">
        <v>155</v>
      </c>
      <c r="B203" s="31" t="s">
        <v>7</v>
      </c>
      <c r="C203" s="107" t="s">
        <v>13</v>
      </c>
      <c r="D203" s="108"/>
      <c r="E203" s="108"/>
      <c r="F203" s="109"/>
      <c r="G203" s="323">
        <f>G202</f>
        <v>136500</v>
      </c>
      <c r="H203" s="137"/>
      <c r="I203" s="137"/>
      <c r="J203" s="137"/>
      <c r="K203" s="137"/>
      <c r="L203" s="284"/>
    </row>
    <row r="204" spans="1:12" s="10" customFormat="1">
      <c r="A204" s="144" t="s">
        <v>155</v>
      </c>
      <c r="B204" s="31" t="s">
        <v>8</v>
      </c>
      <c r="C204" s="107" t="s">
        <v>175</v>
      </c>
      <c r="D204" s="108"/>
      <c r="E204" s="108"/>
      <c r="F204" s="108"/>
      <c r="G204" s="108"/>
      <c r="H204" s="108"/>
      <c r="I204" s="108"/>
      <c r="J204" s="108"/>
      <c r="K204" s="108"/>
      <c r="L204" s="112"/>
    </row>
    <row r="205" spans="1:12" s="10" customFormat="1" ht="25.5">
      <c r="A205" s="35" t="s">
        <v>155</v>
      </c>
      <c r="B205" s="148" t="s">
        <v>8</v>
      </c>
      <c r="C205" s="37" t="s">
        <v>5</v>
      </c>
      <c r="D205" s="113" t="s">
        <v>176</v>
      </c>
      <c r="E205" s="114"/>
      <c r="F205" s="114"/>
      <c r="G205" s="115"/>
      <c r="H205" s="41" t="s">
        <v>177</v>
      </c>
      <c r="I205" s="42" t="s">
        <v>623</v>
      </c>
      <c r="J205" s="42" t="s">
        <v>626</v>
      </c>
      <c r="K205" s="116" t="s">
        <v>111</v>
      </c>
      <c r="L205" s="272">
        <v>80</v>
      </c>
    </row>
    <row r="206" spans="1:12" s="10" customFormat="1">
      <c r="A206" s="44"/>
      <c r="B206" s="150"/>
      <c r="C206" s="46"/>
      <c r="D206" s="121"/>
      <c r="E206" s="122"/>
      <c r="F206" s="122"/>
      <c r="G206" s="123"/>
      <c r="H206" s="50"/>
      <c r="I206" s="329" t="s">
        <v>624</v>
      </c>
      <c r="J206" s="42" t="s">
        <v>627</v>
      </c>
      <c r="K206" s="116" t="s">
        <v>111</v>
      </c>
      <c r="L206" s="272">
        <v>100</v>
      </c>
    </row>
    <row r="207" spans="1:12" s="10" customFormat="1" ht="25.5">
      <c r="A207" s="35" t="s">
        <v>155</v>
      </c>
      <c r="B207" s="148" t="s">
        <v>8</v>
      </c>
      <c r="C207" s="37" t="s">
        <v>5</v>
      </c>
      <c r="D207" s="88" t="s">
        <v>5</v>
      </c>
      <c r="E207" s="146" t="s">
        <v>420</v>
      </c>
      <c r="F207" s="146" t="s">
        <v>9</v>
      </c>
      <c r="G207" s="235">
        <v>55000</v>
      </c>
      <c r="H207" s="146" t="s">
        <v>177</v>
      </c>
      <c r="I207" s="330" t="s">
        <v>625</v>
      </c>
      <c r="J207" s="71" t="s">
        <v>628</v>
      </c>
      <c r="K207" s="98" t="s">
        <v>110</v>
      </c>
      <c r="L207" s="274">
        <v>2</v>
      </c>
    </row>
    <row r="208" spans="1:12" s="10" customFormat="1">
      <c r="A208" s="44"/>
      <c r="B208" s="150"/>
      <c r="C208" s="46"/>
      <c r="D208" s="95"/>
      <c r="E208" s="82" t="s">
        <v>10</v>
      </c>
      <c r="F208" s="84"/>
      <c r="G208" s="331">
        <f>SUM(G207)</f>
        <v>55000</v>
      </c>
      <c r="H208" s="86"/>
      <c r="I208" s="86"/>
      <c r="J208" s="86"/>
      <c r="K208" s="86"/>
      <c r="L208" s="275"/>
    </row>
    <row r="209" spans="1:12" s="10" customFormat="1">
      <c r="A209" s="144" t="s">
        <v>155</v>
      </c>
      <c r="B209" s="31" t="s">
        <v>8</v>
      </c>
      <c r="C209" s="101" t="s">
        <v>5</v>
      </c>
      <c r="D209" s="102" t="s">
        <v>11</v>
      </c>
      <c r="E209" s="103"/>
      <c r="F209" s="104"/>
      <c r="G209" s="105">
        <f>G208</f>
        <v>55000</v>
      </c>
      <c r="H209" s="42"/>
      <c r="I209" s="42"/>
      <c r="J209" s="42"/>
      <c r="K209" s="42"/>
      <c r="L209" s="43"/>
    </row>
    <row r="210" spans="1:12" s="10" customFormat="1">
      <c r="A210" s="144" t="s">
        <v>155</v>
      </c>
      <c r="B210" s="31" t="s">
        <v>8</v>
      </c>
      <c r="C210" s="107" t="s">
        <v>13</v>
      </c>
      <c r="D210" s="108"/>
      <c r="E210" s="108"/>
      <c r="F210" s="109"/>
      <c r="G210" s="323">
        <f>G209</f>
        <v>55000</v>
      </c>
      <c r="H210" s="137"/>
      <c r="I210" s="137"/>
      <c r="J210" s="137"/>
      <c r="K210" s="137"/>
      <c r="L210" s="284"/>
    </row>
    <row r="211" spans="1:12" s="10" customFormat="1">
      <c r="A211" s="144" t="s">
        <v>155</v>
      </c>
      <c r="B211" s="31" t="s">
        <v>15</v>
      </c>
      <c r="C211" s="107" t="s">
        <v>178</v>
      </c>
      <c r="D211" s="108"/>
      <c r="E211" s="108"/>
      <c r="F211" s="108"/>
      <c r="G211" s="108"/>
      <c r="H211" s="108"/>
      <c r="I211" s="108"/>
      <c r="J211" s="108"/>
      <c r="K211" s="108"/>
      <c r="L211" s="112"/>
    </row>
    <row r="212" spans="1:12" s="10" customFormat="1" ht="25.5">
      <c r="A212" s="144" t="s">
        <v>155</v>
      </c>
      <c r="B212" s="31" t="s">
        <v>15</v>
      </c>
      <c r="C212" s="101" t="s">
        <v>5</v>
      </c>
      <c r="D212" s="140" t="s">
        <v>179</v>
      </c>
      <c r="E212" s="141"/>
      <c r="F212" s="141"/>
      <c r="G212" s="142"/>
      <c r="H212" s="42" t="s">
        <v>716</v>
      </c>
      <c r="I212" s="42" t="s">
        <v>634</v>
      </c>
      <c r="J212" s="42" t="s">
        <v>629</v>
      </c>
      <c r="K212" s="116" t="s">
        <v>110</v>
      </c>
      <c r="L212" s="272">
        <v>1</v>
      </c>
    </row>
    <row r="213" spans="1:12" s="10" customFormat="1" ht="25.5">
      <c r="A213" s="35" t="s">
        <v>155</v>
      </c>
      <c r="B213" s="148" t="s">
        <v>15</v>
      </c>
      <c r="C213" s="37" t="s">
        <v>5</v>
      </c>
      <c r="D213" s="67" t="s">
        <v>5</v>
      </c>
      <c r="E213" s="332" t="s">
        <v>180</v>
      </c>
      <c r="F213" s="89" t="s">
        <v>9</v>
      </c>
      <c r="G213" s="124">
        <v>4000</v>
      </c>
      <c r="H213" s="333" t="s">
        <v>716</v>
      </c>
      <c r="I213" s="330" t="s">
        <v>635</v>
      </c>
      <c r="J213" s="71" t="s">
        <v>630</v>
      </c>
      <c r="K213" s="98" t="s">
        <v>110</v>
      </c>
      <c r="L213" s="274">
        <v>20</v>
      </c>
    </row>
    <row r="214" spans="1:12" s="10" customFormat="1" ht="25.5">
      <c r="A214" s="94"/>
      <c r="B214" s="273"/>
      <c r="C214" s="75"/>
      <c r="D214" s="76"/>
      <c r="E214" s="334"/>
      <c r="F214" s="126"/>
      <c r="G214" s="127"/>
      <c r="H214" s="335"/>
      <c r="I214" s="336" t="s">
        <v>636</v>
      </c>
      <c r="J214" s="71" t="s">
        <v>631</v>
      </c>
      <c r="K214" s="294" t="s">
        <v>110</v>
      </c>
      <c r="L214" s="274">
        <v>25</v>
      </c>
    </row>
    <row r="215" spans="1:12" s="10" customFormat="1" ht="38.25">
      <c r="A215" s="94"/>
      <c r="B215" s="273"/>
      <c r="C215" s="75"/>
      <c r="D215" s="76"/>
      <c r="E215" s="334"/>
      <c r="F215" s="126"/>
      <c r="G215" s="127"/>
      <c r="H215" s="335"/>
      <c r="I215" s="91" t="s">
        <v>637</v>
      </c>
      <c r="J215" s="71" t="s">
        <v>632</v>
      </c>
      <c r="K215" s="294" t="s">
        <v>110</v>
      </c>
      <c r="L215" s="274">
        <v>25</v>
      </c>
    </row>
    <row r="216" spans="1:12" s="10" customFormat="1" ht="25.5">
      <c r="A216" s="94"/>
      <c r="B216" s="273"/>
      <c r="C216" s="75"/>
      <c r="D216" s="76"/>
      <c r="E216" s="337"/>
      <c r="F216" s="96"/>
      <c r="G216" s="128"/>
      <c r="H216" s="338"/>
      <c r="I216" s="314" t="s">
        <v>638</v>
      </c>
      <c r="J216" s="71" t="s">
        <v>633</v>
      </c>
      <c r="K216" s="294" t="s">
        <v>110</v>
      </c>
      <c r="L216" s="339">
        <v>30</v>
      </c>
    </row>
    <row r="217" spans="1:12" s="10" customFormat="1">
      <c r="A217" s="44"/>
      <c r="B217" s="150"/>
      <c r="C217" s="46"/>
      <c r="D217" s="79"/>
      <c r="E217" s="82" t="s">
        <v>10</v>
      </c>
      <c r="F217" s="84"/>
      <c r="G217" s="63">
        <f>G213</f>
        <v>4000</v>
      </c>
      <c r="H217" s="86"/>
      <c r="I217" s="86"/>
      <c r="J217" s="86"/>
      <c r="K217" s="86"/>
      <c r="L217" s="275"/>
    </row>
    <row r="218" spans="1:12" s="10" customFormat="1">
      <c r="A218" s="26" t="s">
        <v>155</v>
      </c>
      <c r="B218" s="153" t="s">
        <v>15</v>
      </c>
      <c r="C218" s="101" t="s">
        <v>5</v>
      </c>
      <c r="D218" s="102" t="s">
        <v>11</v>
      </c>
      <c r="E218" s="103"/>
      <c r="F218" s="104"/>
      <c r="G218" s="105">
        <f>G217</f>
        <v>4000</v>
      </c>
      <c r="H218" s="42"/>
      <c r="I218" s="42"/>
      <c r="J218" s="42"/>
      <c r="K218" s="42"/>
      <c r="L218" s="43"/>
    </row>
    <row r="219" spans="1:12" s="10" customFormat="1">
      <c r="A219" s="26" t="s">
        <v>155</v>
      </c>
      <c r="B219" s="153" t="s">
        <v>15</v>
      </c>
      <c r="C219" s="107" t="s">
        <v>13</v>
      </c>
      <c r="D219" s="108"/>
      <c r="E219" s="108"/>
      <c r="F219" s="109"/>
      <c r="G219" s="323">
        <f>G218</f>
        <v>4000</v>
      </c>
      <c r="H219" s="137"/>
      <c r="I219" s="137"/>
      <c r="J219" s="137"/>
      <c r="K219" s="137"/>
      <c r="L219" s="284"/>
    </row>
    <row r="220" spans="1:12" s="10" customFormat="1">
      <c r="A220" s="144" t="s">
        <v>155</v>
      </c>
      <c r="B220" s="31" t="s">
        <v>17</v>
      </c>
      <c r="C220" s="107" t="s">
        <v>90</v>
      </c>
      <c r="D220" s="108"/>
      <c r="E220" s="108"/>
      <c r="F220" s="108"/>
      <c r="G220" s="108"/>
      <c r="H220" s="108"/>
      <c r="I220" s="108"/>
      <c r="J220" s="108"/>
      <c r="K220" s="108"/>
      <c r="L220" s="112"/>
    </row>
    <row r="221" spans="1:12" s="10" customFormat="1">
      <c r="A221" s="144" t="s">
        <v>155</v>
      </c>
      <c r="B221" s="31" t="s">
        <v>17</v>
      </c>
      <c r="C221" s="101" t="s">
        <v>5</v>
      </c>
      <c r="D221" s="140" t="s">
        <v>91</v>
      </c>
      <c r="E221" s="141"/>
      <c r="F221" s="141"/>
      <c r="G221" s="142"/>
      <c r="H221" s="101" t="s">
        <v>422</v>
      </c>
      <c r="I221" s="42" t="s">
        <v>639</v>
      </c>
      <c r="J221" s="42" t="s">
        <v>642</v>
      </c>
      <c r="K221" s="116" t="s">
        <v>116</v>
      </c>
      <c r="L221" s="272">
        <v>5</v>
      </c>
    </row>
    <row r="222" spans="1:12" s="10" customFormat="1">
      <c r="A222" s="35" t="s">
        <v>155</v>
      </c>
      <c r="B222" s="148" t="s">
        <v>17</v>
      </c>
      <c r="C222" s="37" t="s">
        <v>5</v>
      </c>
      <c r="D222" s="88" t="s">
        <v>5</v>
      </c>
      <c r="E222" s="89" t="s">
        <v>181</v>
      </c>
      <c r="F222" s="89" t="s">
        <v>9</v>
      </c>
      <c r="G222" s="124">
        <v>40000</v>
      </c>
      <c r="H222" s="70" t="s">
        <v>422</v>
      </c>
      <c r="I222" s="91" t="s">
        <v>640</v>
      </c>
      <c r="J222" s="71" t="s">
        <v>643</v>
      </c>
      <c r="K222" s="98" t="s">
        <v>116</v>
      </c>
      <c r="L222" s="274">
        <v>5</v>
      </c>
    </row>
    <row r="223" spans="1:12" s="10" customFormat="1">
      <c r="A223" s="94"/>
      <c r="B223" s="273"/>
      <c r="C223" s="75"/>
      <c r="D223" s="95"/>
      <c r="E223" s="96"/>
      <c r="F223" s="96"/>
      <c r="G223" s="128"/>
      <c r="H223" s="81"/>
      <c r="I223" s="91" t="s">
        <v>641</v>
      </c>
      <c r="J223" s="71" t="s">
        <v>644</v>
      </c>
      <c r="K223" s="98" t="s">
        <v>110</v>
      </c>
      <c r="L223" s="274">
        <v>5</v>
      </c>
    </row>
    <row r="224" spans="1:12" s="10" customFormat="1">
      <c r="A224" s="44"/>
      <c r="B224" s="150"/>
      <c r="C224" s="46"/>
      <c r="D224" s="82" t="s">
        <v>10</v>
      </c>
      <c r="E224" s="83"/>
      <c r="F224" s="84"/>
      <c r="G224" s="63">
        <f>G222</f>
        <v>40000</v>
      </c>
      <c r="H224" s="86"/>
      <c r="I224" s="86"/>
      <c r="J224" s="86"/>
      <c r="K224" s="86"/>
      <c r="L224" s="275"/>
    </row>
    <row r="225" spans="1:16" s="10" customFormat="1">
      <c r="A225" s="144" t="s">
        <v>155</v>
      </c>
      <c r="B225" s="31" t="s">
        <v>17</v>
      </c>
      <c r="C225" s="101" t="s">
        <v>5</v>
      </c>
      <c r="D225" s="102" t="s">
        <v>11</v>
      </c>
      <c r="E225" s="103"/>
      <c r="F225" s="104"/>
      <c r="G225" s="105">
        <f>G224</f>
        <v>40000</v>
      </c>
      <c r="H225" s="42"/>
      <c r="I225" s="42"/>
      <c r="J225" s="42"/>
      <c r="K225" s="42"/>
      <c r="L225" s="43"/>
    </row>
    <row r="226" spans="1:16" s="10" customFormat="1">
      <c r="A226" s="144" t="s">
        <v>155</v>
      </c>
      <c r="B226" s="31" t="s">
        <v>17</v>
      </c>
      <c r="C226" s="107" t="s">
        <v>13</v>
      </c>
      <c r="D226" s="108"/>
      <c r="E226" s="108"/>
      <c r="F226" s="109"/>
      <c r="G226" s="323">
        <f>G225</f>
        <v>40000</v>
      </c>
      <c r="H226" s="137"/>
      <c r="I226" s="137"/>
      <c r="J226" s="137"/>
      <c r="K226" s="137"/>
      <c r="L226" s="284"/>
    </row>
    <row r="227" spans="1:16" s="10" customFormat="1">
      <c r="A227" s="144" t="s">
        <v>155</v>
      </c>
      <c r="B227" s="157" t="s">
        <v>12</v>
      </c>
      <c r="C227" s="158"/>
      <c r="D227" s="158"/>
      <c r="E227" s="158"/>
      <c r="F227" s="159"/>
      <c r="G227" s="267">
        <f>G183+G196+G203+G210+G219+G226</f>
        <v>9081362</v>
      </c>
      <c r="H227" s="161"/>
      <c r="I227" s="161"/>
      <c r="J227" s="161"/>
      <c r="K227" s="161"/>
      <c r="L227" s="162"/>
    </row>
    <row r="228" spans="1:16" s="10" customFormat="1">
      <c r="A228" s="144" t="s">
        <v>182</v>
      </c>
      <c r="B228" s="157" t="s">
        <v>183</v>
      </c>
      <c r="C228" s="158"/>
      <c r="D228" s="158"/>
      <c r="E228" s="158"/>
      <c r="F228" s="158"/>
      <c r="G228" s="158"/>
      <c r="H228" s="158"/>
      <c r="I228" s="158"/>
      <c r="J228" s="158"/>
      <c r="K228" s="158"/>
      <c r="L228" s="163"/>
    </row>
    <row r="229" spans="1:16" s="10" customFormat="1">
      <c r="A229" s="144" t="s">
        <v>182</v>
      </c>
      <c r="B229" s="31" t="s">
        <v>5</v>
      </c>
      <c r="C229" s="107" t="s">
        <v>184</v>
      </c>
      <c r="D229" s="108"/>
      <c r="E229" s="108"/>
      <c r="F229" s="108"/>
      <c r="G229" s="108"/>
      <c r="H229" s="108"/>
      <c r="I229" s="108"/>
      <c r="J229" s="108"/>
      <c r="K229" s="108"/>
      <c r="L229" s="112"/>
    </row>
    <row r="230" spans="1:16" s="10" customFormat="1" ht="51">
      <c r="A230" s="144" t="s">
        <v>182</v>
      </c>
      <c r="B230" s="31" t="s">
        <v>5</v>
      </c>
      <c r="C230" s="101" t="s">
        <v>5</v>
      </c>
      <c r="D230" s="140" t="s">
        <v>185</v>
      </c>
      <c r="E230" s="141"/>
      <c r="F230" s="141"/>
      <c r="G230" s="142"/>
      <c r="H230" s="101" t="s">
        <v>92</v>
      </c>
      <c r="I230" s="340" t="s">
        <v>655</v>
      </c>
      <c r="J230" s="340" t="s">
        <v>645</v>
      </c>
      <c r="K230" s="341" t="s">
        <v>111</v>
      </c>
      <c r="L230" s="324">
        <v>60</v>
      </c>
    </row>
    <row r="231" spans="1:16" s="10" customFormat="1" ht="25.5">
      <c r="A231" s="35" t="s">
        <v>182</v>
      </c>
      <c r="B231" s="148" t="s">
        <v>5</v>
      </c>
      <c r="C231" s="37" t="s">
        <v>5</v>
      </c>
      <c r="D231" s="88" t="s">
        <v>5</v>
      </c>
      <c r="E231" s="89" t="s">
        <v>186</v>
      </c>
      <c r="F231" s="89" t="s">
        <v>50</v>
      </c>
      <c r="G231" s="124">
        <v>294900</v>
      </c>
      <c r="H231" s="70" t="s">
        <v>92</v>
      </c>
      <c r="I231" s="71" t="s">
        <v>656</v>
      </c>
      <c r="J231" s="71" t="s">
        <v>646</v>
      </c>
      <c r="K231" s="91" t="s">
        <v>110</v>
      </c>
      <c r="L231" s="274">
        <v>10</v>
      </c>
    </row>
    <row r="232" spans="1:16" s="10" customFormat="1" ht="38.25">
      <c r="A232" s="94"/>
      <c r="B232" s="273"/>
      <c r="C232" s="75"/>
      <c r="D232" s="125"/>
      <c r="E232" s="126"/>
      <c r="F232" s="126"/>
      <c r="G232" s="127"/>
      <c r="H232" s="78"/>
      <c r="I232" s="71" t="s">
        <v>657</v>
      </c>
      <c r="J232" s="71" t="s">
        <v>647</v>
      </c>
      <c r="K232" s="91" t="s">
        <v>110</v>
      </c>
      <c r="L232" s="274">
        <v>15</v>
      </c>
    </row>
    <row r="233" spans="1:16" s="10" customFormat="1" ht="38.25">
      <c r="A233" s="94"/>
      <c r="B233" s="273"/>
      <c r="C233" s="75"/>
      <c r="D233" s="125"/>
      <c r="E233" s="126"/>
      <c r="F233" s="126"/>
      <c r="G233" s="127"/>
      <c r="H233" s="78"/>
      <c r="I233" s="71" t="s">
        <v>658</v>
      </c>
      <c r="J233" s="71" t="s">
        <v>648</v>
      </c>
      <c r="K233" s="91" t="s">
        <v>110</v>
      </c>
      <c r="L233" s="274">
        <v>5</v>
      </c>
      <c r="P233" s="58"/>
    </row>
    <row r="234" spans="1:16" s="10" customFormat="1" ht="25.5">
      <c r="A234" s="94"/>
      <c r="B234" s="273"/>
      <c r="C234" s="75"/>
      <c r="D234" s="125"/>
      <c r="E234" s="126"/>
      <c r="F234" s="126"/>
      <c r="G234" s="127"/>
      <c r="H234" s="78"/>
      <c r="I234" s="71" t="s">
        <v>659</v>
      </c>
      <c r="J234" s="71" t="s">
        <v>649</v>
      </c>
      <c r="K234" s="91" t="s">
        <v>67</v>
      </c>
      <c r="L234" s="274">
        <v>2</v>
      </c>
      <c r="P234" s="58"/>
    </row>
    <row r="235" spans="1:16" s="10" customFormat="1" ht="38.25">
      <c r="A235" s="94"/>
      <c r="B235" s="273"/>
      <c r="C235" s="75"/>
      <c r="D235" s="125"/>
      <c r="E235" s="126"/>
      <c r="F235" s="126"/>
      <c r="G235" s="127"/>
      <c r="H235" s="78"/>
      <c r="I235" s="71" t="s">
        <v>660</v>
      </c>
      <c r="J235" s="71" t="s">
        <v>650</v>
      </c>
      <c r="K235" s="91" t="s">
        <v>665</v>
      </c>
      <c r="L235" s="274">
        <v>30</v>
      </c>
    </row>
    <row r="236" spans="1:16" s="10" customFormat="1" ht="25.5">
      <c r="A236" s="94"/>
      <c r="B236" s="273"/>
      <c r="C236" s="75"/>
      <c r="D236" s="125"/>
      <c r="E236" s="126"/>
      <c r="F236" s="126"/>
      <c r="G236" s="127"/>
      <c r="H236" s="78"/>
      <c r="I236" s="71" t="s">
        <v>661</v>
      </c>
      <c r="J236" s="71" t="s">
        <v>651</v>
      </c>
      <c r="K236" s="91" t="s">
        <v>110</v>
      </c>
      <c r="L236" s="274">
        <v>5</v>
      </c>
    </row>
    <row r="237" spans="1:16" s="10" customFormat="1" ht="25.5">
      <c r="A237" s="94"/>
      <c r="B237" s="273"/>
      <c r="C237" s="75"/>
      <c r="D237" s="125"/>
      <c r="E237" s="126"/>
      <c r="F237" s="126"/>
      <c r="G237" s="127"/>
      <c r="H237" s="78"/>
      <c r="I237" s="71" t="s">
        <v>662</v>
      </c>
      <c r="J237" s="71" t="s">
        <v>652</v>
      </c>
      <c r="K237" s="91" t="s">
        <v>110</v>
      </c>
      <c r="L237" s="274">
        <v>20</v>
      </c>
    </row>
    <row r="238" spans="1:16" s="10" customFormat="1" ht="25.5">
      <c r="A238" s="94"/>
      <c r="B238" s="273"/>
      <c r="C238" s="75"/>
      <c r="D238" s="125"/>
      <c r="E238" s="126"/>
      <c r="F238" s="126"/>
      <c r="G238" s="127"/>
      <c r="H238" s="78"/>
      <c r="I238" s="71" t="s">
        <v>663</v>
      </c>
      <c r="J238" s="71" t="s">
        <v>653</v>
      </c>
      <c r="K238" s="91" t="s">
        <v>110</v>
      </c>
      <c r="L238" s="274">
        <v>5</v>
      </c>
    </row>
    <row r="239" spans="1:16" s="10" customFormat="1">
      <c r="A239" s="94"/>
      <c r="B239" s="273"/>
      <c r="C239" s="75"/>
      <c r="D239" s="95"/>
      <c r="E239" s="96"/>
      <c r="F239" s="96"/>
      <c r="G239" s="128"/>
      <c r="H239" s="81"/>
      <c r="I239" s="71" t="s">
        <v>664</v>
      </c>
      <c r="J239" s="71" t="s">
        <v>654</v>
      </c>
      <c r="K239" s="91" t="s">
        <v>110</v>
      </c>
      <c r="L239" s="274">
        <v>50</v>
      </c>
    </row>
    <row r="240" spans="1:16" s="10" customFormat="1">
      <c r="A240" s="44"/>
      <c r="B240" s="150"/>
      <c r="C240" s="46"/>
      <c r="D240" s="82" t="s">
        <v>10</v>
      </c>
      <c r="E240" s="83"/>
      <c r="F240" s="84"/>
      <c r="G240" s="238">
        <f>G231</f>
        <v>294900</v>
      </c>
      <c r="H240" s="86"/>
      <c r="I240" s="86"/>
      <c r="J240" s="86"/>
      <c r="K240" s="86"/>
      <c r="L240" s="275"/>
    </row>
    <row r="241" spans="1:15" s="10" customFormat="1" ht="51">
      <c r="A241" s="144" t="s">
        <v>182</v>
      </c>
      <c r="B241" s="31" t="s">
        <v>5</v>
      </c>
      <c r="C241" s="101" t="s">
        <v>5</v>
      </c>
      <c r="D241" s="130" t="s">
        <v>6</v>
      </c>
      <c r="E241" s="146" t="s">
        <v>187</v>
      </c>
      <c r="F241" s="342" t="s">
        <v>188</v>
      </c>
      <c r="G241" s="202">
        <v>0</v>
      </c>
      <c r="H241" s="54" t="s">
        <v>92</v>
      </c>
      <c r="I241" s="71" t="s">
        <v>666</v>
      </c>
      <c r="J241" s="98" t="s">
        <v>667</v>
      </c>
      <c r="K241" s="98" t="s">
        <v>110</v>
      </c>
      <c r="L241" s="274">
        <v>2</v>
      </c>
    </row>
    <row r="242" spans="1:15" s="10" customFormat="1">
      <c r="A242" s="144"/>
      <c r="B242" s="31"/>
      <c r="C242" s="101"/>
      <c r="D242" s="82" t="s">
        <v>10</v>
      </c>
      <c r="E242" s="83"/>
      <c r="F242" s="84"/>
      <c r="G242" s="238">
        <f>G241</f>
        <v>0</v>
      </c>
      <c r="H242" s="86"/>
      <c r="I242" s="86"/>
      <c r="J242" s="86"/>
      <c r="K242" s="86"/>
      <c r="L242" s="275"/>
    </row>
    <row r="243" spans="1:15" s="10" customFormat="1">
      <c r="A243" s="144" t="s">
        <v>182</v>
      </c>
      <c r="B243" s="31" t="s">
        <v>5</v>
      </c>
      <c r="C243" s="101" t="s">
        <v>5</v>
      </c>
      <c r="D243" s="102" t="s">
        <v>11</v>
      </c>
      <c r="E243" s="103"/>
      <c r="F243" s="104"/>
      <c r="G243" s="105">
        <f>G240+G242</f>
        <v>294900</v>
      </c>
      <c r="H243" s="42"/>
      <c r="I243" s="42"/>
      <c r="J243" s="42"/>
      <c r="K243" s="42"/>
      <c r="L243" s="43"/>
    </row>
    <row r="244" spans="1:15" s="10" customFormat="1">
      <c r="A244" s="144" t="s">
        <v>182</v>
      </c>
      <c r="B244" s="31" t="s">
        <v>5</v>
      </c>
      <c r="C244" s="101" t="s">
        <v>6</v>
      </c>
      <c r="D244" s="140" t="s">
        <v>189</v>
      </c>
      <c r="E244" s="141"/>
      <c r="F244" s="141"/>
      <c r="G244" s="142"/>
      <c r="H244" s="101" t="s">
        <v>92</v>
      </c>
      <c r="I244" s="42" t="s">
        <v>668</v>
      </c>
      <c r="J244" s="42" t="s">
        <v>671</v>
      </c>
      <c r="K244" s="116" t="s">
        <v>111</v>
      </c>
      <c r="L244" s="272">
        <v>100</v>
      </c>
    </row>
    <row r="245" spans="1:15" s="10" customFormat="1" ht="25.5">
      <c r="A245" s="35" t="s">
        <v>182</v>
      </c>
      <c r="B245" s="148" t="s">
        <v>5</v>
      </c>
      <c r="C245" s="37" t="s">
        <v>6</v>
      </c>
      <c r="D245" s="88" t="s">
        <v>5</v>
      </c>
      <c r="E245" s="89" t="s">
        <v>190</v>
      </c>
      <c r="F245" s="317" t="s">
        <v>9</v>
      </c>
      <c r="G245" s="235">
        <v>1323800</v>
      </c>
      <c r="H245" s="70" t="s">
        <v>73</v>
      </c>
      <c r="I245" s="91" t="s">
        <v>669</v>
      </c>
      <c r="J245" s="71" t="s">
        <v>672</v>
      </c>
      <c r="K245" s="98" t="s">
        <v>674</v>
      </c>
      <c r="L245" s="274">
        <v>7000</v>
      </c>
    </row>
    <row r="246" spans="1:15" s="10" customFormat="1" ht="38.25">
      <c r="A246" s="94"/>
      <c r="B246" s="273"/>
      <c r="C246" s="75"/>
      <c r="D246" s="95"/>
      <c r="E246" s="96"/>
      <c r="F246" s="146" t="s">
        <v>42</v>
      </c>
      <c r="G246" s="235">
        <v>0</v>
      </c>
      <c r="H246" s="81"/>
      <c r="I246" s="91" t="s">
        <v>670</v>
      </c>
      <c r="J246" s="71" t="s">
        <v>673</v>
      </c>
      <c r="K246" s="98" t="s">
        <v>674</v>
      </c>
      <c r="L246" s="274">
        <v>40</v>
      </c>
    </row>
    <row r="247" spans="1:15" s="10" customFormat="1">
      <c r="A247" s="44"/>
      <c r="B247" s="150"/>
      <c r="C247" s="46"/>
      <c r="D247" s="82" t="s">
        <v>10</v>
      </c>
      <c r="E247" s="83"/>
      <c r="F247" s="84"/>
      <c r="G247" s="63">
        <f>G245+G246</f>
        <v>1323800</v>
      </c>
      <c r="H247" s="86"/>
      <c r="I247" s="343"/>
      <c r="J247" s="343"/>
      <c r="K247" s="86"/>
      <c r="L247" s="275"/>
    </row>
    <row r="248" spans="1:15" s="10" customFormat="1">
      <c r="A248" s="144" t="s">
        <v>182</v>
      </c>
      <c r="B248" s="31" t="s">
        <v>5</v>
      </c>
      <c r="C248" s="51" t="s">
        <v>6</v>
      </c>
      <c r="D248" s="102" t="s">
        <v>11</v>
      </c>
      <c r="E248" s="103"/>
      <c r="F248" s="104"/>
      <c r="G248" s="105">
        <f>G247</f>
        <v>1323800</v>
      </c>
      <c r="H248" s="42"/>
      <c r="I248" s="344"/>
      <c r="J248" s="344"/>
      <c r="K248" s="42"/>
      <c r="L248" s="43"/>
    </row>
    <row r="249" spans="1:15" s="10" customFormat="1">
      <c r="A249" s="144" t="s">
        <v>182</v>
      </c>
      <c r="B249" s="139" t="s">
        <v>5</v>
      </c>
      <c r="C249" s="107" t="s">
        <v>13</v>
      </c>
      <c r="D249" s="108"/>
      <c r="E249" s="108"/>
      <c r="F249" s="109"/>
      <c r="G249" s="323">
        <f>G243+G248</f>
        <v>1618700</v>
      </c>
      <c r="H249" s="137"/>
      <c r="I249" s="137"/>
      <c r="J249" s="137"/>
      <c r="K249" s="137"/>
      <c r="L249" s="284"/>
      <c r="M249" s="345"/>
      <c r="N249" s="345"/>
      <c r="O249" s="345"/>
    </row>
    <row r="250" spans="1:15" s="10" customFormat="1">
      <c r="A250" s="144" t="s">
        <v>182</v>
      </c>
      <c r="B250" s="157" t="s">
        <v>12</v>
      </c>
      <c r="C250" s="158"/>
      <c r="D250" s="158"/>
      <c r="E250" s="158"/>
      <c r="F250" s="159"/>
      <c r="G250" s="267">
        <f>SUM(G243+G248)</f>
        <v>1618700</v>
      </c>
      <c r="H250" s="161"/>
      <c r="I250" s="161"/>
      <c r="J250" s="161"/>
      <c r="K250" s="161"/>
      <c r="L250" s="162"/>
      <c r="M250" s="345"/>
      <c r="N250" s="345"/>
      <c r="O250" s="345"/>
    </row>
    <row r="251" spans="1:15" s="10" customFormat="1">
      <c r="A251" s="144" t="s">
        <v>191</v>
      </c>
      <c r="B251" s="157" t="s">
        <v>459</v>
      </c>
      <c r="C251" s="158"/>
      <c r="D251" s="158"/>
      <c r="E251" s="158"/>
      <c r="F251" s="158"/>
      <c r="G251" s="158"/>
      <c r="H251" s="158"/>
      <c r="I251" s="158"/>
      <c r="J251" s="158"/>
      <c r="K251" s="158"/>
      <c r="L251" s="163"/>
      <c r="M251" s="345"/>
      <c r="N251" s="345"/>
      <c r="O251" s="345"/>
    </row>
    <row r="252" spans="1:15" s="10" customFormat="1">
      <c r="A252" s="144" t="s">
        <v>191</v>
      </c>
      <c r="B252" s="31" t="s">
        <v>7</v>
      </c>
      <c r="C252" s="107" t="s">
        <v>51</v>
      </c>
      <c r="D252" s="108"/>
      <c r="E252" s="108"/>
      <c r="F252" s="108"/>
      <c r="G252" s="108"/>
      <c r="H252" s="108"/>
      <c r="I252" s="108"/>
      <c r="J252" s="108"/>
      <c r="K252" s="108"/>
      <c r="L252" s="112"/>
      <c r="M252" s="345"/>
      <c r="N252" s="345"/>
      <c r="O252" s="345"/>
    </row>
    <row r="253" spans="1:15" s="10" customFormat="1" ht="38.25">
      <c r="A253" s="144" t="s">
        <v>191</v>
      </c>
      <c r="B253" s="31" t="s">
        <v>7</v>
      </c>
      <c r="C253" s="101" t="s">
        <v>5</v>
      </c>
      <c r="D253" s="140" t="s">
        <v>192</v>
      </c>
      <c r="E253" s="141"/>
      <c r="F253" s="141"/>
      <c r="G253" s="142"/>
      <c r="H253" s="101" t="s">
        <v>717</v>
      </c>
      <c r="I253" s="42" t="s">
        <v>677</v>
      </c>
      <c r="J253" s="42" t="s">
        <v>675</v>
      </c>
      <c r="K253" s="116" t="s">
        <v>111</v>
      </c>
      <c r="L253" s="272">
        <v>3</v>
      </c>
      <c r="M253" s="345"/>
      <c r="N253" s="345"/>
      <c r="O253" s="345"/>
    </row>
    <row r="254" spans="1:15" s="10" customFormat="1">
      <c r="A254" s="35" t="s">
        <v>191</v>
      </c>
      <c r="B254" s="148" t="s">
        <v>7</v>
      </c>
      <c r="C254" s="37" t="s">
        <v>5</v>
      </c>
      <c r="D254" s="130" t="s">
        <v>5</v>
      </c>
      <c r="E254" s="146" t="s">
        <v>193</v>
      </c>
      <c r="F254" s="146" t="s">
        <v>9</v>
      </c>
      <c r="G254" s="235">
        <v>40000</v>
      </c>
      <c r="H254" s="54" t="s">
        <v>717</v>
      </c>
      <c r="I254" s="91" t="s">
        <v>678</v>
      </c>
      <c r="J254" s="71" t="s">
        <v>676</v>
      </c>
      <c r="K254" s="98" t="s">
        <v>110</v>
      </c>
      <c r="L254" s="274">
        <v>40</v>
      </c>
      <c r="M254" s="345"/>
      <c r="N254" s="345"/>
      <c r="O254" s="345"/>
    </row>
    <row r="255" spans="1:15" s="10" customFormat="1">
      <c r="A255" s="44"/>
      <c r="B255" s="150"/>
      <c r="C255" s="46"/>
      <c r="D255" s="82" t="s">
        <v>10</v>
      </c>
      <c r="E255" s="83"/>
      <c r="F255" s="84"/>
      <c r="G255" s="63">
        <f>G254</f>
        <v>40000</v>
      </c>
      <c r="H255" s="86"/>
      <c r="I255" s="86"/>
      <c r="J255" s="86"/>
      <c r="K255" s="86"/>
      <c r="L255" s="275"/>
      <c r="M255" s="345"/>
      <c r="N255" s="345"/>
      <c r="O255" s="345"/>
    </row>
    <row r="256" spans="1:15" s="10" customFormat="1" ht="25.5">
      <c r="A256" s="35" t="s">
        <v>191</v>
      </c>
      <c r="B256" s="148" t="s">
        <v>7</v>
      </c>
      <c r="C256" s="37" t="s">
        <v>5</v>
      </c>
      <c r="D256" s="346" t="s">
        <v>6</v>
      </c>
      <c r="E256" s="317" t="s">
        <v>194</v>
      </c>
      <c r="F256" s="146" t="s">
        <v>9</v>
      </c>
      <c r="G256" s="235">
        <v>25000</v>
      </c>
      <c r="H256" s="54" t="s">
        <v>717</v>
      </c>
      <c r="I256" s="71" t="s">
        <v>423</v>
      </c>
      <c r="J256" s="71" t="s">
        <v>679</v>
      </c>
      <c r="K256" s="98" t="s">
        <v>110</v>
      </c>
      <c r="L256" s="274">
        <v>2</v>
      </c>
      <c r="M256" s="345"/>
      <c r="N256" s="345"/>
      <c r="O256" s="345"/>
    </row>
    <row r="257" spans="1:16" s="10" customFormat="1">
      <c r="A257" s="44"/>
      <c r="B257" s="150"/>
      <c r="C257" s="46"/>
      <c r="D257" s="60" t="s">
        <v>10</v>
      </c>
      <c r="E257" s="61"/>
      <c r="F257" s="62"/>
      <c r="G257" s="63">
        <f>(G256)</f>
        <v>25000</v>
      </c>
      <c r="H257" s="86"/>
      <c r="I257" s="86"/>
      <c r="J257" s="86"/>
      <c r="K257" s="86"/>
      <c r="L257" s="275"/>
      <c r="M257" s="345"/>
      <c r="N257" s="345"/>
      <c r="O257" s="345"/>
    </row>
    <row r="258" spans="1:16" s="10" customFormat="1" ht="25.5">
      <c r="A258" s="35" t="s">
        <v>191</v>
      </c>
      <c r="B258" s="148" t="s">
        <v>7</v>
      </c>
      <c r="C258" s="37" t="s">
        <v>5</v>
      </c>
      <c r="D258" s="130" t="s">
        <v>7</v>
      </c>
      <c r="E258" s="54" t="s">
        <v>195</v>
      </c>
      <c r="F258" s="54" t="s">
        <v>9</v>
      </c>
      <c r="G258" s="235">
        <v>100000</v>
      </c>
      <c r="H258" s="54" t="s">
        <v>717</v>
      </c>
      <c r="I258" s="91" t="s">
        <v>267</v>
      </c>
      <c r="J258" s="71" t="s">
        <v>680</v>
      </c>
      <c r="K258" s="98" t="s">
        <v>110</v>
      </c>
      <c r="L258" s="274">
        <v>9</v>
      </c>
    </row>
    <row r="259" spans="1:16" s="10" customFormat="1">
      <c r="A259" s="44"/>
      <c r="B259" s="150"/>
      <c r="C259" s="46"/>
      <c r="D259" s="60" t="s">
        <v>10</v>
      </c>
      <c r="E259" s="61"/>
      <c r="F259" s="62"/>
      <c r="G259" s="63">
        <f>G258</f>
        <v>100000</v>
      </c>
      <c r="H259" s="347"/>
      <c r="I259" s="86"/>
      <c r="J259" s="86"/>
      <c r="K259" s="86"/>
      <c r="L259" s="275"/>
      <c r="P259" s="58"/>
    </row>
    <row r="260" spans="1:16" s="10" customFormat="1" ht="25.5">
      <c r="A260" s="35" t="s">
        <v>191</v>
      </c>
      <c r="B260" s="148" t="s">
        <v>7</v>
      </c>
      <c r="C260" s="37" t="s">
        <v>5</v>
      </c>
      <c r="D260" s="130" t="s">
        <v>8</v>
      </c>
      <c r="E260" s="348" t="s">
        <v>196</v>
      </c>
      <c r="F260" s="54" t="s">
        <v>9</v>
      </c>
      <c r="G260" s="235">
        <v>40000</v>
      </c>
      <c r="H260" s="54" t="s">
        <v>717</v>
      </c>
      <c r="I260" s="91" t="s">
        <v>74</v>
      </c>
      <c r="J260" s="71" t="s">
        <v>681</v>
      </c>
      <c r="K260" s="98" t="s">
        <v>110</v>
      </c>
      <c r="L260" s="274">
        <v>21</v>
      </c>
      <c r="P260" s="58"/>
    </row>
    <row r="261" spans="1:16" s="10" customFormat="1">
      <c r="A261" s="44"/>
      <c r="B261" s="150"/>
      <c r="C261" s="46"/>
      <c r="D261" s="60" t="s">
        <v>10</v>
      </c>
      <c r="E261" s="61"/>
      <c r="F261" s="62"/>
      <c r="G261" s="63">
        <f>G260</f>
        <v>40000</v>
      </c>
      <c r="H261" s="347"/>
      <c r="I261" s="86"/>
      <c r="J261" s="86"/>
      <c r="K261" s="86"/>
      <c r="L261" s="275"/>
    </row>
    <row r="262" spans="1:16" s="10" customFormat="1" ht="25.5">
      <c r="A262" s="35" t="s">
        <v>191</v>
      </c>
      <c r="B262" s="148" t="s">
        <v>7</v>
      </c>
      <c r="C262" s="37" t="s">
        <v>5</v>
      </c>
      <c r="D262" s="88" t="s">
        <v>15</v>
      </c>
      <c r="E262" s="349" t="s">
        <v>154</v>
      </c>
      <c r="F262" s="89" t="s">
        <v>9</v>
      </c>
      <c r="G262" s="124">
        <v>70000</v>
      </c>
      <c r="H262" s="89" t="s">
        <v>460</v>
      </c>
      <c r="I262" s="290" t="s">
        <v>424</v>
      </c>
      <c r="J262" s="54" t="s">
        <v>426</v>
      </c>
      <c r="K262" s="287" t="s">
        <v>110</v>
      </c>
      <c r="L262" s="288">
        <v>8</v>
      </c>
    </row>
    <row r="263" spans="1:16" s="10" customFormat="1" ht="25.5">
      <c r="A263" s="94"/>
      <c r="B263" s="273"/>
      <c r="C263" s="75"/>
      <c r="D263" s="95"/>
      <c r="E263" s="350"/>
      <c r="F263" s="96"/>
      <c r="G263" s="128"/>
      <c r="H263" s="96"/>
      <c r="I263" s="351" t="s">
        <v>425</v>
      </c>
      <c r="J263" s="54" t="s">
        <v>427</v>
      </c>
      <c r="K263" s="325" t="s">
        <v>110</v>
      </c>
      <c r="L263" s="288">
        <v>9</v>
      </c>
    </row>
    <row r="264" spans="1:16" s="10" customFormat="1">
      <c r="A264" s="44"/>
      <c r="B264" s="150"/>
      <c r="C264" s="46"/>
      <c r="D264" s="82" t="s">
        <v>10</v>
      </c>
      <c r="E264" s="83"/>
      <c r="F264" s="84"/>
      <c r="G264" s="85">
        <f>G262</f>
        <v>70000</v>
      </c>
      <c r="H264" s="130"/>
      <c r="I264" s="86"/>
      <c r="J264" s="86"/>
      <c r="K264" s="86"/>
      <c r="L264" s="275"/>
    </row>
    <row r="265" spans="1:16" s="10" customFormat="1" ht="25.5">
      <c r="A265" s="35" t="s">
        <v>191</v>
      </c>
      <c r="B265" s="148" t="s">
        <v>7</v>
      </c>
      <c r="C265" s="37" t="s">
        <v>5</v>
      </c>
      <c r="D265" s="130" t="s">
        <v>17</v>
      </c>
      <c r="E265" s="348" t="s">
        <v>428</v>
      </c>
      <c r="F265" s="54" t="s">
        <v>9</v>
      </c>
      <c r="G265" s="235">
        <v>40000</v>
      </c>
      <c r="H265" s="54" t="s">
        <v>717</v>
      </c>
      <c r="I265" s="91" t="s">
        <v>429</v>
      </c>
      <c r="J265" s="71" t="s">
        <v>430</v>
      </c>
      <c r="K265" s="98" t="s">
        <v>110</v>
      </c>
      <c r="L265" s="274">
        <v>7</v>
      </c>
      <c r="P265" s="58"/>
    </row>
    <row r="266" spans="1:16" s="10" customFormat="1">
      <c r="A266" s="44"/>
      <c r="B266" s="150"/>
      <c r="C266" s="46"/>
      <c r="D266" s="60" t="s">
        <v>10</v>
      </c>
      <c r="E266" s="61"/>
      <c r="F266" s="62"/>
      <c r="G266" s="63">
        <f>G265</f>
        <v>40000</v>
      </c>
      <c r="H266" s="347"/>
      <c r="I266" s="86"/>
      <c r="J266" s="86"/>
      <c r="K266" s="86"/>
      <c r="L266" s="275"/>
    </row>
    <row r="267" spans="1:16" s="10" customFormat="1">
      <c r="A267" s="144" t="s">
        <v>191</v>
      </c>
      <c r="B267" s="31" t="s">
        <v>7</v>
      </c>
      <c r="C267" s="101" t="s">
        <v>5</v>
      </c>
      <c r="D267" s="102" t="s">
        <v>11</v>
      </c>
      <c r="E267" s="103"/>
      <c r="F267" s="104"/>
      <c r="G267" s="134">
        <f>G255+G257+G259+G261+G264+G266</f>
        <v>315000</v>
      </c>
      <c r="H267" s="101"/>
      <c r="I267" s="42"/>
      <c r="J267" s="42"/>
      <c r="K267" s="42"/>
      <c r="L267" s="43"/>
    </row>
    <row r="268" spans="1:16" s="10" customFormat="1">
      <c r="A268" s="144" t="s">
        <v>191</v>
      </c>
      <c r="B268" s="31" t="s">
        <v>7</v>
      </c>
      <c r="C268" s="107" t="s">
        <v>13</v>
      </c>
      <c r="D268" s="108"/>
      <c r="E268" s="108"/>
      <c r="F268" s="109"/>
      <c r="G268" s="323">
        <f>G267</f>
        <v>315000</v>
      </c>
      <c r="H268" s="31"/>
      <c r="I268" s="31"/>
      <c r="J268" s="31"/>
      <c r="K268" s="31"/>
      <c r="L268" s="111"/>
    </row>
    <row r="269" spans="1:16" s="10" customFormat="1">
      <c r="A269" s="144" t="s">
        <v>191</v>
      </c>
      <c r="B269" s="157" t="s">
        <v>12</v>
      </c>
      <c r="C269" s="158"/>
      <c r="D269" s="158"/>
      <c r="E269" s="158"/>
      <c r="F269" s="159"/>
      <c r="G269" s="267">
        <f>G268</f>
        <v>315000</v>
      </c>
      <c r="H269" s="161"/>
      <c r="I269" s="161"/>
      <c r="J269" s="161"/>
      <c r="K269" s="161"/>
      <c r="L269" s="162"/>
    </row>
    <row r="270" spans="1:16" s="10" customFormat="1">
      <c r="A270" s="144" t="s">
        <v>197</v>
      </c>
      <c r="B270" s="157" t="s">
        <v>461</v>
      </c>
      <c r="C270" s="158"/>
      <c r="D270" s="158"/>
      <c r="E270" s="158"/>
      <c r="F270" s="158"/>
      <c r="G270" s="158"/>
      <c r="H270" s="158"/>
      <c r="I270" s="158"/>
      <c r="J270" s="158"/>
      <c r="K270" s="158"/>
      <c r="L270" s="163"/>
    </row>
    <row r="271" spans="1:16" s="10" customFormat="1">
      <c r="A271" s="144" t="s">
        <v>197</v>
      </c>
      <c r="B271" s="31" t="s">
        <v>5</v>
      </c>
      <c r="C271" s="107" t="s">
        <v>198</v>
      </c>
      <c r="D271" s="108"/>
      <c r="E271" s="108"/>
      <c r="F271" s="108"/>
      <c r="G271" s="108"/>
      <c r="H271" s="108"/>
      <c r="I271" s="108"/>
      <c r="J271" s="108"/>
      <c r="K271" s="108"/>
      <c r="L271" s="112"/>
    </row>
    <row r="272" spans="1:16" s="10" customFormat="1" ht="144.75" customHeight="1">
      <c r="A272" s="35" t="s">
        <v>197</v>
      </c>
      <c r="B272" s="148" t="s">
        <v>5</v>
      </c>
      <c r="C272" s="37" t="s">
        <v>5</v>
      </c>
      <c r="D272" s="113" t="s">
        <v>199</v>
      </c>
      <c r="E272" s="114"/>
      <c r="F272" s="114"/>
      <c r="G272" s="115"/>
      <c r="H272" s="101" t="s">
        <v>718</v>
      </c>
      <c r="I272" s="101" t="s">
        <v>202</v>
      </c>
      <c r="J272" s="101" t="s">
        <v>203</v>
      </c>
      <c r="K272" s="101" t="s">
        <v>111</v>
      </c>
      <c r="L272" s="136" t="s">
        <v>431</v>
      </c>
    </row>
    <row r="273" spans="1:16" s="10" customFormat="1" ht="25.5">
      <c r="A273" s="44"/>
      <c r="B273" s="150"/>
      <c r="C273" s="46"/>
      <c r="D273" s="121"/>
      <c r="E273" s="122"/>
      <c r="F273" s="122"/>
      <c r="G273" s="123"/>
      <c r="H273" s="51" t="s">
        <v>206</v>
      </c>
      <c r="I273" s="51" t="s">
        <v>204</v>
      </c>
      <c r="J273" s="51" t="s">
        <v>205</v>
      </c>
      <c r="K273" s="51" t="s">
        <v>111</v>
      </c>
      <c r="L273" s="136" t="s">
        <v>432</v>
      </c>
    </row>
    <row r="274" spans="1:16" s="10" customFormat="1" ht="25.5">
      <c r="A274" s="35" t="s">
        <v>197</v>
      </c>
      <c r="B274" s="148" t="s">
        <v>5</v>
      </c>
      <c r="C274" s="37" t="s">
        <v>5</v>
      </c>
      <c r="D274" s="88" t="s">
        <v>5</v>
      </c>
      <c r="E274" s="89" t="s">
        <v>200</v>
      </c>
      <c r="F274" s="89" t="s">
        <v>9</v>
      </c>
      <c r="G274" s="124">
        <v>693000</v>
      </c>
      <c r="H274" s="70" t="s">
        <v>463</v>
      </c>
      <c r="I274" s="69" t="s">
        <v>75</v>
      </c>
      <c r="J274" s="352" t="s">
        <v>208</v>
      </c>
      <c r="K274" s="69" t="s">
        <v>110</v>
      </c>
      <c r="L274" s="353">
        <v>400</v>
      </c>
      <c r="P274" s="58"/>
    </row>
    <row r="275" spans="1:16" s="10" customFormat="1" ht="25.5">
      <c r="A275" s="44"/>
      <c r="B275" s="150"/>
      <c r="C275" s="46"/>
      <c r="D275" s="95"/>
      <c r="E275" s="96"/>
      <c r="F275" s="96"/>
      <c r="G275" s="128"/>
      <c r="H275" s="81"/>
      <c r="I275" s="69" t="s">
        <v>207</v>
      </c>
      <c r="J275" s="354" t="s">
        <v>209</v>
      </c>
      <c r="K275" s="69" t="s">
        <v>110</v>
      </c>
      <c r="L275" s="353">
        <v>85</v>
      </c>
      <c r="P275" s="58"/>
    </row>
    <row r="276" spans="1:16" s="10" customFormat="1">
      <c r="A276" s="73"/>
      <c r="B276" s="153"/>
      <c r="C276" s="151"/>
      <c r="D276" s="82" t="s">
        <v>10</v>
      </c>
      <c r="E276" s="83"/>
      <c r="F276" s="84"/>
      <c r="G276" s="289">
        <f>SUM(G274)</f>
        <v>693000</v>
      </c>
      <c r="H276" s="355"/>
      <c r="I276" s="356"/>
      <c r="J276" s="357"/>
      <c r="K276" s="356"/>
      <c r="L276" s="358"/>
      <c r="P276" s="58"/>
    </row>
    <row r="277" spans="1:16" s="10" customFormat="1">
      <c r="A277" s="35" t="s">
        <v>197</v>
      </c>
      <c r="B277" s="148" t="s">
        <v>5</v>
      </c>
      <c r="C277" s="37" t="s">
        <v>5</v>
      </c>
      <c r="D277" s="88" t="s">
        <v>6</v>
      </c>
      <c r="E277" s="89" t="s">
        <v>201</v>
      </c>
      <c r="F277" s="89" t="s">
        <v>9</v>
      </c>
      <c r="G277" s="124">
        <v>5389500</v>
      </c>
      <c r="H277" s="70" t="s">
        <v>53</v>
      </c>
      <c r="I277" s="54" t="s">
        <v>210</v>
      </c>
      <c r="J277" s="54" t="s">
        <v>213</v>
      </c>
      <c r="K277" s="54" t="s">
        <v>116</v>
      </c>
      <c r="L277" s="359">
        <v>95</v>
      </c>
    </row>
    <row r="278" spans="1:16" s="10" customFormat="1">
      <c r="A278" s="94"/>
      <c r="B278" s="273"/>
      <c r="C278" s="75"/>
      <c r="D278" s="125"/>
      <c r="E278" s="126"/>
      <c r="F278" s="126"/>
      <c r="G278" s="127"/>
      <c r="H278" s="78"/>
      <c r="I278" s="54" t="s">
        <v>211</v>
      </c>
      <c r="J278" s="54" t="s">
        <v>214</v>
      </c>
      <c r="K278" s="54" t="s">
        <v>116</v>
      </c>
      <c r="L278" s="359">
        <v>111</v>
      </c>
    </row>
    <row r="279" spans="1:16" s="10" customFormat="1">
      <c r="A279" s="94"/>
      <c r="B279" s="273"/>
      <c r="C279" s="75"/>
      <c r="D279" s="125"/>
      <c r="E279" s="126"/>
      <c r="F279" s="96"/>
      <c r="G279" s="128"/>
      <c r="H279" s="78"/>
      <c r="I279" s="70" t="s">
        <v>212</v>
      </c>
      <c r="J279" s="70" t="s">
        <v>300</v>
      </c>
      <c r="K279" s="70" t="s">
        <v>116</v>
      </c>
      <c r="L279" s="172">
        <v>143</v>
      </c>
    </row>
    <row r="280" spans="1:16" s="10" customFormat="1">
      <c r="A280" s="94"/>
      <c r="B280" s="273"/>
      <c r="C280" s="75"/>
      <c r="D280" s="95"/>
      <c r="E280" s="96"/>
      <c r="F280" s="146" t="s">
        <v>60</v>
      </c>
      <c r="G280" s="202">
        <v>195800</v>
      </c>
      <c r="H280" s="81"/>
      <c r="I280" s="81"/>
      <c r="J280" s="81"/>
      <c r="K280" s="81"/>
      <c r="L280" s="177"/>
    </row>
    <row r="281" spans="1:16" s="10" customFormat="1">
      <c r="A281" s="44"/>
      <c r="B281" s="150"/>
      <c r="C281" s="46"/>
      <c r="D281" s="82" t="s">
        <v>10</v>
      </c>
      <c r="E281" s="83"/>
      <c r="F281" s="84"/>
      <c r="G281" s="63">
        <f>G277+G280</f>
        <v>5585300</v>
      </c>
      <c r="H281" s="86"/>
      <c r="I281" s="86"/>
      <c r="J281" s="86"/>
      <c r="K281" s="86"/>
      <c r="L281" s="275"/>
    </row>
    <row r="282" spans="1:16" s="10" customFormat="1">
      <c r="A282" s="35" t="s">
        <v>197</v>
      </c>
      <c r="B282" s="148" t="s">
        <v>5</v>
      </c>
      <c r="C282" s="51" t="s">
        <v>5</v>
      </c>
      <c r="D282" s="360" t="s">
        <v>8</v>
      </c>
      <c r="E282" s="70" t="s">
        <v>433</v>
      </c>
      <c r="F282" s="89" t="s">
        <v>9</v>
      </c>
      <c r="G282" s="124">
        <v>1658500</v>
      </c>
      <c r="H282" s="70" t="s">
        <v>719</v>
      </c>
      <c r="I282" s="71" t="s">
        <v>66</v>
      </c>
      <c r="J282" s="71" t="s">
        <v>438</v>
      </c>
      <c r="K282" s="71" t="s">
        <v>110</v>
      </c>
      <c r="L282" s="361">
        <v>2877</v>
      </c>
    </row>
    <row r="283" spans="1:16" s="10" customFormat="1" ht="25.5">
      <c r="A283" s="94"/>
      <c r="B283" s="273"/>
      <c r="C283" s="151"/>
      <c r="D283" s="362"/>
      <c r="E283" s="78"/>
      <c r="F283" s="126"/>
      <c r="G283" s="127"/>
      <c r="H283" s="78"/>
      <c r="I283" s="71" t="s">
        <v>434</v>
      </c>
      <c r="J283" s="71" t="s">
        <v>439</v>
      </c>
      <c r="K283" s="71" t="s">
        <v>110</v>
      </c>
      <c r="L283" s="361">
        <v>2663</v>
      </c>
    </row>
    <row r="284" spans="1:16" s="10" customFormat="1" ht="25.5">
      <c r="A284" s="94"/>
      <c r="B284" s="273"/>
      <c r="C284" s="151"/>
      <c r="D284" s="362"/>
      <c r="E284" s="78"/>
      <c r="F284" s="126"/>
      <c r="G284" s="127"/>
      <c r="H284" s="78"/>
      <c r="I284" s="71" t="s">
        <v>69</v>
      </c>
      <c r="J284" s="71" t="s">
        <v>440</v>
      </c>
      <c r="K284" s="71" t="s">
        <v>110</v>
      </c>
      <c r="L284" s="361">
        <v>3380</v>
      </c>
    </row>
    <row r="285" spans="1:16" s="10" customFormat="1">
      <c r="A285" s="94"/>
      <c r="B285" s="273"/>
      <c r="C285" s="151"/>
      <c r="D285" s="362"/>
      <c r="E285" s="78"/>
      <c r="F285" s="126"/>
      <c r="G285" s="127"/>
      <c r="H285" s="78"/>
      <c r="I285" s="71" t="s">
        <v>435</v>
      </c>
      <c r="J285" s="71" t="s">
        <v>441</v>
      </c>
      <c r="K285" s="71" t="s">
        <v>67</v>
      </c>
      <c r="L285" s="361">
        <v>39.299999999999997</v>
      </c>
    </row>
    <row r="286" spans="1:16" s="10" customFormat="1" ht="25.5">
      <c r="A286" s="94"/>
      <c r="B286" s="273"/>
      <c r="C286" s="151"/>
      <c r="D286" s="362"/>
      <c r="E286" s="78"/>
      <c r="F286" s="96"/>
      <c r="G286" s="128"/>
      <c r="H286" s="78"/>
      <c r="I286" s="71" t="s">
        <v>436</v>
      </c>
      <c r="J286" s="71" t="s">
        <v>442</v>
      </c>
      <c r="K286" s="71" t="s">
        <v>68</v>
      </c>
      <c r="L286" s="361">
        <v>1492.7</v>
      </c>
    </row>
    <row r="287" spans="1:16" s="10" customFormat="1" ht="39.75" customHeight="1">
      <c r="A287" s="94"/>
      <c r="B287" s="273"/>
      <c r="C287" s="151"/>
      <c r="D287" s="362"/>
      <c r="E287" s="81"/>
      <c r="F287" s="146" t="s">
        <v>60</v>
      </c>
      <c r="G287" s="202">
        <v>4500</v>
      </c>
      <c r="H287" s="81"/>
      <c r="I287" s="352" t="s">
        <v>437</v>
      </c>
      <c r="J287" s="71" t="s">
        <v>443</v>
      </c>
      <c r="K287" s="71" t="s">
        <v>67</v>
      </c>
      <c r="L287" s="361">
        <v>295</v>
      </c>
    </row>
    <row r="288" spans="1:16" s="10" customFormat="1">
      <c r="A288" s="44"/>
      <c r="B288" s="150"/>
      <c r="C288" s="59"/>
      <c r="D288" s="60" t="s">
        <v>10</v>
      </c>
      <c r="E288" s="61"/>
      <c r="F288" s="62"/>
      <c r="G288" s="63">
        <f>G282+G287</f>
        <v>1663000</v>
      </c>
      <c r="H288" s="86"/>
      <c r="I288" s="86"/>
      <c r="J288" s="86"/>
      <c r="K288" s="86"/>
      <c r="L288" s="275"/>
    </row>
    <row r="289" spans="1:24" s="10" customFormat="1">
      <c r="A289" s="35" t="s">
        <v>197</v>
      </c>
      <c r="B289" s="148" t="s">
        <v>5</v>
      </c>
      <c r="C289" s="37" t="s">
        <v>5</v>
      </c>
      <c r="D289" s="319" t="s">
        <v>17</v>
      </c>
      <c r="E289" s="317" t="s">
        <v>444</v>
      </c>
      <c r="F289" s="317" t="s">
        <v>9</v>
      </c>
      <c r="G289" s="55">
        <v>155000</v>
      </c>
      <c r="H289" s="69" t="s">
        <v>76</v>
      </c>
      <c r="I289" s="54" t="s">
        <v>77</v>
      </c>
      <c r="J289" s="54" t="s">
        <v>216</v>
      </c>
      <c r="K289" s="54" t="s">
        <v>116</v>
      </c>
      <c r="L289" s="359">
        <v>2</v>
      </c>
    </row>
    <row r="290" spans="1:24" s="10" customFormat="1">
      <c r="A290" s="44"/>
      <c r="B290" s="150"/>
      <c r="C290" s="46"/>
      <c r="D290" s="60" t="s">
        <v>10</v>
      </c>
      <c r="E290" s="61"/>
      <c r="F290" s="62"/>
      <c r="G290" s="63">
        <f>G289</f>
        <v>155000</v>
      </c>
      <c r="H290" s="86"/>
      <c r="I290" s="86"/>
      <c r="J290" s="86"/>
      <c r="K290" s="86"/>
      <c r="L290" s="275"/>
    </row>
    <row r="291" spans="1:24" s="10" customFormat="1">
      <c r="A291" s="26" t="s">
        <v>197</v>
      </c>
      <c r="B291" s="153" t="s">
        <v>5</v>
      </c>
      <c r="C291" s="59" t="s">
        <v>5</v>
      </c>
      <c r="D291" s="102" t="s">
        <v>11</v>
      </c>
      <c r="E291" s="103"/>
      <c r="F291" s="104"/>
      <c r="G291" s="105">
        <f>G276+G281+G290+G288</f>
        <v>8096300</v>
      </c>
      <c r="H291" s="42"/>
      <c r="I291" s="42"/>
      <c r="J291" s="42"/>
      <c r="K291" s="42"/>
      <c r="L291" s="43"/>
    </row>
    <row r="292" spans="1:24" s="10" customFormat="1" ht="102">
      <c r="A292" s="144" t="s">
        <v>197</v>
      </c>
      <c r="B292" s="31" t="s">
        <v>5</v>
      </c>
      <c r="C292" s="101" t="s">
        <v>6</v>
      </c>
      <c r="D292" s="140" t="s">
        <v>445</v>
      </c>
      <c r="E292" s="141"/>
      <c r="F292" s="141"/>
      <c r="G292" s="142"/>
      <c r="H292" s="101" t="s">
        <v>720</v>
      </c>
      <c r="I292" s="101" t="s">
        <v>95</v>
      </c>
      <c r="J292" s="101" t="s">
        <v>215</v>
      </c>
      <c r="K292" s="101" t="s">
        <v>111</v>
      </c>
      <c r="L292" s="136" t="s">
        <v>48</v>
      </c>
    </row>
    <row r="293" spans="1:24" s="10" customFormat="1" ht="25.5">
      <c r="A293" s="35" t="s">
        <v>197</v>
      </c>
      <c r="B293" s="148" t="s">
        <v>5</v>
      </c>
      <c r="C293" s="37" t="s">
        <v>6</v>
      </c>
      <c r="D293" s="130" t="s">
        <v>5</v>
      </c>
      <c r="E293" s="200" t="s">
        <v>217</v>
      </c>
      <c r="F293" s="146" t="s">
        <v>42</v>
      </c>
      <c r="G293" s="235">
        <v>200</v>
      </c>
      <c r="H293" s="54" t="s">
        <v>78</v>
      </c>
      <c r="I293" s="54" t="s">
        <v>82</v>
      </c>
      <c r="J293" s="54" t="s">
        <v>230</v>
      </c>
      <c r="K293" s="54" t="s">
        <v>110</v>
      </c>
      <c r="L293" s="359">
        <v>30</v>
      </c>
    </row>
    <row r="294" spans="1:24" s="10" customFormat="1">
      <c r="A294" s="44"/>
      <c r="B294" s="150"/>
      <c r="C294" s="46"/>
      <c r="D294" s="82" t="s">
        <v>10</v>
      </c>
      <c r="E294" s="83"/>
      <c r="F294" s="84"/>
      <c r="G294" s="63">
        <f>G293</f>
        <v>200</v>
      </c>
      <c r="H294" s="86"/>
      <c r="I294" s="86"/>
      <c r="J294" s="86"/>
      <c r="K294" s="86"/>
      <c r="L294" s="275"/>
    </row>
    <row r="295" spans="1:24" s="10" customFormat="1" ht="38.25">
      <c r="A295" s="35" t="s">
        <v>197</v>
      </c>
      <c r="B295" s="148" t="s">
        <v>5</v>
      </c>
      <c r="C295" s="37" t="s">
        <v>6</v>
      </c>
      <c r="D295" s="130" t="s">
        <v>6</v>
      </c>
      <c r="E295" s="200" t="s">
        <v>218</v>
      </c>
      <c r="F295" s="146" t="s">
        <v>42</v>
      </c>
      <c r="G295" s="235">
        <v>13700</v>
      </c>
      <c r="H295" s="54" t="s">
        <v>62</v>
      </c>
      <c r="I295" s="363" t="s">
        <v>446</v>
      </c>
      <c r="J295" s="54" t="s">
        <v>231</v>
      </c>
      <c r="K295" s="54" t="s">
        <v>111</v>
      </c>
      <c r="L295" s="359">
        <v>75</v>
      </c>
    </row>
    <row r="296" spans="1:24" s="10" customFormat="1">
      <c r="A296" s="44"/>
      <c r="B296" s="150"/>
      <c r="C296" s="46"/>
      <c r="D296" s="82" t="s">
        <v>10</v>
      </c>
      <c r="E296" s="83"/>
      <c r="F296" s="84"/>
      <c r="G296" s="63">
        <f>G295</f>
        <v>13700</v>
      </c>
      <c r="H296" s="86"/>
      <c r="I296" s="86"/>
      <c r="J296" s="86"/>
      <c r="K296" s="86"/>
      <c r="L296" s="275"/>
    </row>
    <row r="297" spans="1:24" s="10" customFormat="1" ht="25.5">
      <c r="A297" s="35" t="s">
        <v>197</v>
      </c>
      <c r="B297" s="148" t="s">
        <v>5</v>
      </c>
      <c r="C297" s="37" t="s">
        <v>6</v>
      </c>
      <c r="D297" s="130" t="s">
        <v>7</v>
      </c>
      <c r="E297" s="200" t="s">
        <v>219</v>
      </c>
      <c r="F297" s="146" t="s">
        <v>42</v>
      </c>
      <c r="G297" s="235">
        <v>8000</v>
      </c>
      <c r="H297" s="54" t="s">
        <v>721</v>
      </c>
      <c r="I297" s="54" t="s">
        <v>54</v>
      </c>
      <c r="J297" s="54" t="s">
        <v>232</v>
      </c>
      <c r="K297" s="54" t="s">
        <v>40</v>
      </c>
      <c r="L297" s="359">
        <v>1</v>
      </c>
      <c r="P297" s="58"/>
      <c r="Q297" s="58"/>
      <c r="R297" s="58"/>
      <c r="S297" s="58"/>
      <c r="T297" s="58"/>
      <c r="U297" s="58"/>
      <c r="V297" s="58"/>
      <c r="W297" s="58"/>
      <c r="X297" s="58"/>
    </row>
    <row r="298" spans="1:24" s="10" customFormat="1">
      <c r="A298" s="44"/>
      <c r="B298" s="150"/>
      <c r="C298" s="46"/>
      <c r="D298" s="82" t="s">
        <v>10</v>
      </c>
      <c r="E298" s="83"/>
      <c r="F298" s="84"/>
      <c r="G298" s="63">
        <f>G297</f>
        <v>8000</v>
      </c>
      <c r="H298" s="86"/>
      <c r="I298" s="86"/>
      <c r="J298" s="86"/>
      <c r="K298" s="86"/>
      <c r="L298" s="275"/>
      <c r="P298" s="58"/>
      <c r="Q298" s="58"/>
      <c r="R298" s="58"/>
      <c r="S298" s="58"/>
      <c r="T298" s="58"/>
      <c r="U298" s="58"/>
      <c r="V298" s="58"/>
      <c r="W298" s="58"/>
      <c r="X298" s="58"/>
    </row>
    <row r="299" spans="1:24" s="10" customFormat="1" ht="38.25">
      <c r="A299" s="35" t="s">
        <v>197</v>
      </c>
      <c r="B299" s="148" t="s">
        <v>5</v>
      </c>
      <c r="C299" s="37" t="s">
        <v>6</v>
      </c>
      <c r="D299" s="88" t="s">
        <v>8</v>
      </c>
      <c r="E299" s="70" t="s">
        <v>220</v>
      </c>
      <c r="F299" s="89" t="s">
        <v>42</v>
      </c>
      <c r="G299" s="124">
        <v>29700</v>
      </c>
      <c r="H299" s="70" t="s">
        <v>722</v>
      </c>
      <c r="I299" s="54" t="s">
        <v>233</v>
      </c>
      <c r="J299" s="54" t="s">
        <v>234</v>
      </c>
      <c r="K299" s="54" t="s">
        <v>110</v>
      </c>
      <c r="L299" s="359">
        <v>1900</v>
      </c>
      <c r="P299" s="58"/>
      <c r="Q299" s="58"/>
      <c r="R299" s="58"/>
      <c r="S299" s="58"/>
      <c r="T299" s="58"/>
      <c r="U299" s="58"/>
      <c r="V299" s="58"/>
      <c r="W299" s="58"/>
      <c r="X299" s="58"/>
    </row>
    <row r="300" spans="1:24" s="10" customFormat="1">
      <c r="A300" s="94"/>
      <c r="B300" s="273"/>
      <c r="C300" s="75"/>
      <c r="D300" s="125"/>
      <c r="E300" s="78"/>
      <c r="F300" s="126"/>
      <c r="G300" s="127"/>
      <c r="H300" s="78"/>
      <c r="I300" s="54" t="s">
        <v>93</v>
      </c>
      <c r="J300" s="54" t="s">
        <v>235</v>
      </c>
      <c r="K300" s="54" t="s">
        <v>110</v>
      </c>
      <c r="L300" s="359">
        <v>120</v>
      </c>
      <c r="P300" s="58"/>
      <c r="Q300" s="58"/>
      <c r="R300" s="58"/>
      <c r="S300" s="58"/>
      <c r="T300" s="58"/>
      <c r="U300" s="58"/>
      <c r="V300" s="58"/>
      <c r="W300" s="58"/>
      <c r="X300" s="58"/>
    </row>
    <row r="301" spans="1:24" s="10" customFormat="1">
      <c r="A301" s="94"/>
      <c r="B301" s="273"/>
      <c r="C301" s="75"/>
      <c r="D301" s="95"/>
      <c r="E301" s="81"/>
      <c r="F301" s="96"/>
      <c r="G301" s="128"/>
      <c r="H301" s="81"/>
      <c r="I301" s="54" t="s">
        <v>94</v>
      </c>
      <c r="J301" s="54" t="s">
        <v>236</v>
      </c>
      <c r="K301" s="54" t="s">
        <v>110</v>
      </c>
      <c r="L301" s="359">
        <v>1950</v>
      </c>
      <c r="P301" s="58"/>
      <c r="Q301" s="58"/>
      <c r="R301" s="58"/>
      <c r="S301" s="58"/>
      <c r="T301" s="58"/>
      <c r="U301" s="58"/>
      <c r="V301" s="58"/>
      <c r="W301" s="58"/>
      <c r="X301" s="58"/>
    </row>
    <row r="302" spans="1:24" s="10" customFormat="1">
      <c r="A302" s="44"/>
      <c r="B302" s="150"/>
      <c r="C302" s="46"/>
      <c r="D302" s="82" t="s">
        <v>10</v>
      </c>
      <c r="E302" s="83"/>
      <c r="F302" s="84"/>
      <c r="G302" s="63">
        <f>G299</f>
        <v>29700</v>
      </c>
      <c r="H302" s="86"/>
      <c r="I302" s="86"/>
      <c r="J302" s="86"/>
      <c r="K302" s="86"/>
      <c r="L302" s="275"/>
      <c r="P302" s="58"/>
      <c r="Q302" s="58"/>
      <c r="R302" s="58"/>
      <c r="S302" s="58"/>
      <c r="T302" s="58"/>
      <c r="U302" s="58"/>
      <c r="V302" s="58"/>
      <c r="W302" s="58"/>
      <c r="X302" s="58"/>
    </row>
    <row r="303" spans="1:24" s="10" customFormat="1" ht="25.5">
      <c r="A303" s="35" t="s">
        <v>197</v>
      </c>
      <c r="B303" s="148" t="s">
        <v>5</v>
      </c>
      <c r="C303" s="37" t="s">
        <v>6</v>
      </c>
      <c r="D303" s="319" t="s">
        <v>15</v>
      </c>
      <c r="E303" s="69" t="s">
        <v>221</v>
      </c>
      <c r="F303" s="317" t="s">
        <v>42</v>
      </c>
      <c r="G303" s="235">
        <v>7400</v>
      </c>
      <c r="H303" s="54" t="s">
        <v>55</v>
      </c>
      <c r="I303" s="54" t="s">
        <v>238</v>
      </c>
      <c r="J303" s="54" t="s">
        <v>237</v>
      </c>
      <c r="K303" s="54" t="s">
        <v>110</v>
      </c>
      <c r="L303" s="359">
        <v>280</v>
      </c>
      <c r="P303" s="58"/>
      <c r="Q303" s="58"/>
      <c r="R303" s="58"/>
      <c r="S303" s="58"/>
      <c r="T303" s="58"/>
      <c r="U303" s="58"/>
      <c r="V303" s="58"/>
      <c r="W303" s="58"/>
      <c r="X303" s="58"/>
    </row>
    <row r="304" spans="1:24" s="10" customFormat="1">
      <c r="A304" s="44"/>
      <c r="B304" s="150"/>
      <c r="C304" s="46"/>
      <c r="D304" s="82" t="s">
        <v>10</v>
      </c>
      <c r="E304" s="83"/>
      <c r="F304" s="84"/>
      <c r="G304" s="238">
        <f>G303</f>
        <v>7400</v>
      </c>
      <c r="H304" s="347"/>
      <c r="I304" s="347"/>
      <c r="J304" s="347"/>
      <c r="K304" s="86"/>
      <c r="L304" s="275"/>
      <c r="P304" s="58"/>
      <c r="Q304" s="58"/>
      <c r="R304" s="58"/>
      <c r="S304" s="58"/>
      <c r="T304" s="58"/>
      <c r="U304" s="58"/>
      <c r="V304" s="58"/>
      <c r="W304" s="58"/>
      <c r="X304" s="58"/>
    </row>
    <row r="305" spans="1:12" s="10" customFormat="1" ht="25.5">
      <c r="A305" s="35" t="s">
        <v>197</v>
      </c>
      <c r="B305" s="148" t="s">
        <v>5</v>
      </c>
      <c r="C305" s="37" t="s">
        <v>6</v>
      </c>
      <c r="D305" s="130" t="s">
        <v>17</v>
      </c>
      <c r="E305" s="200" t="s">
        <v>222</v>
      </c>
      <c r="F305" s="146" t="s">
        <v>42</v>
      </c>
      <c r="G305" s="202">
        <v>600</v>
      </c>
      <c r="H305" s="200" t="s">
        <v>79</v>
      </c>
      <c r="I305" s="54" t="s">
        <v>80</v>
      </c>
      <c r="J305" s="54" t="s">
        <v>239</v>
      </c>
      <c r="K305" s="54" t="s">
        <v>110</v>
      </c>
      <c r="L305" s="359">
        <v>250</v>
      </c>
    </row>
    <row r="306" spans="1:12" s="10" customFormat="1">
      <c r="A306" s="44"/>
      <c r="B306" s="150"/>
      <c r="C306" s="46"/>
      <c r="D306" s="82" t="s">
        <v>10</v>
      </c>
      <c r="E306" s="83"/>
      <c r="F306" s="84"/>
      <c r="G306" s="238">
        <f>G305</f>
        <v>600</v>
      </c>
      <c r="H306" s="347"/>
      <c r="I306" s="86"/>
      <c r="J306" s="86"/>
      <c r="K306" s="86"/>
      <c r="L306" s="275"/>
    </row>
    <row r="307" spans="1:12" s="10" customFormat="1" ht="25.5">
      <c r="A307" s="35" t="s">
        <v>197</v>
      </c>
      <c r="B307" s="148" t="s">
        <v>5</v>
      </c>
      <c r="C307" s="37" t="s">
        <v>6</v>
      </c>
      <c r="D307" s="295" t="s">
        <v>18</v>
      </c>
      <c r="E307" s="200" t="s">
        <v>223</v>
      </c>
      <c r="F307" s="146" t="s">
        <v>42</v>
      </c>
      <c r="G307" s="202">
        <v>37700</v>
      </c>
      <c r="H307" s="200" t="s">
        <v>83</v>
      </c>
      <c r="I307" s="54" t="s">
        <v>447</v>
      </c>
      <c r="J307" s="54" t="s">
        <v>240</v>
      </c>
      <c r="K307" s="54" t="s">
        <v>111</v>
      </c>
      <c r="L307" s="359">
        <v>86</v>
      </c>
    </row>
    <row r="308" spans="1:12" s="10" customFormat="1">
      <c r="A308" s="44"/>
      <c r="B308" s="150"/>
      <c r="C308" s="46"/>
      <c r="D308" s="82" t="s">
        <v>10</v>
      </c>
      <c r="E308" s="83"/>
      <c r="F308" s="84"/>
      <c r="G308" s="238">
        <f>G307</f>
        <v>37700</v>
      </c>
      <c r="H308" s="347"/>
      <c r="I308" s="86"/>
      <c r="J308" s="86"/>
      <c r="K308" s="86"/>
      <c r="L308" s="275"/>
    </row>
    <row r="309" spans="1:12" s="10" customFormat="1" ht="38.25">
      <c r="A309" s="35" t="s">
        <v>197</v>
      </c>
      <c r="B309" s="148" t="s">
        <v>5</v>
      </c>
      <c r="C309" s="37" t="s">
        <v>6</v>
      </c>
      <c r="D309" s="52" t="s">
        <v>20</v>
      </c>
      <c r="E309" s="53" t="s">
        <v>224</v>
      </c>
      <c r="F309" s="146" t="s">
        <v>42</v>
      </c>
      <c r="G309" s="235">
        <v>3600</v>
      </c>
      <c r="H309" s="69" t="s">
        <v>84</v>
      </c>
      <c r="I309" s="364" t="s">
        <v>448</v>
      </c>
      <c r="J309" s="365" t="s">
        <v>241</v>
      </c>
      <c r="K309" s="54" t="s">
        <v>111</v>
      </c>
      <c r="L309" s="359">
        <v>33.6</v>
      </c>
    </row>
    <row r="310" spans="1:12" s="10" customFormat="1">
      <c r="A310" s="44"/>
      <c r="B310" s="150"/>
      <c r="C310" s="46"/>
      <c r="D310" s="82" t="s">
        <v>10</v>
      </c>
      <c r="E310" s="83"/>
      <c r="F310" s="84"/>
      <c r="G310" s="63">
        <f>G309</f>
        <v>3600</v>
      </c>
      <c r="H310" s="86"/>
      <c r="I310" s="86"/>
      <c r="J310" s="86"/>
      <c r="K310" s="86"/>
      <c r="L310" s="275"/>
    </row>
    <row r="311" spans="1:12" s="10" customFormat="1" ht="25.5">
      <c r="A311" s="35" t="s">
        <v>197</v>
      </c>
      <c r="B311" s="148" t="s">
        <v>5</v>
      </c>
      <c r="C311" s="37" t="s">
        <v>6</v>
      </c>
      <c r="D311" s="319" t="s">
        <v>16</v>
      </c>
      <c r="E311" s="69" t="s">
        <v>225</v>
      </c>
      <c r="F311" s="317" t="s">
        <v>47</v>
      </c>
      <c r="G311" s="235">
        <v>225800</v>
      </c>
      <c r="H311" s="54" t="s">
        <v>78</v>
      </c>
      <c r="I311" s="54" t="s">
        <v>242</v>
      </c>
      <c r="J311" s="54" t="s">
        <v>243</v>
      </c>
      <c r="K311" s="54" t="s">
        <v>110</v>
      </c>
      <c r="L311" s="359">
        <v>15</v>
      </c>
    </row>
    <row r="312" spans="1:12" s="10" customFormat="1">
      <c r="A312" s="44"/>
      <c r="B312" s="150"/>
      <c r="C312" s="46"/>
      <c r="D312" s="82" t="s">
        <v>10</v>
      </c>
      <c r="E312" s="83"/>
      <c r="F312" s="84"/>
      <c r="G312" s="238">
        <f>G311</f>
        <v>225800</v>
      </c>
      <c r="H312" s="347"/>
      <c r="I312" s="86"/>
      <c r="J312" s="86"/>
      <c r="K312" s="86"/>
      <c r="L312" s="275"/>
    </row>
    <row r="313" spans="1:12" s="10" customFormat="1" ht="38.25">
      <c r="A313" s="35" t="s">
        <v>197</v>
      </c>
      <c r="B313" s="148" t="s">
        <v>5</v>
      </c>
      <c r="C313" s="37" t="s">
        <v>6</v>
      </c>
      <c r="D313" s="88" t="s">
        <v>21</v>
      </c>
      <c r="E313" s="89" t="s">
        <v>226</v>
      </c>
      <c r="F313" s="89" t="s">
        <v>47</v>
      </c>
      <c r="G313" s="124">
        <v>162000</v>
      </c>
      <c r="H313" s="70" t="s">
        <v>723</v>
      </c>
      <c r="I313" s="54" t="s">
        <v>244</v>
      </c>
      <c r="J313" s="54" t="s">
        <v>247</v>
      </c>
      <c r="K313" s="71" t="s">
        <v>67</v>
      </c>
      <c r="L313" s="361">
        <v>44517.4</v>
      </c>
    </row>
    <row r="314" spans="1:12" s="10" customFormat="1" ht="38.25">
      <c r="A314" s="94"/>
      <c r="B314" s="273"/>
      <c r="C314" s="75"/>
      <c r="D314" s="125"/>
      <c r="E314" s="126"/>
      <c r="F314" s="126"/>
      <c r="G314" s="127"/>
      <c r="H314" s="78"/>
      <c r="I314" s="54" t="s">
        <v>245</v>
      </c>
      <c r="J314" s="54" t="s">
        <v>248</v>
      </c>
      <c r="K314" s="71" t="s">
        <v>110</v>
      </c>
      <c r="L314" s="361">
        <v>25</v>
      </c>
    </row>
    <row r="315" spans="1:12" s="10" customFormat="1">
      <c r="A315" s="94"/>
      <c r="B315" s="273"/>
      <c r="C315" s="75"/>
      <c r="D315" s="95"/>
      <c r="E315" s="96"/>
      <c r="F315" s="96"/>
      <c r="G315" s="128"/>
      <c r="H315" s="81"/>
      <c r="I315" s="54" t="s">
        <v>246</v>
      </c>
      <c r="J315" s="54" t="s">
        <v>249</v>
      </c>
      <c r="K315" s="71" t="s">
        <v>68</v>
      </c>
      <c r="L315" s="361">
        <v>20</v>
      </c>
    </row>
    <row r="316" spans="1:12" s="10" customFormat="1">
      <c r="A316" s="44"/>
      <c r="B316" s="150"/>
      <c r="C316" s="46"/>
      <c r="D316" s="82" t="s">
        <v>10</v>
      </c>
      <c r="E316" s="83"/>
      <c r="F316" s="84"/>
      <c r="G316" s="238">
        <f>G313</f>
        <v>162000</v>
      </c>
      <c r="H316" s="347"/>
      <c r="I316" s="86"/>
      <c r="J316" s="86"/>
      <c r="K316" s="86"/>
      <c r="L316" s="275"/>
    </row>
    <row r="317" spans="1:12" s="10" customFormat="1" ht="25.5">
      <c r="A317" s="35" t="s">
        <v>197</v>
      </c>
      <c r="B317" s="148" t="s">
        <v>5</v>
      </c>
      <c r="C317" s="37" t="s">
        <v>6</v>
      </c>
      <c r="D317" s="52" t="s">
        <v>22</v>
      </c>
      <c r="E317" s="54" t="s">
        <v>227</v>
      </c>
      <c r="F317" s="146" t="s">
        <v>42</v>
      </c>
      <c r="G317" s="235">
        <v>27700</v>
      </c>
      <c r="H317" s="54" t="s">
        <v>724</v>
      </c>
      <c r="I317" s="54" t="s">
        <v>81</v>
      </c>
      <c r="J317" s="54" t="s">
        <v>250</v>
      </c>
      <c r="K317" s="54" t="s">
        <v>110</v>
      </c>
      <c r="L317" s="359">
        <v>500</v>
      </c>
    </row>
    <row r="318" spans="1:12" s="10" customFormat="1">
      <c r="A318" s="44"/>
      <c r="B318" s="150"/>
      <c r="C318" s="46"/>
      <c r="D318" s="82" t="s">
        <v>10</v>
      </c>
      <c r="E318" s="83"/>
      <c r="F318" s="84"/>
      <c r="G318" s="238">
        <f>G317</f>
        <v>27700</v>
      </c>
      <c r="H318" s="347"/>
      <c r="I318" s="347"/>
      <c r="J318" s="347"/>
      <c r="K318" s="347"/>
      <c r="L318" s="366"/>
    </row>
    <row r="319" spans="1:12" s="10" customFormat="1">
      <c r="A319" s="35" t="s">
        <v>197</v>
      </c>
      <c r="B319" s="148" t="s">
        <v>5</v>
      </c>
      <c r="C319" s="37" t="s">
        <v>6</v>
      </c>
      <c r="D319" s="319" t="s">
        <v>23</v>
      </c>
      <c r="E319" s="317" t="s">
        <v>228</v>
      </c>
      <c r="F319" s="317" t="s">
        <v>42</v>
      </c>
      <c r="G319" s="235">
        <v>22000</v>
      </c>
      <c r="H319" s="54" t="s">
        <v>63</v>
      </c>
      <c r="I319" s="54" t="s">
        <v>96</v>
      </c>
      <c r="J319" s="54" t="s">
        <v>251</v>
      </c>
      <c r="K319" s="54" t="s">
        <v>110</v>
      </c>
      <c r="L319" s="359">
        <v>5</v>
      </c>
    </row>
    <row r="320" spans="1:12" s="10" customFormat="1">
      <c r="A320" s="44"/>
      <c r="B320" s="150"/>
      <c r="C320" s="46"/>
      <c r="D320" s="82" t="s">
        <v>10</v>
      </c>
      <c r="E320" s="83"/>
      <c r="F320" s="84"/>
      <c r="G320" s="238">
        <f>G319</f>
        <v>22000</v>
      </c>
      <c r="H320" s="347"/>
      <c r="I320" s="86"/>
      <c r="J320" s="86"/>
      <c r="K320" s="86"/>
      <c r="L320" s="275"/>
    </row>
    <row r="321" spans="1:12" s="10" customFormat="1" ht="63.75">
      <c r="A321" s="35" t="s">
        <v>197</v>
      </c>
      <c r="B321" s="148" t="s">
        <v>5</v>
      </c>
      <c r="C321" s="37" t="s">
        <v>6</v>
      </c>
      <c r="D321" s="52" t="s">
        <v>26</v>
      </c>
      <c r="E321" s="145" t="s">
        <v>229</v>
      </c>
      <c r="F321" s="146" t="s">
        <v>42</v>
      </c>
      <c r="G321" s="235">
        <v>24000</v>
      </c>
      <c r="H321" s="54" t="s">
        <v>299</v>
      </c>
      <c r="I321" s="352" t="s">
        <v>85</v>
      </c>
      <c r="J321" s="54" t="s">
        <v>252</v>
      </c>
      <c r="K321" s="54" t="s">
        <v>40</v>
      </c>
      <c r="L321" s="359">
        <v>5</v>
      </c>
    </row>
    <row r="322" spans="1:12" s="10" customFormat="1">
      <c r="A322" s="44"/>
      <c r="B322" s="150"/>
      <c r="C322" s="46"/>
      <c r="D322" s="82" t="s">
        <v>10</v>
      </c>
      <c r="E322" s="83"/>
      <c r="F322" s="84"/>
      <c r="G322" s="238">
        <f>G321</f>
        <v>24000</v>
      </c>
      <c r="H322" s="347"/>
      <c r="I322" s="86"/>
      <c r="J322" s="86"/>
      <c r="K322" s="86"/>
      <c r="L322" s="275"/>
    </row>
    <row r="323" spans="1:12" s="10" customFormat="1" ht="25.5">
      <c r="A323" s="35" t="s">
        <v>197</v>
      </c>
      <c r="B323" s="148" t="s">
        <v>5</v>
      </c>
      <c r="C323" s="37" t="s">
        <v>6</v>
      </c>
      <c r="D323" s="88" t="s">
        <v>24</v>
      </c>
      <c r="E323" s="89" t="s">
        <v>449</v>
      </c>
      <c r="F323" s="89" t="s">
        <v>42</v>
      </c>
      <c r="G323" s="124">
        <v>43896</v>
      </c>
      <c r="H323" s="70" t="s">
        <v>725</v>
      </c>
      <c r="I323" s="71" t="s">
        <v>452</v>
      </c>
      <c r="J323" s="71" t="s">
        <v>450</v>
      </c>
      <c r="K323" s="71" t="s">
        <v>110</v>
      </c>
      <c r="L323" s="361">
        <v>24</v>
      </c>
    </row>
    <row r="324" spans="1:12" s="10" customFormat="1" ht="38.25" customHeight="1">
      <c r="A324" s="94"/>
      <c r="B324" s="273"/>
      <c r="C324" s="75"/>
      <c r="D324" s="95"/>
      <c r="E324" s="96"/>
      <c r="F324" s="96"/>
      <c r="G324" s="128"/>
      <c r="H324" s="81"/>
      <c r="I324" s="58" t="s">
        <v>453</v>
      </c>
      <c r="J324" s="71" t="s">
        <v>451</v>
      </c>
      <c r="K324" s="71" t="s">
        <v>110</v>
      </c>
      <c r="L324" s="361">
        <v>12</v>
      </c>
    </row>
    <row r="325" spans="1:12" s="10" customFormat="1">
      <c r="A325" s="44"/>
      <c r="B325" s="150"/>
      <c r="C325" s="46"/>
      <c r="D325" s="82" t="s">
        <v>10</v>
      </c>
      <c r="E325" s="83"/>
      <c r="F325" s="84"/>
      <c r="G325" s="238">
        <f>G323</f>
        <v>43896</v>
      </c>
      <c r="H325" s="347"/>
      <c r="I325" s="86"/>
      <c r="J325" s="86"/>
      <c r="K325" s="86"/>
      <c r="L325" s="275"/>
    </row>
    <row r="326" spans="1:12" s="10" customFormat="1">
      <c r="A326" s="144" t="s">
        <v>197</v>
      </c>
      <c r="B326" s="31" t="s">
        <v>5</v>
      </c>
      <c r="C326" s="101" t="s">
        <v>6</v>
      </c>
      <c r="D326" s="102" t="s">
        <v>11</v>
      </c>
      <c r="E326" s="103"/>
      <c r="F326" s="104"/>
      <c r="G326" s="105">
        <f>G294+G296+G298+G302+G304+G306+G308+G310+G312+G316+G318+G320+G322+G325</f>
        <v>606296</v>
      </c>
      <c r="H326" s="42"/>
      <c r="I326" s="42"/>
      <c r="J326" s="42"/>
      <c r="K326" s="42"/>
      <c r="L326" s="43"/>
    </row>
    <row r="327" spans="1:12" s="10" customFormat="1">
      <c r="A327" s="144" t="s">
        <v>197</v>
      </c>
      <c r="B327" s="31" t="s">
        <v>5</v>
      </c>
      <c r="C327" s="101" t="s">
        <v>7</v>
      </c>
      <c r="D327" s="140" t="s">
        <v>260</v>
      </c>
      <c r="E327" s="141"/>
      <c r="F327" s="141"/>
      <c r="G327" s="142"/>
      <c r="H327" s="101" t="s">
        <v>56</v>
      </c>
      <c r="I327" s="101" t="s">
        <v>253</v>
      </c>
      <c r="J327" s="101" t="s">
        <v>254</v>
      </c>
      <c r="K327" s="101" t="s">
        <v>111</v>
      </c>
      <c r="L327" s="136" t="s">
        <v>48</v>
      </c>
    </row>
    <row r="328" spans="1:12" s="10" customFormat="1">
      <c r="A328" s="35" t="s">
        <v>197</v>
      </c>
      <c r="B328" s="148" t="s">
        <v>5</v>
      </c>
      <c r="C328" s="37" t="s">
        <v>7</v>
      </c>
      <c r="D328" s="88" t="s">
        <v>5</v>
      </c>
      <c r="E328" s="89" t="s">
        <v>261</v>
      </c>
      <c r="F328" s="89" t="s">
        <v>39</v>
      </c>
      <c r="G328" s="124">
        <v>1721700</v>
      </c>
      <c r="H328" s="70" t="s">
        <v>56</v>
      </c>
      <c r="I328" s="70" t="s">
        <v>255</v>
      </c>
      <c r="J328" s="69" t="s">
        <v>256</v>
      </c>
      <c r="K328" s="70" t="s">
        <v>111</v>
      </c>
      <c r="L328" s="172">
        <v>100</v>
      </c>
    </row>
    <row r="329" spans="1:12" s="10" customFormat="1">
      <c r="A329" s="94"/>
      <c r="B329" s="273"/>
      <c r="C329" s="75"/>
      <c r="D329" s="95"/>
      <c r="E329" s="96"/>
      <c r="F329" s="96"/>
      <c r="G329" s="128"/>
      <c r="H329" s="81"/>
      <c r="I329" s="81"/>
      <c r="J329" s="200"/>
      <c r="K329" s="81"/>
      <c r="L329" s="177"/>
    </row>
    <row r="330" spans="1:12" s="10" customFormat="1">
      <c r="A330" s="44"/>
      <c r="B330" s="150"/>
      <c r="C330" s="46"/>
      <c r="D330" s="82" t="s">
        <v>10</v>
      </c>
      <c r="E330" s="83"/>
      <c r="F330" s="84"/>
      <c r="G330" s="63">
        <f>G328+G329</f>
        <v>1721700</v>
      </c>
      <c r="H330" s="86"/>
      <c r="I330" s="86"/>
      <c r="J330" s="86"/>
      <c r="K330" s="86"/>
      <c r="L330" s="275"/>
    </row>
    <row r="331" spans="1:12" s="10" customFormat="1">
      <c r="A331" s="30" t="s">
        <v>197</v>
      </c>
      <c r="B331" s="276" t="s">
        <v>5</v>
      </c>
      <c r="C331" s="51" t="s">
        <v>7</v>
      </c>
      <c r="D331" s="130" t="s">
        <v>6</v>
      </c>
      <c r="E331" s="146" t="s">
        <v>262</v>
      </c>
      <c r="F331" s="146" t="s">
        <v>9</v>
      </c>
      <c r="G331" s="235">
        <v>385000</v>
      </c>
      <c r="H331" s="54" t="s">
        <v>56</v>
      </c>
      <c r="I331" s="54" t="s">
        <v>257</v>
      </c>
      <c r="J331" s="54" t="s">
        <v>258</v>
      </c>
      <c r="K331" s="54" t="s">
        <v>111</v>
      </c>
      <c r="L331" s="359">
        <v>100</v>
      </c>
    </row>
    <row r="332" spans="1:12" s="10" customFormat="1">
      <c r="A332" s="73" t="s">
        <v>197</v>
      </c>
      <c r="B332" s="292"/>
      <c r="C332" s="151"/>
      <c r="D332" s="82" t="s">
        <v>10</v>
      </c>
      <c r="E332" s="83"/>
      <c r="F332" s="84"/>
      <c r="G332" s="85">
        <f>G331</f>
        <v>385000</v>
      </c>
      <c r="H332" s="130"/>
      <c r="I332" s="130"/>
      <c r="J332" s="130"/>
      <c r="K332" s="130"/>
      <c r="L332" s="131"/>
    </row>
    <row r="333" spans="1:12" s="10" customFormat="1">
      <c r="A333" s="144" t="s">
        <v>197</v>
      </c>
      <c r="B333" s="31" t="s">
        <v>5</v>
      </c>
      <c r="C333" s="101" t="s">
        <v>7</v>
      </c>
      <c r="D333" s="130" t="s">
        <v>7</v>
      </c>
      <c r="E333" s="146" t="s">
        <v>454</v>
      </c>
      <c r="F333" s="342" t="s">
        <v>9</v>
      </c>
      <c r="G333" s="155">
        <v>0</v>
      </c>
      <c r="H333" s="54" t="s">
        <v>56</v>
      </c>
      <c r="I333" s="71" t="s">
        <v>455</v>
      </c>
      <c r="J333" s="146" t="s">
        <v>259</v>
      </c>
      <c r="K333" s="146" t="s">
        <v>111</v>
      </c>
      <c r="L333" s="257" t="s">
        <v>414</v>
      </c>
    </row>
    <row r="334" spans="1:12" s="10" customFormat="1">
      <c r="A334" s="73" t="s">
        <v>197</v>
      </c>
      <c r="B334" s="292"/>
      <c r="C334" s="151"/>
      <c r="D334" s="82" t="s">
        <v>86</v>
      </c>
      <c r="E334" s="83"/>
      <c r="F334" s="84"/>
      <c r="G334" s="85">
        <f>G333</f>
        <v>0</v>
      </c>
      <c r="H334" s="130"/>
      <c r="I334" s="130"/>
      <c r="J334" s="130"/>
      <c r="K334" s="130"/>
      <c r="L334" s="131"/>
    </row>
    <row r="335" spans="1:12" s="10" customFormat="1">
      <c r="A335" s="144" t="s">
        <v>197</v>
      </c>
      <c r="B335" s="31" t="s">
        <v>5</v>
      </c>
      <c r="C335" s="101" t="s">
        <v>7</v>
      </c>
      <c r="D335" s="102" t="s">
        <v>11</v>
      </c>
      <c r="E335" s="103"/>
      <c r="F335" s="104"/>
      <c r="G335" s="134">
        <f>G330+G332+G334</f>
        <v>2106700</v>
      </c>
      <c r="H335" s="101"/>
      <c r="I335" s="101"/>
      <c r="J335" s="101"/>
      <c r="K335" s="101"/>
      <c r="L335" s="136"/>
    </row>
    <row r="336" spans="1:12" s="10" customFormat="1" ht="25.5">
      <c r="A336" s="144" t="s">
        <v>197</v>
      </c>
      <c r="B336" s="31" t="s">
        <v>5</v>
      </c>
      <c r="C336" s="101" t="s">
        <v>8</v>
      </c>
      <c r="D336" s="140" t="s">
        <v>263</v>
      </c>
      <c r="E336" s="141"/>
      <c r="F336" s="141"/>
      <c r="G336" s="142"/>
      <c r="H336" s="101" t="s">
        <v>61</v>
      </c>
      <c r="I336" s="101" t="s">
        <v>265</v>
      </c>
      <c r="J336" s="101" t="s">
        <v>266</v>
      </c>
      <c r="K336" s="101" t="s">
        <v>110</v>
      </c>
      <c r="L336" s="136" t="s">
        <v>25</v>
      </c>
    </row>
    <row r="337" spans="1:12" s="10" customFormat="1">
      <c r="A337" s="35" t="s">
        <v>197</v>
      </c>
      <c r="B337" s="148" t="s">
        <v>5</v>
      </c>
      <c r="C337" s="37" t="s">
        <v>8</v>
      </c>
      <c r="D337" s="88" t="s">
        <v>5</v>
      </c>
      <c r="E337" s="89" t="s">
        <v>264</v>
      </c>
      <c r="F337" s="89" t="s">
        <v>9</v>
      </c>
      <c r="G337" s="124">
        <v>33000</v>
      </c>
      <c r="H337" s="70" t="s">
        <v>726</v>
      </c>
      <c r="I337" s="54" t="s">
        <v>267</v>
      </c>
      <c r="J337" s="54" t="s">
        <v>268</v>
      </c>
      <c r="K337" s="54" t="s">
        <v>110</v>
      </c>
      <c r="L337" s="359">
        <v>6</v>
      </c>
    </row>
    <row r="338" spans="1:12" s="10" customFormat="1">
      <c r="A338" s="94"/>
      <c r="B338" s="273"/>
      <c r="C338" s="75"/>
      <c r="D338" s="95"/>
      <c r="E338" s="96"/>
      <c r="F338" s="96"/>
      <c r="G338" s="128"/>
      <c r="H338" s="81"/>
      <c r="I338" s="54" t="s">
        <v>57</v>
      </c>
      <c r="J338" s="54" t="s">
        <v>269</v>
      </c>
      <c r="K338" s="54" t="s">
        <v>110</v>
      </c>
      <c r="L338" s="359">
        <v>20</v>
      </c>
    </row>
    <row r="339" spans="1:12" s="10" customFormat="1">
      <c r="A339" s="44"/>
      <c r="B339" s="150"/>
      <c r="C339" s="46"/>
      <c r="D339" s="82" t="s">
        <v>10</v>
      </c>
      <c r="E339" s="83"/>
      <c r="F339" s="84"/>
      <c r="G339" s="63">
        <f>G337</f>
        <v>33000</v>
      </c>
      <c r="H339" s="86"/>
      <c r="I339" s="86"/>
      <c r="J339" s="86"/>
      <c r="K339" s="86"/>
      <c r="L339" s="275"/>
    </row>
    <row r="340" spans="1:12" s="10" customFormat="1">
      <c r="A340" s="144" t="s">
        <v>197</v>
      </c>
      <c r="B340" s="31" t="s">
        <v>5</v>
      </c>
      <c r="C340" s="101" t="s">
        <v>8</v>
      </c>
      <c r="D340" s="102" t="s">
        <v>11</v>
      </c>
      <c r="E340" s="103"/>
      <c r="F340" s="104"/>
      <c r="G340" s="367">
        <f>SUM(G339)</f>
        <v>33000</v>
      </c>
      <c r="H340" s="42"/>
      <c r="I340" s="42"/>
      <c r="J340" s="42"/>
      <c r="K340" s="42"/>
      <c r="L340" s="43"/>
    </row>
    <row r="341" spans="1:12" s="10" customFormat="1" ht="63.75">
      <c r="A341" s="73" t="s">
        <v>197</v>
      </c>
      <c r="B341" s="292" t="s">
        <v>5</v>
      </c>
      <c r="C341" s="151" t="s">
        <v>15</v>
      </c>
      <c r="D341" s="113" t="s">
        <v>270</v>
      </c>
      <c r="E341" s="114"/>
      <c r="F341" s="114"/>
      <c r="G341" s="115"/>
      <c r="H341" s="37" t="s">
        <v>727</v>
      </c>
      <c r="I341" s="101" t="s">
        <v>272</v>
      </c>
      <c r="J341" s="101" t="s">
        <v>273</v>
      </c>
      <c r="K341" s="101" t="s">
        <v>111</v>
      </c>
      <c r="L341" s="136" t="s">
        <v>275</v>
      </c>
    </row>
    <row r="342" spans="1:12" s="10" customFormat="1">
      <c r="A342" s="73"/>
      <c r="B342" s="292"/>
      <c r="C342" s="151"/>
      <c r="D342" s="121"/>
      <c r="E342" s="122"/>
      <c r="F342" s="122"/>
      <c r="G342" s="123"/>
      <c r="H342" s="46"/>
      <c r="I342" s="101" t="s">
        <v>99</v>
      </c>
      <c r="J342" s="101" t="s">
        <v>274</v>
      </c>
      <c r="K342" s="101" t="s">
        <v>110</v>
      </c>
      <c r="L342" s="136" t="s">
        <v>275</v>
      </c>
    </row>
    <row r="343" spans="1:12" s="10" customFormat="1">
      <c r="A343" s="35" t="s">
        <v>197</v>
      </c>
      <c r="B343" s="148" t="s">
        <v>5</v>
      </c>
      <c r="C343" s="37" t="s">
        <v>15</v>
      </c>
      <c r="D343" s="88" t="s">
        <v>5</v>
      </c>
      <c r="E343" s="89" t="s">
        <v>271</v>
      </c>
      <c r="F343" s="89" t="s">
        <v>9</v>
      </c>
      <c r="G343" s="124">
        <v>10000</v>
      </c>
      <c r="H343" s="70" t="s">
        <v>727</v>
      </c>
      <c r="I343" s="54" t="s">
        <v>97</v>
      </c>
      <c r="J343" s="54" t="s">
        <v>277</v>
      </c>
      <c r="K343" s="54" t="s">
        <v>110</v>
      </c>
      <c r="L343" s="359">
        <v>20</v>
      </c>
    </row>
    <row r="344" spans="1:12" s="10" customFormat="1" ht="25.5">
      <c r="A344" s="94"/>
      <c r="B344" s="273"/>
      <c r="C344" s="75"/>
      <c r="D344" s="125"/>
      <c r="E344" s="126"/>
      <c r="F344" s="126"/>
      <c r="G344" s="127"/>
      <c r="H344" s="78"/>
      <c r="I344" s="54" t="s">
        <v>456</v>
      </c>
      <c r="J344" s="54" t="s">
        <v>278</v>
      </c>
      <c r="K344" s="54" t="s">
        <v>110</v>
      </c>
      <c r="L344" s="359">
        <v>20</v>
      </c>
    </row>
    <row r="345" spans="1:12" s="10" customFormat="1">
      <c r="A345" s="94"/>
      <c r="B345" s="273"/>
      <c r="C345" s="75"/>
      <c r="D345" s="125"/>
      <c r="E345" s="126"/>
      <c r="F345" s="126"/>
      <c r="G345" s="127"/>
      <c r="H345" s="78"/>
      <c r="I345" s="54" t="s">
        <v>98</v>
      </c>
      <c r="J345" s="54" t="s">
        <v>279</v>
      </c>
      <c r="K345" s="54" t="s">
        <v>110</v>
      </c>
      <c r="L345" s="359">
        <v>5</v>
      </c>
    </row>
    <row r="346" spans="1:12" s="10" customFormat="1">
      <c r="A346" s="94"/>
      <c r="B346" s="273"/>
      <c r="C346" s="75"/>
      <c r="D346" s="125"/>
      <c r="E346" s="126"/>
      <c r="F346" s="126"/>
      <c r="G346" s="127"/>
      <c r="H346" s="78"/>
      <c r="I346" s="54" t="s">
        <v>100</v>
      </c>
      <c r="J346" s="54" t="s">
        <v>280</v>
      </c>
      <c r="K346" s="54" t="s">
        <v>40</v>
      </c>
      <c r="L346" s="359">
        <v>5</v>
      </c>
    </row>
    <row r="347" spans="1:12" s="10" customFormat="1">
      <c r="A347" s="94"/>
      <c r="B347" s="273"/>
      <c r="C347" s="75"/>
      <c r="D347" s="95"/>
      <c r="E347" s="96"/>
      <c r="F347" s="96"/>
      <c r="G347" s="128"/>
      <c r="H347" s="81"/>
      <c r="I347" s="54" t="s">
        <v>276</v>
      </c>
      <c r="J347" s="54" t="s">
        <v>281</v>
      </c>
      <c r="K347" s="54" t="s">
        <v>110</v>
      </c>
      <c r="L347" s="359">
        <v>1</v>
      </c>
    </row>
    <row r="348" spans="1:12" s="10" customFormat="1">
      <c r="A348" s="44"/>
      <c r="B348" s="150"/>
      <c r="C348" s="46"/>
      <c r="D348" s="82" t="s">
        <v>10</v>
      </c>
      <c r="E348" s="83"/>
      <c r="F348" s="84"/>
      <c r="G348" s="63">
        <f>G343</f>
        <v>10000</v>
      </c>
      <c r="H348" s="86"/>
      <c r="I348" s="86"/>
      <c r="J348" s="86"/>
      <c r="K348" s="86"/>
      <c r="L348" s="275"/>
    </row>
    <row r="349" spans="1:12" s="10" customFormat="1">
      <c r="A349" s="144" t="s">
        <v>197</v>
      </c>
      <c r="B349" s="31" t="s">
        <v>5</v>
      </c>
      <c r="C349" s="101" t="s">
        <v>15</v>
      </c>
      <c r="D349" s="102" t="s">
        <v>11</v>
      </c>
      <c r="E349" s="103"/>
      <c r="F349" s="104"/>
      <c r="G349" s="105">
        <f>SUM(G348)</f>
        <v>10000</v>
      </c>
      <c r="H349" s="42"/>
      <c r="I349" s="42"/>
      <c r="J349" s="42"/>
      <c r="K349" s="42"/>
      <c r="L349" s="43"/>
    </row>
    <row r="350" spans="1:12" s="10" customFormat="1">
      <c r="A350" s="144" t="s">
        <v>197</v>
      </c>
      <c r="B350" s="31" t="s">
        <v>5</v>
      </c>
      <c r="C350" s="107" t="s">
        <v>13</v>
      </c>
      <c r="D350" s="108"/>
      <c r="E350" s="108"/>
      <c r="F350" s="109"/>
      <c r="G350" s="323">
        <f>G349+G340+G335+G326+G291</f>
        <v>10852296</v>
      </c>
      <c r="H350" s="137"/>
      <c r="I350" s="137"/>
      <c r="J350" s="137"/>
      <c r="K350" s="137"/>
      <c r="L350" s="284"/>
    </row>
    <row r="351" spans="1:12" s="10" customFormat="1">
      <c r="A351" s="144" t="s">
        <v>197</v>
      </c>
      <c r="B351" s="31" t="s">
        <v>6</v>
      </c>
      <c r="C351" s="107" t="s">
        <v>282</v>
      </c>
      <c r="D351" s="108"/>
      <c r="E351" s="108"/>
      <c r="F351" s="108"/>
      <c r="G351" s="108"/>
      <c r="H351" s="108"/>
      <c r="I351" s="108"/>
      <c r="J351" s="108"/>
      <c r="K351" s="108"/>
      <c r="L351" s="112"/>
    </row>
    <row r="352" spans="1:12" s="10" customFormat="1" ht="38.25">
      <c r="A352" s="144" t="s">
        <v>197</v>
      </c>
      <c r="B352" s="31" t="s">
        <v>6</v>
      </c>
      <c r="C352" s="101" t="s">
        <v>5</v>
      </c>
      <c r="D352" s="140" t="s">
        <v>283</v>
      </c>
      <c r="E352" s="141"/>
      <c r="F352" s="141"/>
      <c r="G352" s="142"/>
      <c r="H352" s="101" t="s">
        <v>325</v>
      </c>
      <c r="I352" s="101" t="s">
        <v>284</v>
      </c>
      <c r="J352" s="101" t="s">
        <v>285</v>
      </c>
      <c r="K352" s="101" t="s">
        <v>111</v>
      </c>
      <c r="L352" s="136" t="s">
        <v>286</v>
      </c>
    </row>
    <row r="353" spans="1:16" s="10" customFormat="1" ht="25.5">
      <c r="A353" s="35" t="s">
        <v>197</v>
      </c>
      <c r="B353" s="148" t="s">
        <v>6</v>
      </c>
      <c r="C353" s="37" t="s">
        <v>5</v>
      </c>
      <c r="D353" s="319" t="s">
        <v>5</v>
      </c>
      <c r="E353" s="368" t="s">
        <v>287</v>
      </c>
      <c r="F353" s="317" t="s">
        <v>9</v>
      </c>
      <c r="G353" s="55">
        <v>0</v>
      </c>
      <c r="H353" s="69" t="s">
        <v>325</v>
      </c>
      <c r="I353" s="69" t="s">
        <v>288</v>
      </c>
      <c r="J353" s="69" t="s">
        <v>289</v>
      </c>
      <c r="K353" s="69" t="s">
        <v>110</v>
      </c>
      <c r="L353" s="353">
        <v>1</v>
      </c>
    </row>
    <row r="354" spans="1:16" s="10" customFormat="1">
      <c r="A354" s="44"/>
      <c r="B354" s="150"/>
      <c r="C354" s="46"/>
      <c r="D354" s="82" t="s">
        <v>10</v>
      </c>
      <c r="E354" s="83"/>
      <c r="F354" s="84"/>
      <c r="G354" s="63">
        <f>SUM(G353)</f>
        <v>0</v>
      </c>
      <c r="H354" s="86"/>
      <c r="I354" s="86"/>
      <c r="J354" s="86"/>
      <c r="K354" s="86"/>
      <c r="L354" s="275"/>
    </row>
    <row r="355" spans="1:16" s="10" customFormat="1" ht="25.5">
      <c r="A355" s="35" t="s">
        <v>197</v>
      </c>
      <c r="B355" s="148" t="s">
        <v>6</v>
      </c>
      <c r="C355" s="37" t="s">
        <v>5</v>
      </c>
      <c r="D355" s="130" t="s">
        <v>6</v>
      </c>
      <c r="E355" s="146" t="s">
        <v>290</v>
      </c>
      <c r="F355" s="321" t="s">
        <v>9</v>
      </c>
      <c r="G355" s="369">
        <v>0</v>
      </c>
      <c r="H355" s="200" t="s">
        <v>325</v>
      </c>
      <c r="I355" s="200" t="s">
        <v>291</v>
      </c>
      <c r="J355" s="200" t="s">
        <v>292</v>
      </c>
      <c r="K355" s="200" t="s">
        <v>110</v>
      </c>
      <c r="L355" s="370">
        <v>1</v>
      </c>
      <c r="P355" s="345"/>
    </row>
    <row r="356" spans="1:16" s="10" customFormat="1">
      <c r="A356" s="44"/>
      <c r="B356" s="150"/>
      <c r="C356" s="46"/>
      <c r="D356" s="82" t="s">
        <v>10</v>
      </c>
      <c r="E356" s="83"/>
      <c r="F356" s="84"/>
      <c r="G356" s="63">
        <f>SUM(G355)</f>
        <v>0</v>
      </c>
      <c r="H356" s="86"/>
      <c r="I356" s="86"/>
      <c r="J356" s="86"/>
      <c r="K356" s="86"/>
      <c r="L356" s="275"/>
      <c r="P356" s="371"/>
    </row>
    <row r="357" spans="1:16" s="10" customFormat="1">
      <c r="A357" s="35" t="s">
        <v>197</v>
      </c>
      <c r="B357" s="148" t="s">
        <v>6</v>
      </c>
      <c r="C357" s="37" t="s">
        <v>5</v>
      </c>
      <c r="D357" s="88" t="s">
        <v>7</v>
      </c>
      <c r="E357" s="349" t="s">
        <v>293</v>
      </c>
      <c r="F357" s="89" t="s">
        <v>9</v>
      </c>
      <c r="G357" s="124">
        <v>1000</v>
      </c>
      <c r="H357" s="70" t="s">
        <v>421</v>
      </c>
      <c r="I357" s="54" t="s">
        <v>294</v>
      </c>
      <c r="J357" s="54" t="s">
        <v>295</v>
      </c>
      <c r="K357" s="54" t="s">
        <v>110</v>
      </c>
      <c r="L357" s="359">
        <v>1</v>
      </c>
      <c r="P357" s="371"/>
    </row>
    <row r="358" spans="1:16" s="10" customFormat="1">
      <c r="A358" s="94"/>
      <c r="B358" s="273"/>
      <c r="C358" s="75"/>
      <c r="D358" s="95"/>
      <c r="E358" s="350"/>
      <c r="F358" s="96"/>
      <c r="G358" s="128"/>
      <c r="H358" s="81"/>
      <c r="I358" s="54" t="s">
        <v>296</v>
      </c>
      <c r="J358" s="54" t="s">
        <v>297</v>
      </c>
      <c r="K358" s="54" t="s">
        <v>110</v>
      </c>
      <c r="L358" s="359">
        <v>1</v>
      </c>
      <c r="P358" s="371"/>
    </row>
    <row r="359" spans="1:16" s="10" customFormat="1">
      <c r="A359" s="44"/>
      <c r="B359" s="150"/>
      <c r="C359" s="46"/>
      <c r="D359" s="82" t="s">
        <v>10</v>
      </c>
      <c r="E359" s="83"/>
      <c r="F359" s="84"/>
      <c r="G359" s="63">
        <f>SUM(G357)</f>
        <v>1000</v>
      </c>
      <c r="H359" s="86"/>
      <c r="I359" s="86"/>
      <c r="J359" s="86"/>
      <c r="K359" s="86"/>
      <c r="L359" s="275"/>
      <c r="P359" s="345"/>
    </row>
    <row r="360" spans="1:16" s="10" customFormat="1">
      <c r="A360" s="26" t="s">
        <v>197</v>
      </c>
      <c r="B360" s="322" t="s">
        <v>6</v>
      </c>
      <c r="C360" s="101" t="s">
        <v>5</v>
      </c>
      <c r="D360" s="102" t="s">
        <v>11</v>
      </c>
      <c r="E360" s="103"/>
      <c r="F360" s="104"/>
      <c r="G360" s="105">
        <f>SUM(G359)</f>
        <v>1000</v>
      </c>
      <c r="H360" s="42"/>
      <c r="I360" s="42"/>
      <c r="J360" s="42"/>
      <c r="K360" s="42"/>
      <c r="L360" s="43"/>
      <c r="P360" s="345"/>
    </row>
    <row r="361" spans="1:16" s="10" customFormat="1">
      <c r="A361" s="26" t="s">
        <v>197</v>
      </c>
      <c r="B361" s="31" t="s">
        <v>6</v>
      </c>
      <c r="C361" s="107" t="s">
        <v>13</v>
      </c>
      <c r="D361" s="108"/>
      <c r="E361" s="108"/>
      <c r="F361" s="109"/>
      <c r="G361" s="323">
        <f>SUM(G360)</f>
        <v>1000</v>
      </c>
      <c r="H361" s="137"/>
      <c r="I361" s="137"/>
      <c r="J361" s="137"/>
      <c r="K361" s="137"/>
      <c r="L361" s="284"/>
      <c r="P361" s="345"/>
    </row>
    <row r="362" spans="1:16" s="10" customFormat="1">
      <c r="A362" s="144" t="s">
        <v>197</v>
      </c>
      <c r="B362" s="157" t="s">
        <v>12</v>
      </c>
      <c r="C362" s="158"/>
      <c r="D362" s="158"/>
      <c r="E362" s="158"/>
      <c r="F362" s="159"/>
      <c r="G362" s="267">
        <f>G361+G350</f>
        <v>10853296</v>
      </c>
      <c r="H362" s="161"/>
      <c r="I362" s="161"/>
      <c r="J362" s="161"/>
      <c r="K362" s="161"/>
      <c r="L362" s="162"/>
      <c r="P362" s="345"/>
    </row>
    <row r="363" spans="1:16" s="10" customFormat="1">
      <c r="A363" s="144" t="s">
        <v>298</v>
      </c>
      <c r="B363" s="157" t="s">
        <v>58</v>
      </c>
      <c r="C363" s="158"/>
      <c r="D363" s="158"/>
      <c r="E363" s="158"/>
      <c r="F363" s="158"/>
      <c r="G363" s="158"/>
      <c r="H363" s="158"/>
      <c r="I363" s="158"/>
      <c r="J363" s="158"/>
      <c r="K363" s="158"/>
      <c r="L363" s="163"/>
      <c r="P363" s="345"/>
    </row>
    <row r="364" spans="1:16" s="10" customFormat="1">
      <c r="A364" s="144" t="s">
        <v>298</v>
      </c>
      <c r="B364" s="31" t="s">
        <v>5</v>
      </c>
      <c r="C364" s="107" t="s">
        <v>59</v>
      </c>
      <c r="D364" s="108"/>
      <c r="E364" s="108"/>
      <c r="F364" s="108"/>
      <c r="G364" s="108"/>
      <c r="H364" s="108"/>
      <c r="I364" s="108"/>
      <c r="J364" s="108"/>
      <c r="K364" s="108"/>
      <c r="L364" s="112"/>
      <c r="P364" s="345"/>
    </row>
    <row r="365" spans="1:16" s="10" customFormat="1">
      <c r="A365" s="35" t="s">
        <v>298</v>
      </c>
      <c r="B365" s="148" t="s">
        <v>5</v>
      </c>
      <c r="C365" s="37" t="s">
        <v>5</v>
      </c>
      <c r="D365" s="113" t="s">
        <v>301</v>
      </c>
      <c r="E365" s="114"/>
      <c r="F365" s="114"/>
      <c r="G365" s="115"/>
      <c r="H365" s="37" t="s">
        <v>728</v>
      </c>
      <c r="I365" s="101" t="s">
        <v>302</v>
      </c>
      <c r="J365" s="340" t="s">
        <v>682</v>
      </c>
      <c r="K365" s="116" t="s">
        <v>111</v>
      </c>
      <c r="L365" s="272">
        <v>10</v>
      </c>
      <c r="P365" s="345"/>
    </row>
    <row r="366" spans="1:16" s="10" customFormat="1" ht="25.5">
      <c r="A366" s="94"/>
      <c r="B366" s="273"/>
      <c r="C366" s="75"/>
      <c r="D366" s="118"/>
      <c r="E366" s="119"/>
      <c r="F366" s="119"/>
      <c r="G366" s="120"/>
      <c r="H366" s="75"/>
      <c r="I366" s="101" t="s">
        <v>303</v>
      </c>
      <c r="J366" s="340" t="s">
        <v>683</v>
      </c>
      <c r="K366" s="341" t="s">
        <v>111</v>
      </c>
      <c r="L366" s="272">
        <v>100</v>
      </c>
      <c r="P366" s="345"/>
    </row>
    <row r="367" spans="1:16" s="10" customFormat="1" ht="25.5">
      <c r="A367" s="94"/>
      <c r="B367" s="273"/>
      <c r="C367" s="75"/>
      <c r="D367" s="118"/>
      <c r="E367" s="119"/>
      <c r="F367" s="119"/>
      <c r="G367" s="120"/>
      <c r="H367" s="75"/>
      <c r="I367" s="101" t="s">
        <v>304</v>
      </c>
      <c r="J367" s="340" t="s">
        <v>684</v>
      </c>
      <c r="K367" s="341" t="s">
        <v>111</v>
      </c>
      <c r="L367" s="372">
        <v>9.6</v>
      </c>
      <c r="P367" s="345"/>
    </row>
    <row r="368" spans="1:16" s="10" customFormat="1" ht="57.75" customHeight="1">
      <c r="A368" s="44"/>
      <c r="B368" s="150"/>
      <c r="C368" s="46"/>
      <c r="D368" s="121"/>
      <c r="E368" s="122"/>
      <c r="F368" s="122"/>
      <c r="G368" s="123"/>
      <c r="H368" s="46"/>
      <c r="I368" s="101" t="s">
        <v>305</v>
      </c>
      <c r="J368" s="340" t="s">
        <v>685</v>
      </c>
      <c r="K368" s="341" t="s">
        <v>110</v>
      </c>
      <c r="L368" s="324">
        <v>2</v>
      </c>
      <c r="P368" s="345"/>
    </row>
    <row r="369" spans="1:16" s="10" customFormat="1" ht="114.75">
      <c r="A369" s="35" t="s">
        <v>298</v>
      </c>
      <c r="B369" s="148" t="s">
        <v>5</v>
      </c>
      <c r="C369" s="37" t="s">
        <v>5</v>
      </c>
      <c r="D369" s="319" t="s">
        <v>5</v>
      </c>
      <c r="E369" s="317" t="s">
        <v>306</v>
      </c>
      <c r="F369" s="146" t="s">
        <v>9</v>
      </c>
      <c r="G369" s="235">
        <v>306200</v>
      </c>
      <c r="H369" s="54" t="s">
        <v>729</v>
      </c>
      <c r="I369" s="54" t="s">
        <v>307</v>
      </c>
      <c r="J369" s="71" t="s">
        <v>308</v>
      </c>
      <c r="K369" s="71" t="s">
        <v>110</v>
      </c>
      <c r="L369" s="373">
        <v>5</v>
      </c>
      <c r="P369" s="345"/>
    </row>
    <row r="370" spans="1:16" s="10" customFormat="1">
      <c r="A370" s="44"/>
      <c r="B370" s="150"/>
      <c r="C370" s="46"/>
      <c r="D370" s="82" t="s">
        <v>10</v>
      </c>
      <c r="E370" s="83"/>
      <c r="F370" s="84"/>
      <c r="G370" s="63">
        <f>G369</f>
        <v>306200</v>
      </c>
      <c r="H370" s="86"/>
      <c r="I370" s="374"/>
      <c r="J370" s="86"/>
      <c r="K370" s="86"/>
      <c r="L370" s="275"/>
    </row>
    <row r="371" spans="1:16" s="10" customFormat="1" ht="114.75">
      <c r="A371" s="35" t="s">
        <v>298</v>
      </c>
      <c r="B371" s="148" t="s">
        <v>5</v>
      </c>
      <c r="C371" s="37" t="s">
        <v>5</v>
      </c>
      <c r="D371" s="130" t="s">
        <v>6</v>
      </c>
      <c r="E371" s="146" t="s">
        <v>309</v>
      </c>
      <c r="F371" s="326" t="s">
        <v>9</v>
      </c>
      <c r="G371" s="55">
        <v>402000</v>
      </c>
      <c r="H371" s="69" t="s">
        <v>730</v>
      </c>
      <c r="I371" s="54" t="s">
        <v>310</v>
      </c>
      <c r="J371" s="69" t="s">
        <v>311</v>
      </c>
      <c r="K371" s="69" t="s">
        <v>110</v>
      </c>
      <c r="L371" s="353">
        <v>1</v>
      </c>
    </row>
    <row r="372" spans="1:16" s="10" customFormat="1">
      <c r="A372" s="44"/>
      <c r="B372" s="150"/>
      <c r="C372" s="46"/>
      <c r="D372" s="82" t="s">
        <v>10</v>
      </c>
      <c r="E372" s="83"/>
      <c r="F372" s="84"/>
      <c r="G372" s="316">
        <f>SUM(G371)</f>
        <v>402000</v>
      </c>
      <c r="H372" s="356"/>
      <c r="I372" s="356"/>
      <c r="J372" s="356"/>
      <c r="K372" s="356"/>
      <c r="L372" s="358"/>
    </row>
    <row r="373" spans="1:16" s="10" customFormat="1" ht="12.75" customHeight="1">
      <c r="A373" s="35" t="s">
        <v>298</v>
      </c>
      <c r="B373" s="148" t="s">
        <v>5</v>
      </c>
      <c r="C373" s="37" t="s">
        <v>5</v>
      </c>
      <c r="D373" s="88" t="s">
        <v>7</v>
      </c>
      <c r="E373" s="89" t="s">
        <v>312</v>
      </c>
      <c r="F373" s="89" t="s">
        <v>9</v>
      </c>
      <c r="G373" s="124">
        <v>140000</v>
      </c>
      <c r="H373" s="70" t="s">
        <v>731</v>
      </c>
      <c r="I373" s="70" t="s">
        <v>313</v>
      </c>
      <c r="J373" s="70" t="s">
        <v>314</v>
      </c>
      <c r="K373" s="70" t="s">
        <v>65</v>
      </c>
      <c r="L373" s="172">
        <v>100</v>
      </c>
    </row>
    <row r="374" spans="1:16" s="10" customFormat="1" ht="39.75" customHeight="1">
      <c r="A374" s="94"/>
      <c r="B374" s="273"/>
      <c r="C374" s="75"/>
      <c r="D374" s="95"/>
      <c r="E374" s="96"/>
      <c r="F374" s="96"/>
      <c r="G374" s="128"/>
      <c r="H374" s="81"/>
      <c r="I374" s="81"/>
      <c r="J374" s="81"/>
      <c r="K374" s="81"/>
      <c r="L374" s="177"/>
    </row>
    <row r="375" spans="1:16" s="10" customFormat="1">
      <c r="A375" s="44"/>
      <c r="B375" s="150"/>
      <c r="C375" s="46"/>
      <c r="D375" s="82" t="s">
        <v>10</v>
      </c>
      <c r="E375" s="83"/>
      <c r="F375" s="84"/>
      <c r="G375" s="63">
        <f>G373+G374</f>
        <v>140000</v>
      </c>
      <c r="H375" s="86"/>
      <c r="I375" s="86"/>
      <c r="J375" s="86"/>
      <c r="K375" s="86"/>
      <c r="L375" s="275"/>
    </row>
    <row r="376" spans="1:16" s="10" customFormat="1" ht="51">
      <c r="A376" s="35" t="s">
        <v>298</v>
      </c>
      <c r="B376" s="148" t="s">
        <v>5</v>
      </c>
      <c r="C376" s="37" t="s">
        <v>5</v>
      </c>
      <c r="D376" s="130" t="s">
        <v>8</v>
      </c>
      <c r="E376" s="146" t="s">
        <v>315</v>
      </c>
      <c r="F376" s="326" t="s">
        <v>9</v>
      </c>
      <c r="G376" s="55">
        <v>125000</v>
      </c>
      <c r="H376" s="69" t="s">
        <v>732</v>
      </c>
      <c r="I376" s="54" t="s">
        <v>316</v>
      </c>
      <c r="J376" s="54" t="s">
        <v>317</v>
      </c>
      <c r="K376" s="54" t="s">
        <v>65</v>
      </c>
      <c r="L376" s="359">
        <v>2</v>
      </c>
    </row>
    <row r="377" spans="1:16" s="10" customFormat="1">
      <c r="A377" s="44"/>
      <c r="B377" s="150"/>
      <c r="C377" s="46"/>
      <c r="D377" s="82" t="s">
        <v>10</v>
      </c>
      <c r="E377" s="83"/>
      <c r="F377" s="84"/>
      <c r="G377" s="316">
        <f>SUM(G376)</f>
        <v>125000</v>
      </c>
      <c r="H377" s="356"/>
      <c r="I377" s="86"/>
      <c r="J377" s="86"/>
      <c r="K377" s="86"/>
      <c r="L377" s="275"/>
    </row>
    <row r="378" spans="1:16" s="10" customFormat="1" ht="51">
      <c r="A378" s="35" t="s">
        <v>298</v>
      </c>
      <c r="B378" s="148" t="s">
        <v>5</v>
      </c>
      <c r="C378" s="37" t="s">
        <v>5</v>
      </c>
      <c r="D378" s="319" t="s">
        <v>15</v>
      </c>
      <c r="E378" s="317" t="s">
        <v>318</v>
      </c>
      <c r="F378" s="317" t="s">
        <v>9</v>
      </c>
      <c r="G378" s="55">
        <v>50000</v>
      </c>
      <c r="H378" s="69" t="s">
        <v>733</v>
      </c>
      <c r="I378" s="54" t="s">
        <v>319</v>
      </c>
      <c r="J378" s="54" t="s">
        <v>320</v>
      </c>
      <c r="K378" s="54" t="s">
        <v>65</v>
      </c>
      <c r="L378" s="359">
        <v>1</v>
      </c>
    </row>
    <row r="379" spans="1:16" s="10" customFormat="1">
      <c r="A379" s="44"/>
      <c r="B379" s="150"/>
      <c r="C379" s="46"/>
      <c r="D379" s="82" t="s">
        <v>10</v>
      </c>
      <c r="E379" s="83"/>
      <c r="F379" s="84"/>
      <c r="G379" s="63">
        <f>G378</f>
        <v>50000</v>
      </c>
      <c r="H379" s="86"/>
      <c r="I379" s="86"/>
      <c r="J379" s="86"/>
      <c r="K379" s="86"/>
      <c r="L379" s="275"/>
    </row>
    <row r="380" spans="1:16" s="10" customFormat="1" ht="51">
      <c r="A380" s="35" t="s">
        <v>298</v>
      </c>
      <c r="B380" s="148" t="s">
        <v>5</v>
      </c>
      <c r="C380" s="37" t="s">
        <v>5</v>
      </c>
      <c r="D380" s="130" t="s">
        <v>17</v>
      </c>
      <c r="E380" s="375" t="s">
        <v>321</v>
      </c>
      <c r="F380" s="146" t="s">
        <v>60</v>
      </c>
      <c r="G380" s="235">
        <v>323100</v>
      </c>
      <c r="H380" s="54" t="s">
        <v>734</v>
      </c>
      <c r="I380" s="54" t="s">
        <v>101</v>
      </c>
      <c r="J380" s="54" t="s">
        <v>322</v>
      </c>
      <c r="K380" s="54" t="s">
        <v>110</v>
      </c>
      <c r="L380" s="359">
        <v>6</v>
      </c>
    </row>
    <row r="381" spans="1:16" s="10" customFormat="1">
      <c r="A381" s="44"/>
      <c r="B381" s="150"/>
      <c r="C381" s="46"/>
      <c r="D381" s="82" t="s">
        <v>10</v>
      </c>
      <c r="E381" s="83"/>
      <c r="F381" s="84"/>
      <c r="G381" s="63">
        <f>G380</f>
        <v>323100</v>
      </c>
      <c r="H381" s="86"/>
      <c r="I381" s="86"/>
      <c r="J381" s="86"/>
      <c r="K381" s="86"/>
      <c r="L381" s="275"/>
    </row>
    <row r="382" spans="1:16" s="10" customFormat="1" ht="114.75">
      <c r="A382" s="35" t="s">
        <v>298</v>
      </c>
      <c r="B382" s="148" t="s">
        <v>5</v>
      </c>
      <c r="C382" s="37" t="s">
        <v>5</v>
      </c>
      <c r="D382" s="130" t="s">
        <v>18</v>
      </c>
      <c r="E382" s="375" t="s">
        <v>323</v>
      </c>
      <c r="F382" s="146" t="s">
        <v>39</v>
      </c>
      <c r="G382" s="235">
        <v>130000</v>
      </c>
      <c r="H382" s="54" t="s">
        <v>735</v>
      </c>
      <c r="I382" s="54" t="s">
        <v>324</v>
      </c>
      <c r="J382" s="54" t="s">
        <v>324</v>
      </c>
      <c r="K382" s="54" t="s">
        <v>110</v>
      </c>
      <c r="L382" s="359">
        <v>18</v>
      </c>
    </row>
    <row r="383" spans="1:16" s="10" customFormat="1">
      <c r="A383" s="44"/>
      <c r="B383" s="150"/>
      <c r="C383" s="46"/>
      <c r="D383" s="82" t="s">
        <v>10</v>
      </c>
      <c r="E383" s="83"/>
      <c r="F383" s="84"/>
      <c r="G383" s="63">
        <f>G382</f>
        <v>130000</v>
      </c>
      <c r="H383" s="86"/>
      <c r="I383" s="86"/>
      <c r="J383" s="86"/>
      <c r="K383" s="86"/>
      <c r="L383" s="275"/>
    </row>
    <row r="384" spans="1:16" s="10" customFormat="1">
      <c r="A384" s="26" t="s">
        <v>298</v>
      </c>
      <c r="B384" s="153" t="s">
        <v>5</v>
      </c>
      <c r="C384" s="59" t="s">
        <v>5</v>
      </c>
      <c r="D384" s="102" t="s">
        <v>11</v>
      </c>
      <c r="E384" s="103"/>
      <c r="F384" s="104"/>
      <c r="G384" s="105">
        <f>G370+G372+G375+G377+G379+G381+G383</f>
        <v>1476300</v>
      </c>
      <c r="H384" s="42"/>
      <c r="I384" s="42"/>
      <c r="J384" s="42"/>
      <c r="K384" s="42"/>
      <c r="L384" s="43"/>
    </row>
    <row r="385" spans="1:12" s="10" customFormat="1">
      <c r="A385" s="144" t="s">
        <v>298</v>
      </c>
      <c r="B385" s="31" t="s">
        <v>5</v>
      </c>
      <c r="C385" s="107" t="s">
        <v>13</v>
      </c>
      <c r="D385" s="108"/>
      <c r="E385" s="108"/>
      <c r="F385" s="109"/>
      <c r="G385" s="323">
        <f>G384</f>
        <v>1476300</v>
      </c>
      <c r="H385" s="137"/>
      <c r="I385" s="137"/>
      <c r="J385" s="137"/>
      <c r="K385" s="137"/>
      <c r="L385" s="284"/>
    </row>
    <row r="386" spans="1:12" s="10" customFormat="1" ht="13.5" thickBot="1">
      <c r="A386" s="376" t="s">
        <v>298</v>
      </c>
      <c r="B386" s="377" t="s">
        <v>12</v>
      </c>
      <c r="C386" s="378"/>
      <c r="D386" s="378"/>
      <c r="E386" s="378"/>
      <c r="F386" s="379"/>
      <c r="G386" s="380">
        <f>G385</f>
        <v>1476300</v>
      </c>
      <c r="H386" s="381"/>
      <c r="I386" s="381"/>
      <c r="J386" s="381"/>
      <c r="K386" s="381"/>
      <c r="L386" s="382"/>
    </row>
    <row r="387" spans="1:12" s="345" customFormat="1">
      <c r="A387" s="383"/>
      <c r="B387" s="383"/>
      <c r="C387" s="383"/>
      <c r="D387" s="383"/>
      <c r="E387" s="383"/>
      <c r="F387" s="383"/>
      <c r="G387" s="384"/>
      <c r="H387" s="371"/>
      <c r="I387" s="371"/>
      <c r="J387" s="371"/>
      <c r="K387" s="371"/>
      <c r="L387" s="371"/>
    </row>
    <row r="388" spans="1:12" s="10" customFormat="1" ht="101.25" customHeight="1">
      <c r="B388" s="2" t="s">
        <v>331</v>
      </c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s="10" customFormat="1"/>
    <row r="390" spans="1:12" s="10" customFormat="1" ht="13.5" thickBot="1"/>
    <row r="391" spans="1:12" s="10" customFormat="1" ht="51.75" thickBot="1">
      <c r="A391" s="385" t="s">
        <v>28</v>
      </c>
      <c r="B391" s="386"/>
      <c r="C391" s="386"/>
      <c r="D391" s="386"/>
      <c r="E391" s="387"/>
      <c r="F391" s="388" t="s">
        <v>462</v>
      </c>
      <c r="G391" s="58"/>
      <c r="L391" s="58"/>
    </row>
    <row r="392" spans="1:12" s="10" customFormat="1" ht="13.5" thickBot="1">
      <c r="A392" s="389" t="s">
        <v>29</v>
      </c>
      <c r="B392" s="390"/>
      <c r="C392" s="390"/>
      <c r="D392" s="390"/>
      <c r="E392" s="391"/>
      <c r="F392" s="392">
        <f>F393</f>
        <v>28370930</v>
      </c>
      <c r="L392" s="58"/>
    </row>
    <row r="393" spans="1:12" s="10" customFormat="1" ht="13.5" thickBot="1">
      <c r="A393" s="393" t="s">
        <v>30</v>
      </c>
      <c r="B393" s="394"/>
      <c r="C393" s="394"/>
      <c r="D393" s="394"/>
      <c r="E393" s="395"/>
      <c r="F393" s="396">
        <f>F394+F395+F396+F397+F398+F399</f>
        <v>28370930</v>
      </c>
      <c r="L393" s="397"/>
    </row>
    <row r="394" spans="1:12" s="10" customFormat="1">
      <c r="A394" s="398" t="s">
        <v>34</v>
      </c>
      <c r="B394" s="399"/>
      <c r="C394" s="399"/>
      <c r="D394" s="399"/>
      <c r="E394" s="400"/>
      <c r="F394" s="401">
        <f>G14+G17+G23+G32+G36+G43+G45+G48+G50+G58+G61+G66+G76+G82+G84+G88+G91+G94+G100+G102+G112+G116+G119+G262+G138+G143+G152+G157+G160+G164+G176+G178+G187+G193+G199+G207+G213+G222+G245+G254+G256+G258+G260+G274+G277+G289+G328+G331+G333+G337+G343+G353+G355+G357+G369+G371+G373+G376+G378+G382+G282+G265+G180+G71</f>
        <v>21216800</v>
      </c>
      <c r="G394" s="397"/>
      <c r="L394" s="397"/>
    </row>
    <row r="395" spans="1:12" s="10" customFormat="1">
      <c r="A395" s="402" t="s">
        <v>328</v>
      </c>
      <c r="B395" s="403"/>
      <c r="C395" s="403"/>
      <c r="D395" s="403"/>
      <c r="E395" s="404"/>
      <c r="F395" s="405">
        <v>0</v>
      </c>
      <c r="G395" s="397"/>
      <c r="L395" s="406"/>
    </row>
    <row r="396" spans="1:12" s="10" customFormat="1">
      <c r="A396" s="402" t="s">
        <v>327</v>
      </c>
      <c r="B396" s="403"/>
      <c r="C396" s="403"/>
      <c r="D396" s="403"/>
      <c r="E396" s="404"/>
      <c r="F396" s="405">
        <f>G16+G20+G60+G65+G75+G92+G113+G122+G131+G134+G137+G141+G145+G147+G149+G158+G165+G171+G200+G246+G293+G295+G297+G299+G303+G305+G307+G309+G311+G313+G317+G319+G321+G323+G167</f>
        <v>3983830</v>
      </c>
      <c r="G396" s="397"/>
      <c r="L396" s="406"/>
    </row>
    <row r="397" spans="1:12" s="10" customFormat="1">
      <c r="A397" s="407" t="s">
        <v>326</v>
      </c>
      <c r="B397" s="408"/>
      <c r="C397" s="408"/>
      <c r="D397" s="408"/>
      <c r="E397" s="409"/>
      <c r="F397" s="405">
        <f>G62+G67+G77+G72</f>
        <v>2352000</v>
      </c>
      <c r="G397" s="406"/>
      <c r="I397" s="410"/>
      <c r="L397" s="411"/>
    </row>
    <row r="398" spans="1:12" s="10" customFormat="1">
      <c r="A398" s="407" t="s">
        <v>70</v>
      </c>
      <c r="B398" s="408"/>
      <c r="C398" s="408"/>
      <c r="D398" s="408"/>
      <c r="E398" s="409"/>
      <c r="F398" s="412">
        <f>G280+G380+G287</f>
        <v>523400</v>
      </c>
      <c r="G398" s="411"/>
      <c r="I398" s="410"/>
      <c r="L398" s="406"/>
    </row>
    <row r="399" spans="1:12" s="10" customFormat="1">
      <c r="A399" s="407" t="s">
        <v>35</v>
      </c>
      <c r="B399" s="408"/>
      <c r="C399" s="408"/>
      <c r="D399" s="408"/>
      <c r="E399" s="409"/>
      <c r="F399" s="413">
        <f>G231+G241</f>
        <v>294900</v>
      </c>
      <c r="G399" s="406"/>
      <c r="I399" s="410"/>
      <c r="L399" s="58"/>
    </row>
    <row r="400" spans="1:12" s="10" customFormat="1" ht="13.5" thickBot="1">
      <c r="F400" s="414"/>
      <c r="I400" s="410"/>
    </row>
    <row r="401" spans="1:9" s="10" customFormat="1" ht="13.5" thickBot="1">
      <c r="A401" s="393" t="s">
        <v>31</v>
      </c>
      <c r="B401" s="394"/>
      <c r="C401" s="394"/>
      <c r="D401" s="394"/>
      <c r="E401" s="395"/>
      <c r="F401" s="396">
        <f>F402+F403</f>
        <v>1964200</v>
      </c>
      <c r="I401" s="410"/>
    </row>
    <row r="402" spans="1:9" s="10" customFormat="1">
      <c r="A402" s="415" t="s">
        <v>32</v>
      </c>
      <c r="B402" s="416"/>
      <c r="C402" s="416"/>
      <c r="D402" s="416"/>
      <c r="E402" s="417"/>
      <c r="F402" s="418">
        <f>G18+G63+G68+G78+G73</f>
        <v>1964200</v>
      </c>
      <c r="I402" s="410"/>
    </row>
    <row r="403" spans="1:9" s="10" customFormat="1" ht="13.5" thickBot="1">
      <c r="A403" s="419" t="s">
        <v>329</v>
      </c>
      <c r="B403" s="420"/>
      <c r="C403" s="420"/>
      <c r="D403" s="420"/>
      <c r="E403" s="421"/>
      <c r="F403" s="413"/>
      <c r="I403" s="410"/>
    </row>
    <row r="404" spans="1:9" s="10" customFormat="1" ht="13.5" thickBot="1">
      <c r="A404" s="422" t="s">
        <v>33</v>
      </c>
      <c r="B404" s="423"/>
      <c r="C404" s="423"/>
      <c r="D404" s="423"/>
      <c r="E404" s="424"/>
      <c r="F404" s="425">
        <f>F392+F401</f>
        <v>30335130</v>
      </c>
      <c r="G404" s="426"/>
      <c r="I404" s="410"/>
    </row>
    <row r="405" spans="1:9" s="10" customFormat="1">
      <c r="I405" s="410"/>
    </row>
    <row r="406" spans="1:9" s="10" customFormat="1">
      <c r="I406" s="410"/>
    </row>
    <row r="407" spans="1:9" s="427" customFormat="1">
      <c r="E407" s="10"/>
      <c r="F407" s="10"/>
      <c r="G407" s="10"/>
    </row>
    <row r="408" spans="1:9" s="427" customFormat="1">
      <c r="E408" s="10"/>
      <c r="F408" s="10"/>
      <c r="G408" s="10"/>
    </row>
    <row r="409" spans="1:9" s="427" customFormat="1">
      <c r="E409" s="10"/>
      <c r="F409" s="10"/>
      <c r="G409" s="10"/>
    </row>
    <row r="410" spans="1:9" s="427" customFormat="1">
      <c r="E410" s="10"/>
      <c r="F410" s="10"/>
      <c r="G410" s="10"/>
    </row>
  </sheetData>
  <sheetProtection sheet="1" objects="1" scenarios="1"/>
  <mergeCells count="685">
    <mergeCell ref="A167:A168"/>
    <mergeCell ref="C167:C168"/>
    <mergeCell ref="D168:F168"/>
    <mergeCell ref="D181:F181"/>
    <mergeCell ref="A3:L3"/>
    <mergeCell ref="A4:L4"/>
    <mergeCell ref="A6:L6"/>
    <mergeCell ref="D131:D132"/>
    <mergeCell ref="C129:C130"/>
    <mergeCell ref="D129:G130"/>
    <mergeCell ref="H129:H130"/>
    <mergeCell ref="J88:J89"/>
    <mergeCell ref="K88:K89"/>
    <mergeCell ref="L88:L89"/>
    <mergeCell ref="D84:D85"/>
    <mergeCell ref="G88:G89"/>
    <mergeCell ref="D171:D172"/>
    <mergeCell ref="G171:G172"/>
    <mergeCell ref="H171:H172"/>
    <mergeCell ref="D170:G170"/>
    <mergeCell ref="H88:H89"/>
    <mergeCell ref="D118:F118"/>
    <mergeCell ref="D112:D114"/>
    <mergeCell ref="B116:B118"/>
    <mergeCell ref="D207:D208"/>
    <mergeCell ref="C204:L204"/>
    <mergeCell ref="A199:A201"/>
    <mergeCell ref="L199:L200"/>
    <mergeCell ref="D205:G206"/>
    <mergeCell ref="H205:H206"/>
    <mergeCell ref="B199:B201"/>
    <mergeCell ref="D199:D200"/>
    <mergeCell ref="E199:E200"/>
    <mergeCell ref="H199:H200"/>
    <mergeCell ref="K199:K200"/>
    <mergeCell ref="C199:C201"/>
    <mergeCell ref="J199:J200"/>
    <mergeCell ref="A65:A68"/>
    <mergeCell ref="B65:B68"/>
    <mergeCell ref="C65:C68"/>
    <mergeCell ref="D65:D68"/>
    <mergeCell ref="E65:E68"/>
    <mergeCell ref="D185:G186"/>
    <mergeCell ref="C196:F196"/>
    <mergeCell ref="H116:H117"/>
    <mergeCell ref="F113:F114"/>
    <mergeCell ref="G113:G114"/>
    <mergeCell ref="H112:H114"/>
    <mergeCell ref="D116:D117"/>
    <mergeCell ref="C116:C118"/>
    <mergeCell ref="C134:C136"/>
    <mergeCell ref="E116:E117"/>
    <mergeCell ref="D157:D158"/>
    <mergeCell ref="A185:A186"/>
    <mergeCell ref="B185:B186"/>
    <mergeCell ref="A193:A194"/>
    <mergeCell ref="C193:C194"/>
    <mergeCell ref="B193:B194"/>
    <mergeCell ref="A160:A163"/>
    <mergeCell ref="D195:F195"/>
    <mergeCell ref="A187:A191"/>
    <mergeCell ref="A45:A46"/>
    <mergeCell ref="D45:D46"/>
    <mergeCell ref="B45:B46"/>
    <mergeCell ref="H60:H63"/>
    <mergeCell ref="H65:H68"/>
    <mergeCell ref="D156:F156"/>
    <mergeCell ref="F134:F135"/>
    <mergeCell ref="F152:F155"/>
    <mergeCell ref="D141:D143"/>
    <mergeCell ref="D91:D93"/>
    <mergeCell ref="D86:F86"/>
    <mergeCell ref="D79:F79"/>
    <mergeCell ref="E91:E92"/>
    <mergeCell ref="D81:G81"/>
    <mergeCell ref="D87:G87"/>
    <mergeCell ref="D75:D78"/>
    <mergeCell ref="E75:E78"/>
    <mergeCell ref="E88:E89"/>
    <mergeCell ref="D47:F47"/>
    <mergeCell ref="D49:F49"/>
    <mergeCell ref="D51:F51"/>
    <mergeCell ref="B55:L55"/>
    <mergeCell ref="D59:F59"/>
    <mergeCell ref="B134:B136"/>
    <mergeCell ref="A20:A22"/>
    <mergeCell ref="A32:A35"/>
    <mergeCell ref="B20:B22"/>
    <mergeCell ref="D32:D34"/>
    <mergeCell ref="E32:E34"/>
    <mergeCell ref="A29:A31"/>
    <mergeCell ref="A23:A25"/>
    <mergeCell ref="C41:L41"/>
    <mergeCell ref="G32:G34"/>
    <mergeCell ref="H32:H34"/>
    <mergeCell ref="C20:C22"/>
    <mergeCell ref="C29:C31"/>
    <mergeCell ref="C40:F40"/>
    <mergeCell ref="C32:C35"/>
    <mergeCell ref="G20:G21"/>
    <mergeCell ref="D36:D37"/>
    <mergeCell ref="D26:F26"/>
    <mergeCell ref="C28:L28"/>
    <mergeCell ref="G23:G24"/>
    <mergeCell ref="H23:H24"/>
    <mergeCell ref="B29:B31"/>
    <mergeCell ref="B32:B35"/>
    <mergeCell ref="B23:B25"/>
    <mergeCell ref="F23:F24"/>
    <mergeCell ref="K66:K68"/>
    <mergeCell ref="L66:L68"/>
    <mergeCell ref="D192:F192"/>
    <mergeCell ref="H16:H18"/>
    <mergeCell ref="E16:E18"/>
    <mergeCell ref="D16:D18"/>
    <mergeCell ref="D42:G42"/>
    <mergeCell ref="H45:H46"/>
    <mergeCell ref="E45:E46"/>
    <mergeCell ref="F45:F46"/>
    <mergeCell ref="G45:G46"/>
    <mergeCell ref="G36:G37"/>
    <mergeCell ref="H20:H21"/>
    <mergeCell ref="C27:F27"/>
    <mergeCell ref="H36:H37"/>
    <mergeCell ref="F20:F21"/>
    <mergeCell ref="D38:F38"/>
    <mergeCell ref="D39:F39"/>
    <mergeCell ref="D29:G31"/>
    <mergeCell ref="H29:H31"/>
    <mergeCell ref="D35:F35"/>
    <mergeCell ref="F32:F34"/>
    <mergeCell ref="C36:C37"/>
    <mergeCell ref="D182:F182"/>
    <mergeCell ref="H337:H338"/>
    <mergeCell ref="A337:A339"/>
    <mergeCell ref="B337:B339"/>
    <mergeCell ref="A164:A166"/>
    <mergeCell ref="B164:B166"/>
    <mergeCell ref="C262:C264"/>
    <mergeCell ref="H245:H246"/>
    <mergeCell ref="H282:H287"/>
    <mergeCell ref="F277:F279"/>
    <mergeCell ref="G277:G279"/>
    <mergeCell ref="G231:G239"/>
    <mergeCell ref="H231:H239"/>
    <mergeCell ref="H164:H165"/>
    <mergeCell ref="C203:F203"/>
    <mergeCell ref="H262:H263"/>
    <mergeCell ref="B262:B264"/>
    <mergeCell ref="A262:A264"/>
    <mergeCell ref="D310:F310"/>
    <mergeCell ref="A309:A310"/>
    <mergeCell ref="C309:C310"/>
    <mergeCell ref="A311:A312"/>
    <mergeCell ref="C311:C312"/>
    <mergeCell ref="G299:G301"/>
    <mergeCell ref="B297:B298"/>
    <mergeCell ref="I328:I329"/>
    <mergeCell ref="K328:K329"/>
    <mergeCell ref="D313:D315"/>
    <mergeCell ref="F313:F315"/>
    <mergeCell ref="G313:G315"/>
    <mergeCell ref="H313:H315"/>
    <mergeCell ref="E313:E315"/>
    <mergeCell ref="C321:C322"/>
    <mergeCell ref="A328:A330"/>
    <mergeCell ref="C328:C330"/>
    <mergeCell ref="C319:C320"/>
    <mergeCell ref="H328:H329"/>
    <mergeCell ref="E328:E329"/>
    <mergeCell ref="A317:A318"/>
    <mergeCell ref="B317:B318"/>
    <mergeCell ref="C317:C318"/>
    <mergeCell ref="G328:G329"/>
    <mergeCell ref="B321:B322"/>
    <mergeCell ref="D328:D329"/>
    <mergeCell ref="A319:A320"/>
    <mergeCell ref="B319:B320"/>
    <mergeCell ref="A313:A316"/>
    <mergeCell ref="B328:B330"/>
    <mergeCell ref="H323:H324"/>
    <mergeCell ref="D308:F308"/>
    <mergeCell ref="A307:A308"/>
    <mergeCell ref="B307:B308"/>
    <mergeCell ref="C307:C308"/>
    <mergeCell ref="D174:F174"/>
    <mergeCell ref="D164:D165"/>
    <mergeCell ref="D169:F169"/>
    <mergeCell ref="A282:A288"/>
    <mergeCell ref="D291:F291"/>
    <mergeCell ref="D304:F304"/>
    <mergeCell ref="A303:A304"/>
    <mergeCell ref="B303:B304"/>
    <mergeCell ref="C303:C304"/>
    <mergeCell ref="A299:A302"/>
    <mergeCell ref="B299:B302"/>
    <mergeCell ref="C297:C298"/>
    <mergeCell ref="A289:A290"/>
    <mergeCell ref="B289:B290"/>
    <mergeCell ref="B282:B288"/>
    <mergeCell ref="C187:C191"/>
    <mergeCell ref="D187:D191"/>
    <mergeCell ref="E187:E191"/>
    <mergeCell ref="F187:F191"/>
    <mergeCell ref="E208:F208"/>
    <mergeCell ref="L279:L280"/>
    <mergeCell ref="C277:C281"/>
    <mergeCell ref="E282:E287"/>
    <mergeCell ref="D264:F264"/>
    <mergeCell ref="B254:B255"/>
    <mergeCell ref="D259:F259"/>
    <mergeCell ref="C252:L252"/>
    <mergeCell ref="C271:L271"/>
    <mergeCell ref="D276:F276"/>
    <mergeCell ref="C274:C275"/>
    <mergeCell ref="I279:I280"/>
    <mergeCell ref="H274:H275"/>
    <mergeCell ref="D255:F255"/>
    <mergeCell ref="B277:B281"/>
    <mergeCell ref="A256:A257"/>
    <mergeCell ref="F262:F263"/>
    <mergeCell ref="C260:C261"/>
    <mergeCell ref="D281:F281"/>
    <mergeCell ref="B269:F269"/>
    <mergeCell ref="B272:B273"/>
    <mergeCell ref="H277:H280"/>
    <mergeCell ref="A277:A281"/>
    <mergeCell ref="A274:A275"/>
    <mergeCell ref="E277:E280"/>
    <mergeCell ref="D277:D280"/>
    <mergeCell ref="D272:G273"/>
    <mergeCell ref="G274:G275"/>
    <mergeCell ref="F274:F275"/>
    <mergeCell ref="E274:E275"/>
    <mergeCell ref="D274:D275"/>
    <mergeCell ref="E262:E263"/>
    <mergeCell ref="B258:B259"/>
    <mergeCell ref="D267:F267"/>
    <mergeCell ref="D262:D263"/>
    <mergeCell ref="B274:B275"/>
    <mergeCell ref="B270:L270"/>
    <mergeCell ref="A258:A259"/>
    <mergeCell ref="I199:I200"/>
    <mergeCell ref="E157:E158"/>
    <mergeCell ref="C183:F183"/>
    <mergeCell ref="C164:C166"/>
    <mergeCell ref="E164:E165"/>
    <mergeCell ref="B127:L127"/>
    <mergeCell ref="C125:F125"/>
    <mergeCell ref="B126:F126"/>
    <mergeCell ref="B171:B173"/>
    <mergeCell ref="C171:C173"/>
    <mergeCell ref="C185:C186"/>
    <mergeCell ref="C197:L197"/>
    <mergeCell ref="B187:B191"/>
    <mergeCell ref="D173:F173"/>
    <mergeCell ref="E171:E172"/>
    <mergeCell ref="F171:F172"/>
    <mergeCell ref="C160:C163"/>
    <mergeCell ref="D194:F194"/>
    <mergeCell ref="D80:F80"/>
    <mergeCell ref="E83:F83"/>
    <mergeCell ref="C97:F97"/>
    <mergeCell ref="A272:A273"/>
    <mergeCell ref="D257:F257"/>
    <mergeCell ref="C268:F268"/>
    <mergeCell ref="C256:C257"/>
    <mergeCell ref="B256:B257"/>
    <mergeCell ref="E134:E135"/>
    <mergeCell ref="B231:B240"/>
    <mergeCell ref="F231:F239"/>
    <mergeCell ref="D202:F202"/>
    <mergeCell ref="B245:B247"/>
    <mergeCell ref="B260:B261"/>
    <mergeCell ref="C245:C247"/>
    <mergeCell ref="D245:D246"/>
    <mergeCell ref="C249:F249"/>
    <mergeCell ref="B250:F250"/>
    <mergeCell ref="D247:F247"/>
    <mergeCell ref="D231:D239"/>
    <mergeCell ref="C231:C240"/>
    <mergeCell ref="A207:A208"/>
    <mergeCell ref="B207:B208"/>
    <mergeCell ref="C207:C208"/>
    <mergeCell ref="D22:F22"/>
    <mergeCell ref="C23:C25"/>
    <mergeCell ref="F88:F89"/>
    <mergeCell ref="E112:E114"/>
    <mergeCell ref="D88:D90"/>
    <mergeCell ref="F36:F37"/>
    <mergeCell ref="E36:E37"/>
    <mergeCell ref="D44:F44"/>
    <mergeCell ref="E90:F90"/>
    <mergeCell ref="B106:F106"/>
    <mergeCell ref="D101:F101"/>
    <mergeCell ref="D57:G57"/>
    <mergeCell ref="C56:L56"/>
    <mergeCell ref="D52:F52"/>
    <mergeCell ref="C53:F53"/>
    <mergeCell ref="B54:F54"/>
    <mergeCell ref="D69:F69"/>
    <mergeCell ref="E60:E63"/>
    <mergeCell ref="D60:D63"/>
    <mergeCell ref="D64:F64"/>
    <mergeCell ref="I66:I68"/>
    <mergeCell ref="J66:J68"/>
    <mergeCell ref="D103:F103"/>
    <mergeCell ref="D96:F96"/>
    <mergeCell ref="D15:F15"/>
    <mergeCell ref="B14:B15"/>
    <mergeCell ref="H12:H13"/>
    <mergeCell ref="A8:A9"/>
    <mergeCell ref="C8:C9"/>
    <mergeCell ref="D8:D9"/>
    <mergeCell ref="E8:E9"/>
    <mergeCell ref="G8:G9"/>
    <mergeCell ref="B8:B9"/>
    <mergeCell ref="A12:A13"/>
    <mergeCell ref="C12:C13"/>
    <mergeCell ref="B12:B13"/>
    <mergeCell ref="D12:G13"/>
    <mergeCell ref="A14:A15"/>
    <mergeCell ref="C11:L11"/>
    <mergeCell ref="A36:A37"/>
    <mergeCell ref="B36:B37"/>
    <mergeCell ref="D146:F146"/>
    <mergeCell ref="B16:B19"/>
    <mergeCell ref="A404:E404"/>
    <mergeCell ref="A391:E391"/>
    <mergeCell ref="A392:E392"/>
    <mergeCell ref="A393:E393"/>
    <mergeCell ref="A394:E394"/>
    <mergeCell ref="A398:E398"/>
    <mergeCell ref="A399:E399"/>
    <mergeCell ref="A401:E401"/>
    <mergeCell ref="A403:E403"/>
    <mergeCell ref="A402:E402"/>
    <mergeCell ref="A396:E396"/>
    <mergeCell ref="A395:E395"/>
    <mergeCell ref="A397:E397"/>
    <mergeCell ref="B228:L228"/>
    <mergeCell ref="C220:L220"/>
    <mergeCell ref="A171:A173"/>
    <mergeCell ref="D140:F140"/>
    <mergeCell ref="A213:A217"/>
    <mergeCell ref="D244:G244"/>
    <mergeCell ref="A245:A247"/>
    <mergeCell ref="B388:L388"/>
    <mergeCell ref="H141:H143"/>
    <mergeCell ref="E152:E155"/>
    <mergeCell ref="D370:F370"/>
    <mergeCell ref="A369:A370"/>
    <mergeCell ref="J373:J374"/>
    <mergeCell ref="A365:A368"/>
    <mergeCell ref="C365:C368"/>
    <mergeCell ref="K373:K374"/>
    <mergeCell ref="B386:F386"/>
    <mergeCell ref="C385:F385"/>
    <mergeCell ref="D384:F384"/>
    <mergeCell ref="B378:B379"/>
    <mergeCell ref="C378:C379"/>
    <mergeCell ref="A382:A383"/>
    <mergeCell ref="B382:B383"/>
    <mergeCell ref="C382:C383"/>
    <mergeCell ref="A376:A377"/>
    <mergeCell ref="C376:C377"/>
    <mergeCell ref="A380:A381"/>
    <mergeCell ref="B380:B381"/>
    <mergeCell ref="A231:A240"/>
    <mergeCell ref="E217:F217"/>
    <mergeCell ref="B213:B217"/>
    <mergeCell ref="D357:D358"/>
    <mergeCell ref="C380:C381"/>
    <mergeCell ref="B313:B316"/>
    <mergeCell ref="D335:F335"/>
    <mergeCell ref="B353:B354"/>
    <mergeCell ref="C353:C354"/>
    <mergeCell ref="B355:B356"/>
    <mergeCell ref="C355:C356"/>
    <mergeCell ref="C361:F361"/>
    <mergeCell ref="D359:F359"/>
    <mergeCell ref="D348:F348"/>
    <mergeCell ref="B376:B377"/>
    <mergeCell ref="D381:F381"/>
    <mergeCell ref="D318:F318"/>
    <mergeCell ref="D316:F316"/>
    <mergeCell ref="D320:F320"/>
    <mergeCell ref="D337:D338"/>
    <mergeCell ref="I373:I374"/>
    <mergeCell ref="A373:A375"/>
    <mergeCell ref="F373:F374"/>
    <mergeCell ref="E373:E374"/>
    <mergeCell ref="D373:D374"/>
    <mergeCell ref="D365:G368"/>
    <mergeCell ref="B365:B368"/>
    <mergeCell ref="A343:A348"/>
    <mergeCell ref="A353:A354"/>
    <mergeCell ref="A355:A356"/>
    <mergeCell ref="A357:A359"/>
    <mergeCell ref="B357:B359"/>
    <mergeCell ref="C357:C359"/>
    <mergeCell ref="D360:F360"/>
    <mergeCell ref="D372:F372"/>
    <mergeCell ref="A371:A372"/>
    <mergeCell ref="B371:B372"/>
    <mergeCell ref="C371:C372"/>
    <mergeCell ref="B363:L363"/>
    <mergeCell ref="H365:H368"/>
    <mergeCell ref="H357:H358"/>
    <mergeCell ref="G357:G358"/>
    <mergeCell ref="F357:F358"/>
    <mergeCell ref="E357:E358"/>
    <mergeCell ref="A222:A224"/>
    <mergeCell ref="D163:F163"/>
    <mergeCell ref="D166:F166"/>
    <mergeCell ref="B205:B206"/>
    <mergeCell ref="A205:A206"/>
    <mergeCell ref="B222:B224"/>
    <mergeCell ref="F160:F162"/>
    <mergeCell ref="G160:G162"/>
    <mergeCell ref="D377:F377"/>
    <mergeCell ref="D375:F375"/>
    <mergeCell ref="E343:E347"/>
    <mergeCell ref="D343:D347"/>
    <mergeCell ref="B343:B348"/>
    <mergeCell ref="C343:C348"/>
    <mergeCell ref="D349:F349"/>
    <mergeCell ref="C350:F350"/>
    <mergeCell ref="C373:C375"/>
    <mergeCell ref="B373:B375"/>
    <mergeCell ref="C369:C370"/>
    <mergeCell ref="B369:B370"/>
    <mergeCell ref="B362:F362"/>
    <mergeCell ref="C351:L351"/>
    <mergeCell ref="H373:H374"/>
    <mergeCell ref="L373:L374"/>
    <mergeCell ref="A378:A379"/>
    <mergeCell ref="C364:L364"/>
    <mergeCell ref="H131:H132"/>
    <mergeCell ref="J131:J132"/>
    <mergeCell ref="E131:E132"/>
    <mergeCell ref="F131:F132"/>
    <mergeCell ref="G131:G132"/>
    <mergeCell ref="A149:A150"/>
    <mergeCell ref="B149:B150"/>
    <mergeCell ref="C149:C150"/>
    <mergeCell ref="A141:A143"/>
    <mergeCell ref="B141:B143"/>
    <mergeCell ref="D144:F144"/>
    <mergeCell ref="G149:G150"/>
    <mergeCell ref="D148:F148"/>
    <mergeCell ref="A131:A133"/>
    <mergeCell ref="G134:G135"/>
    <mergeCell ref="E137:E139"/>
    <mergeCell ref="G141:G142"/>
    <mergeCell ref="D134:D135"/>
    <mergeCell ref="B131:B133"/>
    <mergeCell ref="G343:G347"/>
    <mergeCell ref="D160:D162"/>
    <mergeCell ref="E160:E162"/>
    <mergeCell ref="D292:G292"/>
    <mergeCell ref="C272:C273"/>
    <mergeCell ref="G282:G286"/>
    <mergeCell ref="C289:C290"/>
    <mergeCell ref="D290:F290"/>
    <mergeCell ref="B251:L251"/>
    <mergeCell ref="D240:F240"/>
    <mergeCell ref="C254:C255"/>
    <mergeCell ref="A112:A115"/>
    <mergeCell ref="B112:B115"/>
    <mergeCell ref="C112:C115"/>
    <mergeCell ref="C222:C224"/>
    <mergeCell ref="B227:F227"/>
    <mergeCell ref="D222:D223"/>
    <mergeCell ref="D151:F151"/>
    <mergeCell ref="B152:B155"/>
    <mergeCell ref="C152:C155"/>
    <mergeCell ref="C147:C148"/>
    <mergeCell ref="D248:F248"/>
    <mergeCell ref="A254:A255"/>
    <mergeCell ref="H160:H162"/>
    <mergeCell ref="E245:E246"/>
    <mergeCell ref="D179:F179"/>
    <mergeCell ref="D253:G253"/>
    <mergeCell ref="D209:F209"/>
    <mergeCell ref="C210:F210"/>
    <mergeCell ref="C211:L211"/>
    <mergeCell ref="D159:F159"/>
    <mergeCell ref="H152:H155"/>
    <mergeCell ref="B109:B111"/>
    <mergeCell ref="C109:C111"/>
    <mergeCell ref="C141:C143"/>
    <mergeCell ref="D109:G111"/>
    <mergeCell ref="E119:E120"/>
    <mergeCell ref="F119:F120"/>
    <mergeCell ref="G119:G120"/>
    <mergeCell ref="G138:G139"/>
    <mergeCell ref="D115:F115"/>
    <mergeCell ref="F116:F117"/>
    <mergeCell ref="D124:F124"/>
    <mergeCell ref="G116:G117"/>
    <mergeCell ref="E141:E143"/>
    <mergeCell ref="H149:H150"/>
    <mergeCell ref="D149:D150"/>
    <mergeCell ref="E149:E150"/>
    <mergeCell ref="F149:F150"/>
    <mergeCell ref="L157:L158"/>
    <mergeCell ref="D152:D155"/>
    <mergeCell ref="J157:J158"/>
    <mergeCell ref="D133:F133"/>
    <mergeCell ref="D136:F136"/>
    <mergeCell ref="C98:L98"/>
    <mergeCell ref="D99:G99"/>
    <mergeCell ref="G152:G155"/>
    <mergeCell ref="K157:K158"/>
    <mergeCell ref="H157:H158"/>
    <mergeCell ref="D104:F104"/>
    <mergeCell ref="I157:I158"/>
    <mergeCell ref="B107:L107"/>
    <mergeCell ref="D95:F95"/>
    <mergeCell ref="L91:L92"/>
    <mergeCell ref="I91:I92"/>
    <mergeCell ref="J91:J92"/>
    <mergeCell ref="K91:K92"/>
    <mergeCell ref="H91:H92"/>
    <mergeCell ref="A109:A111"/>
    <mergeCell ref="C128:L128"/>
    <mergeCell ref="C105:F105"/>
    <mergeCell ref="C108:L108"/>
    <mergeCell ref="H119:H120"/>
    <mergeCell ref="A116:A118"/>
    <mergeCell ref="A134:A136"/>
    <mergeCell ref="C131:C133"/>
    <mergeCell ref="H134:H135"/>
    <mergeCell ref="H137:H139"/>
    <mergeCell ref="I131:I132"/>
    <mergeCell ref="A119:A120"/>
    <mergeCell ref="C119:C120"/>
    <mergeCell ref="D119:D120"/>
    <mergeCell ref="B119:B120"/>
    <mergeCell ref="D121:F121"/>
    <mergeCell ref="G337:G338"/>
    <mergeCell ref="D330:F330"/>
    <mergeCell ref="D326:F326"/>
    <mergeCell ref="F328:F329"/>
    <mergeCell ref="C337:C339"/>
    <mergeCell ref="H299:H301"/>
    <mergeCell ref="D242:F242"/>
    <mergeCell ref="C205:C206"/>
    <mergeCell ref="L328:L329"/>
    <mergeCell ref="D212:G212"/>
    <mergeCell ref="E213:E216"/>
    <mergeCell ref="F213:F216"/>
    <mergeCell ref="K279:K280"/>
    <mergeCell ref="E231:E239"/>
    <mergeCell ref="D243:F243"/>
    <mergeCell ref="C313:C316"/>
    <mergeCell ref="D332:F332"/>
    <mergeCell ref="C299:C302"/>
    <mergeCell ref="C295:C296"/>
    <mergeCell ref="C305:C306"/>
    <mergeCell ref="D302:F302"/>
    <mergeCell ref="D298:F298"/>
    <mergeCell ref="D299:D301"/>
    <mergeCell ref="E299:E301"/>
    <mergeCell ref="H341:H342"/>
    <mergeCell ref="D352:G352"/>
    <mergeCell ref="J279:J280"/>
    <mergeCell ref="H343:H347"/>
    <mergeCell ref="D354:F354"/>
    <mergeCell ref="D356:F356"/>
    <mergeCell ref="G213:G216"/>
    <mergeCell ref="H213:H216"/>
    <mergeCell ref="C213:C217"/>
    <mergeCell ref="D213:D217"/>
    <mergeCell ref="D218:F218"/>
    <mergeCell ref="C219:F219"/>
    <mergeCell ref="D221:G221"/>
    <mergeCell ref="D230:G230"/>
    <mergeCell ref="F222:F223"/>
    <mergeCell ref="D225:F225"/>
    <mergeCell ref="C226:F226"/>
    <mergeCell ref="H222:H223"/>
    <mergeCell ref="G222:G223"/>
    <mergeCell ref="C229:L229"/>
    <mergeCell ref="D224:F224"/>
    <mergeCell ref="G262:G263"/>
    <mergeCell ref="D341:G342"/>
    <mergeCell ref="E337:E338"/>
    <mergeCell ref="G373:G374"/>
    <mergeCell ref="J1:L1"/>
    <mergeCell ref="I60:I63"/>
    <mergeCell ref="J60:J63"/>
    <mergeCell ref="K60:K63"/>
    <mergeCell ref="L60:L63"/>
    <mergeCell ref="D70:D73"/>
    <mergeCell ref="E70:E73"/>
    <mergeCell ref="H70:H73"/>
    <mergeCell ref="D74:F74"/>
    <mergeCell ref="L70:L73"/>
    <mergeCell ref="E1:H1"/>
    <mergeCell ref="B10:L10"/>
    <mergeCell ref="F8:F9"/>
    <mergeCell ref="H8:H9"/>
    <mergeCell ref="I8:L8"/>
    <mergeCell ref="E2:H2"/>
    <mergeCell ref="C16:C19"/>
    <mergeCell ref="D23:D24"/>
    <mergeCell ref="E23:E24"/>
    <mergeCell ref="D20:D21"/>
    <mergeCell ref="D19:F19"/>
    <mergeCell ref="E20:E21"/>
    <mergeCell ref="D25:F25"/>
    <mergeCell ref="B305:B306"/>
    <mergeCell ref="F299:F301"/>
    <mergeCell ref="A293:A294"/>
    <mergeCell ref="B293:B294"/>
    <mergeCell ref="L76:L78"/>
    <mergeCell ref="A70:A73"/>
    <mergeCell ref="B70:B73"/>
    <mergeCell ref="C70:C73"/>
    <mergeCell ref="A75:A78"/>
    <mergeCell ref="B75:B78"/>
    <mergeCell ref="C75:C78"/>
    <mergeCell ref="I70:I73"/>
    <mergeCell ref="J70:J73"/>
    <mergeCell ref="K70:K73"/>
    <mergeCell ref="I76:I78"/>
    <mergeCell ref="J76:J78"/>
    <mergeCell ref="K76:K78"/>
    <mergeCell ref="H75:H78"/>
    <mergeCell ref="I88:I89"/>
    <mergeCell ref="F138:F139"/>
    <mergeCell ref="A147:A148"/>
    <mergeCell ref="D137:D139"/>
    <mergeCell ref="F141:F142"/>
    <mergeCell ref="B147:B148"/>
    <mergeCell ref="D383:F383"/>
    <mergeCell ref="D175:G175"/>
    <mergeCell ref="D198:G198"/>
    <mergeCell ref="D201:F201"/>
    <mergeCell ref="D261:F261"/>
    <mergeCell ref="D266:F266"/>
    <mergeCell ref="D288:F288"/>
    <mergeCell ref="D322:F322"/>
    <mergeCell ref="D325:F325"/>
    <mergeCell ref="G187:G191"/>
    <mergeCell ref="F337:F338"/>
    <mergeCell ref="D340:F340"/>
    <mergeCell ref="D336:G336"/>
    <mergeCell ref="D339:F339"/>
    <mergeCell ref="D327:G327"/>
    <mergeCell ref="D334:F334"/>
    <mergeCell ref="D379:F379"/>
    <mergeCell ref="F343:F347"/>
    <mergeCell ref="F282:F286"/>
    <mergeCell ref="D294:F294"/>
    <mergeCell ref="D323:D324"/>
    <mergeCell ref="E323:E324"/>
    <mergeCell ref="F323:F324"/>
    <mergeCell ref="D296:F296"/>
    <mergeCell ref="E222:E223"/>
    <mergeCell ref="D177:F177"/>
    <mergeCell ref="C184:L184"/>
    <mergeCell ref="H185:H186"/>
    <mergeCell ref="H187:H191"/>
    <mergeCell ref="G323:G324"/>
    <mergeCell ref="D306:F306"/>
    <mergeCell ref="D312:F312"/>
    <mergeCell ref="A321:A322"/>
    <mergeCell ref="B309:B310"/>
    <mergeCell ref="B311:B312"/>
    <mergeCell ref="C258:C259"/>
    <mergeCell ref="A260:A261"/>
    <mergeCell ref="A265:A266"/>
    <mergeCell ref="B265:B266"/>
    <mergeCell ref="C265:C266"/>
    <mergeCell ref="C293:C294"/>
    <mergeCell ref="A323:A325"/>
    <mergeCell ref="B323:B325"/>
    <mergeCell ref="C323:C325"/>
    <mergeCell ref="A295:A296"/>
    <mergeCell ref="B295:B296"/>
    <mergeCell ref="A297:A298"/>
    <mergeCell ref="A305:A306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>
      <selection activeCell="P8" sqref="P8"/>
    </sheetView>
  </sheetViews>
  <sheetFormatPr defaultRowHeight="12.75"/>
  <cols>
    <col min="1" max="1" width="3.7109375" style="587" customWidth="1"/>
    <col min="2" max="4" width="2.7109375" style="587" customWidth="1"/>
    <col min="5" max="5" width="27.28515625" style="588" customWidth="1"/>
    <col min="6" max="6" width="9.28515625" style="588" customWidth="1"/>
    <col min="7" max="7" width="10" style="588" customWidth="1"/>
    <col min="8" max="8" width="0.140625" style="588" hidden="1" customWidth="1"/>
    <col min="9" max="9" width="14.42578125" style="587" customWidth="1"/>
    <col min="10" max="10" width="25.85546875" style="587" customWidth="1"/>
    <col min="11" max="11" width="17.85546875" style="427" customWidth="1"/>
    <col min="12" max="13" width="7.28515625" style="587" customWidth="1"/>
    <col min="14" max="16384" width="9.140625" style="587"/>
  </cols>
  <sheetData>
    <row r="1" spans="1:17" s="427" customFormat="1" ht="50.25" customHeight="1">
      <c r="A1" s="10"/>
      <c r="B1" s="10"/>
      <c r="C1" s="10"/>
      <c r="D1" s="10"/>
      <c r="E1" s="2"/>
      <c r="F1" s="2"/>
      <c r="G1" s="2"/>
      <c r="H1" s="2"/>
      <c r="I1" s="10"/>
      <c r="J1" s="3" t="s">
        <v>483</v>
      </c>
      <c r="K1" s="3"/>
      <c r="L1" s="3"/>
    </row>
    <row r="2" spans="1:17" ht="15.75">
      <c r="E2" s="429"/>
      <c r="F2" s="429"/>
      <c r="G2" s="429"/>
      <c r="H2" s="429"/>
      <c r="I2" s="429"/>
      <c r="J2" s="430"/>
      <c r="K2" s="429"/>
      <c r="L2" s="429"/>
      <c r="M2" s="429"/>
    </row>
    <row r="3" spans="1:17" ht="15.75"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7" ht="15.75">
      <c r="B4" s="432" t="s">
        <v>498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</row>
    <row r="6" spans="1:17" ht="15.75">
      <c r="B6" s="433"/>
      <c r="C6" s="433"/>
      <c r="D6" s="433"/>
      <c r="E6" s="433"/>
      <c r="F6" s="434">
        <v>2024</v>
      </c>
      <c r="G6" s="435" t="s">
        <v>465</v>
      </c>
      <c r="H6" s="435"/>
      <c r="I6" s="435"/>
      <c r="J6" s="435"/>
      <c r="K6" s="435"/>
      <c r="L6" s="435"/>
      <c r="M6" s="435"/>
    </row>
    <row r="7" spans="1:17" ht="15.75">
      <c r="K7" s="430" t="s">
        <v>466</v>
      </c>
      <c r="L7" s="430"/>
      <c r="M7" s="430"/>
    </row>
    <row r="8" spans="1:17" s="592" customFormat="1">
      <c r="A8" s="438" t="s">
        <v>27</v>
      </c>
      <c r="B8" s="438" t="s">
        <v>1</v>
      </c>
      <c r="C8" s="438" t="s">
        <v>2</v>
      </c>
      <c r="D8" s="438" t="s">
        <v>3</v>
      </c>
      <c r="E8" s="439" t="s">
        <v>14</v>
      </c>
      <c r="F8" s="438" t="s">
        <v>4</v>
      </c>
      <c r="G8" s="438" t="s">
        <v>479</v>
      </c>
      <c r="H8" s="438" t="s">
        <v>467</v>
      </c>
      <c r="I8" s="440" t="s">
        <v>0</v>
      </c>
      <c r="J8" s="589" t="s">
        <v>468</v>
      </c>
      <c r="K8" s="590"/>
      <c r="L8" s="590"/>
      <c r="M8" s="591"/>
    </row>
    <row r="9" spans="1:17" s="592" customFormat="1">
      <c r="A9" s="444"/>
      <c r="B9" s="444"/>
      <c r="C9" s="444"/>
      <c r="D9" s="444"/>
      <c r="E9" s="445"/>
      <c r="F9" s="444"/>
      <c r="G9" s="444"/>
      <c r="H9" s="444"/>
      <c r="I9" s="446"/>
      <c r="J9" s="593"/>
      <c r="K9" s="594"/>
      <c r="L9" s="594"/>
      <c r="M9" s="595"/>
    </row>
    <row r="10" spans="1:17" s="592" customFormat="1" ht="73.5">
      <c r="A10" s="450"/>
      <c r="B10" s="450"/>
      <c r="C10" s="450"/>
      <c r="D10" s="450"/>
      <c r="E10" s="451"/>
      <c r="F10" s="450"/>
      <c r="G10" s="450"/>
      <c r="H10" s="450"/>
      <c r="I10" s="452"/>
      <c r="J10" s="453" t="s">
        <v>102</v>
      </c>
      <c r="K10" s="596" t="s">
        <v>103</v>
      </c>
      <c r="L10" s="597" t="s">
        <v>36</v>
      </c>
      <c r="M10" s="597" t="s">
        <v>37</v>
      </c>
    </row>
    <row r="11" spans="1:17" s="10" customFormat="1">
      <c r="A11" s="285" t="s">
        <v>197</v>
      </c>
      <c r="B11" s="457" t="s">
        <v>461</v>
      </c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9"/>
    </row>
    <row r="12" spans="1:17" s="10" customFormat="1">
      <c r="A12" s="598" t="s">
        <v>197</v>
      </c>
      <c r="B12" s="100" t="s">
        <v>5</v>
      </c>
      <c r="C12" s="461" t="s">
        <v>469</v>
      </c>
      <c r="D12" s="462"/>
      <c r="E12" s="462"/>
      <c r="F12" s="462"/>
      <c r="G12" s="462"/>
      <c r="H12" s="462"/>
      <c r="I12" s="462"/>
      <c r="J12" s="462"/>
      <c r="K12" s="462"/>
      <c r="L12" s="462"/>
      <c r="M12" s="463"/>
    </row>
    <row r="13" spans="1:17" s="10" customFormat="1" ht="63.75">
      <c r="A13" s="598" t="s">
        <v>197</v>
      </c>
      <c r="B13" s="100" t="s">
        <v>5</v>
      </c>
      <c r="C13" s="599" t="s">
        <v>5</v>
      </c>
      <c r="D13" s="466" t="s">
        <v>470</v>
      </c>
      <c r="E13" s="467"/>
      <c r="F13" s="467"/>
      <c r="G13" s="467"/>
      <c r="H13" s="468"/>
      <c r="I13" s="654" t="s">
        <v>694</v>
      </c>
      <c r="J13" s="469" t="s">
        <v>472</v>
      </c>
      <c r="K13" s="469" t="s">
        <v>203</v>
      </c>
      <c r="L13" s="469" t="s">
        <v>111</v>
      </c>
      <c r="M13" s="469">
        <v>49.7</v>
      </c>
      <c r="N13" s="600"/>
      <c r="O13" s="600"/>
      <c r="P13" s="600"/>
      <c r="Q13" s="600"/>
    </row>
    <row r="14" spans="1:17" s="58" customFormat="1" ht="25.5">
      <c r="A14" s="601" t="s">
        <v>197</v>
      </c>
      <c r="B14" s="36" t="s">
        <v>5</v>
      </c>
      <c r="C14" s="602" t="s">
        <v>5</v>
      </c>
      <c r="D14" s="603" t="s">
        <v>8</v>
      </c>
      <c r="E14" s="70" t="s">
        <v>433</v>
      </c>
      <c r="F14" s="604" t="s">
        <v>9</v>
      </c>
      <c r="G14" s="605">
        <v>56800</v>
      </c>
      <c r="H14" s="70" t="s">
        <v>473</v>
      </c>
      <c r="I14" s="655" t="s">
        <v>694</v>
      </c>
      <c r="J14" s="71" t="s">
        <v>66</v>
      </c>
      <c r="K14" s="71" t="s">
        <v>438</v>
      </c>
      <c r="L14" s="71" t="s">
        <v>110</v>
      </c>
      <c r="M14" s="71">
        <v>240</v>
      </c>
    </row>
    <row r="15" spans="1:17" s="58" customFormat="1" ht="25.5">
      <c r="A15" s="606"/>
      <c r="B15" s="74"/>
      <c r="C15" s="607"/>
      <c r="D15" s="608"/>
      <c r="E15" s="78"/>
      <c r="F15" s="609"/>
      <c r="G15" s="610"/>
      <c r="H15" s="78"/>
      <c r="I15" s="655" t="s">
        <v>695</v>
      </c>
      <c r="J15" s="71" t="s">
        <v>434</v>
      </c>
      <c r="K15" s="71" t="s">
        <v>439</v>
      </c>
      <c r="L15" s="71" t="s">
        <v>110</v>
      </c>
      <c r="M15" s="71">
        <v>320</v>
      </c>
    </row>
    <row r="16" spans="1:17" s="58" customFormat="1" ht="38.25">
      <c r="A16" s="606"/>
      <c r="B16" s="74"/>
      <c r="C16" s="607"/>
      <c r="D16" s="608"/>
      <c r="E16" s="78"/>
      <c r="F16" s="609"/>
      <c r="G16" s="610"/>
      <c r="H16" s="78"/>
      <c r="I16" s="655" t="s">
        <v>696</v>
      </c>
      <c r="J16" s="71" t="s">
        <v>69</v>
      </c>
      <c r="K16" s="71" t="s">
        <v>440</v>
      </c>
      <c r="L16" s="71" t="s">
        <v>110</v>
      </c>
      <c r="M16" s="71">
        <v>300</v>
      </c>
    </row>
    <row r="17" spans="1:13" s="58" customFormat="1" ht="25.5">
      <c r="A17" s="606"/>
      <c r="B17" s="74"/>
      <c r="C17" s="607"/>
      <c r="D17" s="608"/>
      <c r="E17" s="78"/>
      <c r="F17" s="609"/>
      <c r="G17" s="610"/>
      <c r="H17" s="78"/>
      <c r="I17" s="348" t="s">
        <v>697</v>
      </c>
      <c r="J17" s="71" t="s">
        <v>435</v>
      </c>
      <c r="K17" s="71" t="s">
        <v>441</v>
      </c>
      <c r="L17" s="71" t="s">
        <v>67</v>
      </c>
      <c r="M17" s="71">
        <v>3.17</v>
      </c>
    </row>
    <row r="18" spans="1:13" s="58" customFormat="1" ht="25.5">
      <c r="A18" s="606"/>
      <c r="B18" s="74"/>
      <c r="C18" s="607"/>
      <c r="D18" s="608"/>
      <c r="E18" s="78"/>
      <c r="F18" s="609"/>
      <c r="G18" s="610"/>
      <c r="H18" s="371"/>
      <c r="I18" s="655" t="s">
        <v>697</v>
      </c>
      <c r="J18" s="71" t="s">
        <v>436</v>
      </c>
      <c r="K18" s="71" t="s">
        <v>442</v>
      </c>
      <c r="L18" s="71" t="s">
        <v>68</v>
      </c>
      <c r="M18" s="71">
        <v>165</v>
      </c>
    </row>
    <row r="19" spans="1:13" s="58" customFormat="1" ht="27.75" customHeight="1">
      <c r="A19" s="606"/>
      <c r="B19" s="74"/>
      <c r="C19" s="607"/>
      <c r="D19" s="611"/>
      <c r="E19" s="81"/>
      <c r="F19" s="612"/>
      <c r="G19" s="613"/>
      <c r="H19" s="348" t="s">
        <v>473</v>
      </c>
      <c r="I19" s="655" t="s">
        <v>697</v>
      </c>
      <c r="J19" s="352" t="s">
        <v>437</v>
      </c>
      <c r="K19" s="71" t="s">
        <v>443</v>
      </c>
      <c r="L19" s="71" t="s">
        <v>67</v>
      </c>
      <c r="M19" s="71">
        <v>31.61</v>
      </c>
    </row>
    <row r="20" spans="1:13" s="10" customFormat="1">
      <c r="A20" s="614"/>
      <c r="B20" s="45"/>
      <c r="C20" s="615"/>
      <c r="D20" s="207" t="s">
        <v>10</v>
      </c>
      <c r="E20" s="490"/>
      <c r="F20" s="208"/>
      <c r="G20" s="616">
        <f>G14</f>
        <v>56800</v>
      </c>
      <c r="H20" s="617"/>
      <c r="I20" s="618"/>
      <c r="J20" s="618"/>
      <c r="K20" s="619"/>
      <c r="L20" s="618"/>
      <c r="M20" s="619"/>
    </row>
    <row r="21" spans="1:13" s="10" customFormat="1">
      <c r="A21" s="285" t="s">
        <v>197</v>
      </c>
      <c r="B21" s="100" t="s">
        <v>5</v>
      </c>
      <c r="C21" s="599" t="s">
        <v>5</v>
      </c>
      <c r="D21" s="620" t="s">
        <v>11</v>
      </c>
      <c r="E21" s="621"/>
      <c r="F21" s="622"/>
      <c r="G21" s="623">
        <f>G20</f>
        <v>56800</v>
      </c>
      <c r="H21" s="624"/>
      <c r="I21" s="625"/>
      <c r="J21" s="625"/>
      <c r="K21" s="599"/>
      <c r="L21" s="599"/>
      <c r="M21" s="625"/>
    </row>
    <row r="22" spans="1:13" s="58" customFormat="1">
      <c r="A22" s="285" t="s">
        <v>197</v>
      </c>
      <c r="B22" s="100" t="s">
        <v>5</v>
      </c>
      <c r="C22" s="250" t="s">
        <v>13</v>
      </c>
      <c r="D22" s="251"/>
      <c r="E22" s="251"/>
      <c r="F22" s="252"/>
      <c r="G22" s="626">
        <f>G21</f>
        <v>56800</v>
      </c>
      <c r="H22" s="254"/>
      <c r="I22" s="254"/>
      <c r="J22" s="254"/>
      <c r="K22" s="100"/>
      <c r="L22" s="100"/>
      <c r="M22" s="627"/>
    </row>
    <row r="23" spans="1:13" s="58" customFormat="1">
      <c r="A23" s="285" t="s">
        <v>197</v>
      </c>
      <c r="B23" s="264" t="s">
        <v>12</v>
      </c>
      <c r="C23" s="265"/>
      <c r="D23" s="265"/>
      <c r="E23" s="265"/>
      <c r="F23" s="266"/>
      <c r="G23" s="628">
        <f>G22</f>
        <v>56800</v>
      </c>
      <c r="H23" s="270"/>
      <c r="I23" s="268"/>
      <c r="J23" s="269"/>
      <c r="K23" s="269"/>
      <c r="L23" s="270"/>
      <c r="M23" s="629"/>
    </row>
    <row r="24" spans="1:13" s="427" customFormat="1" ht="20.25" customHeight="1">
      <c r="E24" s="10"/>
      <c r="F24" s="10"/>
      <c r="G24" s="10"/>
      <c r="H24" s="10"/>
    </row>
    <row r="25" spans="1:13" s="427" customFormat="1" ht="95.25" customHeight="1">
      <c r="B25" s="2" t="s">
        <v>482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s="427" customFormat="1" ht="20.25" customHeight="1" thickBot="1">
      <c r="E26" s="10"/>
      <c r="F26" s="10"/>
      <c r="G26" s="10"/>
      <c r="H26" s="10"/>
    </row>
    <row r="27" spans="1:13" s="427" customFormat="1" ht="60.75" thickBot="1">
      <c r="A27" s="630" t="s">
        <v>28</v>
      </c>
      <c r="B27" s="631"/>
      <c r="C27" s="631"/>
      <c r="D27" s="631"/>
      <c r="E27" s="632"/>
      <c r="F27" s="540" t="s">
        <v>480</v>
      </c>
      <c r="G27" s="633"/>
      <c r="H27" s="10"/>
    </row>
    <row r="28" spans="1:13" s="427" customFormat="1" ht="13.5" thickBot="1">
      <c r="A28" s="634" t="s">
        <v>29</v>
      </c>
      <c r="B28" s="635"/>
      <c r="C28" s="635"/>
      <c r="D28" s="635"/>
      <c r="E28" s="636"/>
      <c r="F28" s="637">
        <f>F29</f>
        <v>56800</v>
      </c>
      <c r="G28" s="10"/>
      <c r="H28" s="10"/>
    </row>
    <row r="29" spans="1:13" s="427" customFormat="1" ht="13.5" thickBot="1">
      <c r="A29" s="638" t="s">
        <v>30</v>
      </c>
      <c r="B29" s="639"/>
      <c r="C29" s="639"/>
      <c r="D29" s="639"/>
      <c r="E29" s="640"/>
      <c r="F29" s="641">
        <f>SUM(F30:F35)</f>
        <v>56800</v>
      </c>
      <c r="G29" s="10"/>
      <c r="H29" s="10"/>
    </row>
    <row r="30" spans="1:13" s="644" customFormat="1">
      <c r="A30" s="550" t="s">
        <v>34</v>
      </c>
      <c r="B30" s="551"/>
      <c r="C30" s="551"/>
      <c r="D30" s="551"/>
      <c r="E30" s="552"/>
      <c r="F30" s="642">
        <f>G14</f>
        <v>56800</v>
      </c>
      <c r="G30" s="643"/>
      <c r="H30" s="643"/>
    </row>
    <row r="31" spans="1:13" s="644" customFormat="1">
      <c r="A31" s="557" t="s">
        <v>474</v>
      </c>
      <c r="B31" s="558"/>
      <c r="C31" s="558"/>
      <c r="D31" s="558"/>
      <c r="E31" s="559"/>
      <c r="F31" s="642"/>
      <c r="G31" s="643"/>
      <c r="H31" s="643"/>
    </row>
    <row r="32" spans="1:13" s="644" customFormat="1">
      <c r="A32" s="561" t="s">
        <v>475</v>
      </c>
      <c r="B32" s="562"/>
      <c r="C32" s="562"/>
      <c r="D32" s="562"/>
      <c r="E32" s="563"/>
      <c r="F32" s="642"/>
      <c r="G32" s="643"/>
      <c r="H32" s="643"/>
    </row>
    <row r="33" spans="1:8" s="644" customFormat="1" ht="12.75" customHeight="1">
      <c r="A33" s="561" t="s">
        <v>476</v>
      </c>
      <c r="B33" s="562"/>
      <c r="C33" s="562"/>
      <c r="D33" s="562"/>
      <c r="E33" s="563"/>
      <c r="F33" s="645"/>
      <c r="G33" s="643"/>
      <c r="H33" s="643"/>
    </row>
    <row r="34" spans="1:8" s="644" customFormat="1" ht="12.75" customHeight="1">
      <c r="A34" s="566" t="s">
        <v>477</v>
      </c>
      <c r="B34" s="567"/>
      <c r="C34" s="567"/>
      <c r="D34" s="567"/>
      <c r="E34" s="568"/>
      <c r="F34" s="645"/>
      <c r="G34" s="643"/>
      <c r="H34" s="643"/>
    </row>
    <row r="35" spans="1:8" s="427" customFormat="1" ht="13.5" thickBot="1">
      <c r="A35" s="569" t="s">
        <v>35</v>
      </c>
      <c r="B35" s="570"/>
      <c r="C35" s="570"/>
      <c r="D35" s="570"/>
      <c r="E35" s="571"/>
      <c r="F35" s="645"/>
      <c r="G35" s="10"/>
      <c r="H35" s="10"/>
    </row>
    <row r="36" spans="1:8" s="427" customFormat="1" ht="13.5" hidden="1" thickBot="1">
      <c r="A36" s="646"/>
      <c r="B36" s="646"/>
      <c r="C36" s="646"/>
      <c r="D36" s="646"/>
      <c r="E36" s="646"/>
      <c r="F36" s="645"/>
      <c r="G36" s="10"/>
      <c r="H36" s="10"/>
    </row>
    <row r="37" spans="1:8" s="427" customFormat="1" ht="13.5" thickBot="1">
      <c r="A37" s="574" t="s">
        <v>31</v>
      </c>
      <c r="B37" s="575"/>
      <c r="C37" s="575"/>
      <c r="D37" s="575"/>
      <c r="E37" s="576"/>
      <c r="F37" s="647">
        <f>SUM(F38:F39)</f>
        <v>0</v>
      </c>
      <c r="G37" s="10"/>
      <c r="H37" s="10"/>
    </row>
    <row r="38" spans="1:8" s="427" customFormat="1" ht="12.75" customHeight="1">
      <c r="A38" s="578" t="s">
        <v>32</v>
      </c>
      <c r="B38" s="579"/>
      <c r="C38" s="579"/>
      <c r="D38" s="579"/>
      <c r="E38" s="580"/>
      <c r="F38" s="648"/>
      <c r="G38" s="10"/>
      <c r="H38" s="10"/>
    </row>
    <row r="39" spans="1:8" s="427" customFormat="1" ht="13.5" thickBot="1">
      <c r="A39" s="566" t="s">
        <v>478</v>
      </c>
      <c r="B39" s="567"/>
      <c r="C39" s="567"/>
      <c r="D39" s="567"/>
      <c r="E39" s="568"/>
      <c r="F39" s="649"/>
      <c r="G39" s="10"/>
      <c r="H39" s="10"/>
    </row>
    <row r="40" spans="1:8" s="427" customFormat="1" ht="13.5" thickBot="1">
      <c r="A40" s="650" t="s">
        <v>33</v>
      </c>
      <c r="B40" s="651"/>
      <c r="C40" s="651"/>
      <c r="D40" s="651"/>
      <c r="E40" s="652"/>
      <c r="F40" s="653">
        <f>F29+F37</f>
        <v>56800</v>
      </c>
      <c r="G40" s="10"/>
      <c r="H40" s="10"/>
    </row>
    <row r="41" spans="1:8" s="427" customFormat="1">
      <c r="E41" s="10"/>
      <c r="F41" s="10"/>
      <c r="G41" s="10"/>
      <c r="H41" s="10"/>
    </row>
    <row r="42" spans="1:8" s="427" customFormat="1">
      <c r="E42" s="10"/>
      <c r="F42" s="10"/>
      <c r="G42" s="10"/>
      <c r="H42" s="10"/>
    </row>
    <row r="43" spans="1:8" s="427" customFormat="1">
      <c r="E43" s="10"/>
      <c r="F43" s="10"/>
      <c r="G43" s="10"/>
      <c r="H43" s="10"/>
    </row>
  </sheetData>
  <sheetProtection sheet="1" objects="1" scenarios="1"/>
  <mergeCells count="46">
    <mergeCell ref="B4:M4"/>
    <mergeCell ref="E1:H1"/>
    <mergeCell ref="J1:L1"/>
    <mergeCell ref="E2:I2"/>
    <mergeCell ref="K2:M2"/>
    <mergeCell ref="B3:M3"/>
    <mergeCell ref="G6:M6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M9"/>
    <mergeCell ref="B11:M11"/>
    <mergeCell ref="C12:M12"/>
    <mergeCell ref="D13:G13"/>
    <mergeCell ref="A14:A20"/>
    <mergeCell ref="B14:B20"/>
    <mergeCell ref="C14:C20"/>
    <mergeCell ref="D14:D19"/>
    <mergeCell ref="E14:E19"/>
    <mergeCell ref="F14:F19"/>
    <mergeCell ref="A31:E31"/>
    <mergeCell ref="G14:G19"/>
    <mergeCell ref="H14:H17"/>
    <mergeCell ref="D20:F20"/>
    <mergeCell ref="D21:F21"/>
    <mergeCell ref="C22:F22"/>
    <mergeCell ref="B23:F23"/>
    <mergeCell ref="B25:M25"/>
    <mergeCell ref="A27:E27"/>
    <mergeCell ref="A28:E28"/>
    <mergeCell ref="A29:E29"/>
    <mergeCell ref="A30:E30"/>
    <mergeCell ref="A39:E39"/>
    <mergeCell ref="A40:E40"/>
    <mergeCell ref="A32:E32"/>
    <mergeCell ref="A33:E33"/>
    <mergeCell ref="A34:E34"/>
    <mergeCell ref="A35:E35"/>
    <mergeCell ref="A37:E37"/>
    <mergeCell ref="A38:E3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/>
  </sheetViews>
  <sheetFormatPr defaultRowHeight="12.75"/>
  <cols>
    <col min="1" max="1" width="3.7109375" style="587" customWidth="1"/>
    <col min="2" max="4" width="2.7109375" style="587" customWidth="1"/>
    <col min="5" max="5" width="27.28515625" style="588" customWidth="1"/>
    <col min="6" max="6" width="9.28515625" style="588" customWidth="1"/>
    <col min="7" max="7" width="10" style="588" customWidth="1"/>
    <col min="8" max="8" width="0.140625" style="588" hidden="1" customWidth="1"/>
    <col min="9" max="9" width="14.42578125" style="587" customWidth="1"/>
    <col min="10" max="10" width="25.85546875" style="587" customWidth="1"/>
    <col min="11" max="11" width="17.85546875" style="427" customWidth="1"/>
    <col min="12" max="13" width="7.28515625" style="587" customWidth="1"/>
    <col min="14" max="16384" width="9.140625" style="587"/>
  </cols>
  <sheetData>
    <row r="1" spans="1:17" s="427" customFormat="1" ht="50.25" customHeight="1">
      <c r="A1" s="10"/>
      <c r="B1" s="10"/>
      <c r="C1" s="10"/>
      <c r="D1" s="10"/>
      <c r="E1" s="2"/>
      <c r="F1" s="2"/>
      <c r="G1" s="2"/>
      <c r="H1" s="2"/>
      <c r="I1" s="10"/>
      <c r="J1" s="3" t="s">
        <v>483</v>
      </c>
      <c r="K1" s="3"/>
      <c r="L1" s="3"/>
    </row>
    <row r="2" spans="1:17" ht="15.75">
      <c r="E2" s="429"/>
      <c r="F2" s="429"/>
      <c r="G2" s="429"/>
      <c r="H2" s="429"/>
      <c r="I2" s="429"/>
      <c r="J2" s="430"/>
      <c r="K2" s="429"/>
      <c r="L2" s="429"/>
      <c r="M2" s="429"/>
    </row>
    <row r="3" spans="1:17" ht="15.75"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7" ht="15.75">
      <c r="B4" s="432" t="s">
        <v>499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</row>
    <row r="6" spans="1:17" ht="15.75">
      <c r="B6" s="433"/>
      <c r="C6" s="433"/>
      <c r="D6" s="433"/>
      <c r="E6" s="433"/>
      <c r="F6" s="434">
        <v>2024</v>
      </c>
      <c r="G6" s="435" t="s">
        <v>465</v>
      </c>
      <c r="H6" s="435"/>
      <c r="I6" s="435"/>
      <c r="J6" s="435"/>
      <c r="K6" s="435"/>
      <c r="L6" s="435"/>
      <c r="M6" s="435"/>
    </row>
    <row r="7" spans="1:17" ht="15.75">
      <c r="K7" s="430" t="s">
        <v>466</v>
      </c>
      <c r="L7" s="430"/>
      <c r="M7" s="430"/>
    </row>
    <row r="8" spans="1:17" s="592" customFormat="1">
      <c r="A8" s="438" t="s">
        <v>27</v>
      </c>
      <c r="B8" s="438" t="s">
        <v>1</v>
      </c>
      <c r="C8" s="438" t="s">
        <v>2</v>
      </c>
      <c r="D8" s="438" t="s">
        <v>3</v>
      </c>
      <c r="E8" s="439" t="s">
        <v>14</v>
      </c>
      <c r="F8" s="438" t="s">
        <v>4</v>
      </c>
      <c r="G8" s="438" t="s">
        <v>479</v>
      </c>
      <c r="H8" s="438" t="s">
        <v>467</v>
      </c>
      <c r="I8" s="440" t="s">
        <v>0</v>
      </c>
      <c r="J8" s="589" t="s">
        <v>468</v>
      </c>
      <c r="K8" s="590"/>
      <c r="L8" s="590"/>
      <c r="M8" s="591"/>
    </row>
    <row r="9" spans="1:17" s="592" customFormat="1">
      <c r="A9" s="444"/>
      <c r="B9" s="444"/>
      <c r="C9" s="444"/>
      <c r="D9" s="444"/>
      <c r="E9" s="445"/>
      <c r="F9" s="444"/>
      <c r="G9" s="444"/>
      <c r="H9" s="444"/>
      <c r="I9" s="446"/>
      <c r="J9" s="593"/>
      <c r="K9" s="594"/>
      <c r="L9" s="594"/>
      <c r="M9" s="595"/>
    </row>
    <row r="10" spans="1:17" s="592" customFormat="1" ht="73.5">
      <c r="A10" s="450"/>
      <c r="B10" s="450"/>
      <c r="C10" s="450"/>
      <c r="D10" s="450"/>
      <c r="E10" s="451"/>
      <c r="F10" s="450"/>
      <c r="G10" s="450"/>
      <c r="H10" s="450"/>
      <c r="I10" s="452"/>
      <c r="J10" s="453" t="s">
        <v>102</v>
      </c>
      <c r="K10" s="596" t="s">
        <v>103</v>
      </c>
      <c r="L10" s="597" t="s">
        <v>36</v>
      </c>
      <c r="M10" s="597" t="s">
        <v>37</v>
      </c>
    </row>
    <row r="11" spans="1:17" s="10" customFormat="1">
      <c r="A11" s="285" t="s">
        <v>197</v>
      </c>
      <c r="B11" s="457" t="s">
        <v>461</v>
      </c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9"/>
    </row>
    <row r="12" spans="1:17" s="10" customFormat="1">
      <c r="A12" s="598" t="s">
        <v>197</v>
      </c>
      <c r="B12" s="100" t="s">
        <v>5</v>
      </c>
      <c r="C12" s="461" t="s">
        <v>469</v>
      </c>
      <c r="D12" s="462"/>
      <c r="E12" s="462"/>
      <c r="F12" s="462"/>
      <c r="G12" s="462"/>
      <c r="H12" s="462"/>
      <c r="I12" s="462"/>
      <c r="J12" s="462"/>
      <c r="K12" s="462"/>
      <c r="L12" s="462"/>
      <c r="M12" s="463"/>
    </row>
    <row r="13" spans="1:17" s="10" customFormat="1" ht="63.75">
      <c r="A13" s="598" t="s">
        <v>197</v>
      </c>
      <c r="B13" s="100" t="s">
        <v>5</v>
      </c>
      <c r="C13" s="599" t="s">
        <v>5</v>
      </c>
      <c r="D13" s="660" t="s">
        <v>470</v>
      </c>
      <c r="E13" s="660"/>
      <c r="F13" s="660"/>
      <c r="G13" s="660"/>
      <c r="H13" s="469"/>
      <c r="I13" s="42" t="s">
        <v>500</v>
      </c>
      <c r="J13" s="469" t="s">
        <v>472</v>
      </c>
      <c r="K13" s="469" t="s">
        <v>203</v>
      </c>
      <c r="L13" s="469" t="s">
        <v>111</v>
      </c>
      <c r="M13" s="469">
        <v>38.9</v>
      </c>
      <c r="N13" s="600"/>
      <c r="O13" s="600"/>
      <c r="P13" s="600"/>
      <c r="Q13" s="600"/>
    </row>
    <row r="14" spans="1:17" s="58" customFormat="1" ht="25.5">
      <c r="A14" s="601" t="s">
        <v>197</v>
      </c>
      <c r="B14" s="36" t="s">
        <v>5</v>
      </c>
      <c r="C14" s="602" t="s">
        <v>5</v>
      </c>
      <c r="D14" s="603" t="s">
        <v>8</v>
      </c>
      <c r="E14" s="70" t="s">
        <v>433</v>
      </c>
      <c r="F14" s="656" t="s">
        <v>9</v>
      </c>
      <c r="G14" s="55">
        <v>100400</v>
      </c>
      <c r="H14" s="70" t="s">
        <v>473</v>
      </c>
      <c r="I14" s="661" t="s">
        <v>501</v>
      </c>
      <c r="J14" s="71" t="s">
        <v>66</v>
      </c>
      <c r="K14" s="71" t="s">
        <v>438</v>
      </c>
      <c r="L14" s="71" t="s">
        <v>110</v>
      </c>
      <c r="M14" s="71">
        <v>260</v>
      </c>
    </row>
    <row r="15" spans="1:17" s="58" customFormat="1" ht="25.5">
      <c r="A15" s="606"/>
      <c r="B15" s="74"/>
      <c r="C15" s="607"/>
      <c r="D15" s="608"/>
      <c r="E15" s="78"/>
      <c r="F15" s="657" t="s">
        <v>60</v>
      </c>
      <c r="G15" s="658">
        <v>100</v>
      </c>
      <c r="H15" s="78"/>
      <c r="I15" s="661" t="s">
        <v>502</v>
      </c>
      <c r="J15" s="71" t="s">
        <v>434</v>
      </c>
      <c r="K15" s="71" t="s">
        <v>439</v>
      </c>
      <c r="L15" s="71" t="s">
        <v>110</v>
      </c>
      <c r="M15" s="71">
        <v>330</v>
      </c>
    </row>
    <row r="16" spans="1:17" s="58" customFormat="1" ht="38.25">
      <c r="A16" s="606"/>
      <c r="B16" s="74"/>
      <c r="C16" s="607"/>
      <c r="D16" s="608"/>
      <c r="E16" s="78"/>
      <c r="F16" s="657"/>
      <c r="G16" s="658"/>
      <c r="H16" s="78"/>
      <c r="I16" s="661" t="s">
        <v>689</v>
      </c>
      <c r="J16" s="71" t="s">
        <v>69</v>
      </c>
      <c r="K16" s="71" t="s">
        <v>440</v>
      </c>
      <c r="L16" s="71" t="s">
        <v>110</v>
      </c>
      <c r="M16" s="71">
        <v>350</v>
      </c>
    </row>
    <row r="17" spans="1:13" s="58" customFormat="1" ht="25.5">
      <c r="A17" s="606"/>
      <c r="B17" s="74"/>
      <c r="C17" s="607"/>
      <c r="D17" s="608"/>
      <c r="E17" s="78"/>
      <c r="F17" s="657"/>
      <c r="G17" s="658"/>
      <c r="H17" s="78"/>
      <c r="I17" s="661" t="s">
        <v>503</v>
      </c>
      <c r="J17" s="71" t="s">
        <v>435</v>
      </c>
      <c r="K17" s="71" t="s">
        <v>441</v>
      </c>
      <c r="L17" s="71" t="s">
        <v>67</v>
      </c>
      <c r="M17" s="71">
        <v>5.5</v>
      </c>
    </row>
    <row r="18" spans="1:13" s="58" customFormat="1" ht="25.5">
      <c r="A18" s="606"/>
      <c r="B18" s="74"/>
      <c r="C18" s="607"/>
      <c r="D18" s="608"/>
      <c r="E18" s="78"/>
      <c r="F18" s="657"/>
      <c r="G18" s="658"/>
      <c r="H18" s="371"/>
      <c r="I18" s="661" t="s">
        <v>503</v>
      </c>
      <c r="J18" s="71" t="s">
        <v>436</v>
      </c>
      <c r="K18" s="71" t="s">
        <v>442</v>
      </c>
      <c r="L18" s="71" t="s">
        <v>68</v>
      </c>
      <c r="M18" s="71">
        <v>200.08699999999999</v>
      </c>
    </row>
    <row r="19" spans="1:13" s="58" customFormat="1" ht="36" customHeight="1">
      <c r="A19" s="606"/>
      <c r="B19" s="74"/>
      <c r="C19" s="607"/>
      <c r="D19" s="611"/>
      <c r="E19" s="81"/>
      <c r="F19" s="657"/>
      <c r="G19" s="658"/>
      <c r="H19" s="348" t="s">
        <v>473</v>
      </c>
      <c r="I19" s="662" t="s">
        <v>503</v>
      </c>
      <c r="J19" s="352" t="s">
        <v>437</v>
      </c>
      <c r="K19" s="71" t="s">
        <v>443</v>
      </c>
      <c r="L19" s="71" t="s">
        <v>67</v>
      </c>
      <c r="M19" s="71">
        <v>50.04</v>
      </c>
    </row>
    <row r="20" spans="1:13" s="10" customFormat="1">
      <c r="A20" s="614"/>
      <c r="B20" s="45"/>
      <c r="C20" s="615"/>
      <c r="D20" s="207" t="s">
        <v>10</v>
      </c>
      <c r="E20" s="490"/>
      <c r="F20" s="208"/>
      <c r="G20" s="616">
        <f>G14+G15</f>
        <v>100500</v>
      </c>
      <c r="H20" s="617"/>
      <c r="I20" s="618"/>
      <c r="J20" s="618"/>
      <c r="K20" s="619"/>
      <c r="L20" s="618"/>
      <c r="M20" s="619"/>
    </row>
    <row r="21" spans="1:13" s="10" customFormat="1">
      <c r="A21" s="285" t="s">
        <v>197</v>
      </c>
      <c r="B21" s="100" t="s">
        <v>5</v>
      </c>
      <c r="C21" s="599" t="s">
        <v>5</v>
      </c>
      <c r="D21" s="620" t="s">
        <v>11</v>
      </c>
      <c r="E21" s="621"/>
      <c r="F21" s="622"/>
      <c r="G21" s="623">
        <f>G20</f>
        <v>100500</v>
      </c>
      <c r="H21" s="624"/>
      <c r="I21" s="625"/>
      <c r="J21" s="625"/>
      <c r="K21" s="599"/>
      <c r="L21" s="599"/>
      <c r="M21" s="625"/>
    </row>
    <row r="22" spans="1:13" s="58" customFormat="1">
      <c r="A22" s="285" t="s">
        <v>197</v>
      </c>
      <c r="B22" s="100" t="s">
        <v>5</v>
      </c>
      <c r="C22" s="250" t="s">
        <v>13</v>
      </c>
      <c r="D22" s="251"/>
      <c r="E22" s="251"/>
      <c r="F22" s="252"/>
      <c r="G22" s="626">
        <f>G21</f>
        <v>100500</v>
      </c>
      <c r="H22" s="254"/>
      <c r="I22" s="254"/>
      <c r="J22" s="254"/>
      <c r="K22" s="100"/>
      <c r="L22" s="100"/>
      <c r="M22" s="627"/>
    </row>
    <row r="23" spans="1:13" s="58" customFormat="1">
      <c r="A23" s="285" t="s">
        <v>197</v>
      </c>
      <c r="B23" s="264" t="s">
        <v>12</v>
      </c>
      <c r="C23" s="265"/>
      <c r="D23" s="265"/>
      <c r="E23" s="265"/>
      <c r="F23" s="266"/>
      <c r="G23" s="628">
        <f>G22</f>
        <v>100500</v>
      </c>
      <c r="H23" s="270"/>
      <c r="I23" s="268"/>
      <c r="J23" s="269"/>
      <c r="K23" s="269"/>
      <c r="L23" s="270"/>
      <c r="M23" s="629"/>
    </row>
    <row r="24" spans="1:13" s="427" customFormat="1" ht="20.25" customHeight="1">
      <c r="E24" s="10"/>
      <c r="F24" s="10"/>
      <c r="G24" s="10"/>
      <c r="H24" s="10"/>
    </row>
    <row r="25" spans="1:13" s="427" customFormat="1" ht="95.25" customHeight="1">
      <c r="B25" s="2" t="s">
        <v>482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s="427" customFormat="1" ht="20.25" customHeight="1" thickBot="1">
      <c r="E26" s="10"/>
      <c r="F26" s="10"/>
      <c r="G26" s="10"/>
      <c r="H26" s="10"/>
    </row>
    <row r="27" spans="1:13" s="427" customFormat="1" ht="60.75" thickBot="1">
      <c r="A27" s="630" t="s">
        <v>28</v>
      </c>
      <c r="B27" s="631"/>
      <c r="C27" s="631"/>
      <c r="D27" s="631"/>
      <c r="E27" s="632"/>
      <c r="F27" s="540" t="s">
        <v>480</v>
      </c>
      <c r="G27" s="633"/>
      <c r="H27" s="10"/>
    </row>
    <row r="28" spans="1:13" s="427" customFormat="1" ht="13.5" thickBot="1">
      <c r="A28" s="634" t="s">
        <v>29</v>
      </c>
      <c r="B28" s="635"/>
      <c r="C28" s="635"/>
      <c r="D28" s="635"/>
      <c r="E28" s="636"/>
      <c r="F28" s="637">
        <f>F29</f>
        <v>100500</v>
      </c>
      <c r="G28" s="10"/>
      <c r="H28" s="10"/>
    </row>
    <row r="29" spans="1:13" s="427" customFormat="1" ht="13.5" thickBot="1">
      <c r="A29" s="638" t="s">
        <v>30</v>
      </c>
      <c r="B29" s="639"/>
      <c r="C29" s="639"/>
      <c r="D29" s="639"/>
      <c r="E29" s="640"/>
      <c r="F29" s="641">
        <f>SUM(F30:F35)</f>
        <v>100500</v>
      </c>
      <c r="G29" s="10"/>
      <c r="H29" s="10"/>
    </row>
    <row r="30" spans="1:13" s="644" customFormat="1">
      <c r="A30" s="550" t="s">
        <v>34</v>
      </c>
      <c r="B30" s="551"/>
      <c r="C30" s="551"/>
      <c r="D30" s="551"/>
      <c r="E30" s="552"/>
      <c r="F30" s="642">
        <f>G14</f>
        <v>100400</v>
      </c>
      <c r="G30" s="643"/>
      <c r="H30" s="643"/>
    </row>
    <row r="31" spans="1:13" s="644" customFormat="1">
      <c r="A31" s="557" t="s">
        <v>474</v>
      </c>
      <c r="B31" s="558"/>
      <c r="C31" s="558"/>
      <c r="D31" s="558"/>
      <c r="E31" s="559"/>
      <c r="F31" s="642"/>
      <c r="G31" s="643"/>
      <c r="H31" s="643"/>
    </row>
    <row r="32" spans="1:13" s="644" customFormat="1">
      <c r="A32" s="561" t="s">
        <v>475</v>
      </c>
      <c r="B32" s="562"/>
      <c r="C32" s="562"/>
      <c r="D32" s="562"/>
      <c r="E32" s="563"/>
      <c r="F32" s="642"/>
      <c r="G32" s="643"/>
      <c r="H32" s="643"/>
    </row>
    <row r="33" spans="1:8" s="644" customFormat="1" ht="12.75" customHeight="1">
      <c r="A33" s="561" t="s">
        <v>476</v>
      </c>
      <c r="B33" s="562"/>
      <c r="C33" s="562"/>
      <c r="D33" s="562"/>
      <c r="E33" s="563"/>
      <c r="F33" s="645"/>
      <c r="G33" s="643"/>
      <c r="H33" s="643"/>
    </row>
    <row r="34" spans="1:8" s="644" customFormat="1" ht="12.75" customHeight="1">
      <c r="A34" s="566" t="s">
        <v>477</v>
      </c>
      <c r="B34" s="567"/>
      <c r="C34" s="567"/>
      <c r="D34" s="567"/>
      <c r="E34" s="568"/>
      <c r="F34" s="645">
        <f>G15</f>
        <v>100</v>
      </c>
      <c r="G34" s="643"/>
      <c r="H34" s="643"/>
    </row>
    <row r="35" spans="1:8" s="427" customFormat="1" ht="13.5" thickBot="1">
      <c r="A35" s="569" t="s">
        <v>35</v>
      </c>
      <c r="B35" s="570"/>
      <c r="C35" s="570"/>
      <c r="D35" s="570"/>
      <c r="E35" s="571"/>
      <c r="F35" s="645"/>
      <c r="G35" s="10"/>
      <c r="H35" s="10"/>
    </row>
    <row r="36" spans="1:8" s="427" customFormat="1" ht="13.5" hidden="1" thickBot="1">
      <c r="A36" s="646"/>
      <c r="B36" s="646"/>
      <c r="C36" s="646"/>
      <c r="D36" s="646"/>
      <c r="E36" s="646"/>
      <c r="F36" s="645"/>
      <c r="G36" s="10"/>
      <c r="H36" s="10"/>
    </row>
    <row r="37" spans="1:8" s="427" customFormat="1" ht="13.5" thickBot="1">
      <c r="A37" s="574" t="s">
        <v>31</v>
      </c>
      <c r="B37" s="575"/>
      <c r="C37" s="575"/>
      <c r="D37" s="575"/>
      <c r="E37" s="576"/>
      <c r="F37" s="647">
        <f>SUM(F38:F39)</f>
        <v>0</v>
      </c>
      <c r="G37" s="10"/>
      <c r="H37" s="10"/>
    </row>
    <row r="38" spans="1:8" s="427" customFormat="1" ht="12.75" customHeight="1">
      <c r="A38" s="578" t="s">
        <v>32</v>
      </c>
      <c r="B38" s="579"/>
      <c r="C38" s="579"/>
      <c r="D38" s="579"/>
      <c r="E38" s="580"/>
      <c r="F38" s="648"/>
      <c r="G38" s="10"/>
      <c r="H38" s="10"/>
    </row>
    <row r="39" spans="1:8" s="427" customFormat="1" ht="13.5" thickBot="1">
      <c r="A39" s="566" t="s">
        <v>478</v>
      </c>
      <c r="B39" s="567"/>
      <c r="C39" s="567"/>
      <c r="D39" s="567"/>
      <c r="E39" s="568"/>
      <c r="F39" s="649"/>
      <c r="G39" s="10"/>
      <c r="H39" s="10"/>
    </row>
    <row r="40" spans="1:8" s="427" customFormat="1" ht="13.5" thickBot="1">
      <c r="A40" s="650" t="s">
        <v>33</v>
      </c>
      <c r="B40" s="651"/>
      <c r="C40" s="651"/>
      <c r="D40" s="651"/>
      <c r="E40" s="652"/>
      <c r="F40" s="653">
        <f>F29+F37</f>
        <v>100500</v>
      </c>
      <c r="G40" s="10"/>
      <c r="H40" s="10"/>
    </row>
    <row r="41" spans="1:8" s="427" customFormat="1">
      <c r="E41" s="10"/>
      <c r="F41" s="10"/>
      <c r="G41" s="10"/>
      <c r="H41" s="10"/>
    </row>
    <row r="42" spans="1:8" s="427" customFormat="1">
      <c r="E42" s="10"/>
      <c r="F42" s="10"/>
      <c r="G42" s="10"/>
      <c r="H42" s="10"/>
    </row>
    <row r="43" spans="1:8" s="427" customFormat="1">
      <c r="E43" s="10"/>
      <c r="F43" s="10"/>
      <c r="G43" s="10"/>
      <c r="H43" s="10"/>
    </row>
  </sheetData>
  <sheetProtection sheet="1" objects="1" scenarios="1"/>
  <mergeCells count="46">
    <mergeCell ref="B4:M4"/>
    <mergeCell ref="E1:H1"/>
    <mergeCell ref="J1:L1"/>
    <mergeCell ref="E2:I2"/>
    <mergeCell ref="K2:M2"/>
    <mergeCell ref="B3:M3"/>
    <mergeCell ref="G6:M6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M9"/>
    <mergeCell ref="B11:M11"/>
    <mergeCell ref="C12:M12"/>
    <mergeCell ref="D13:G13"/>
    <mergeCell ref="A14:A20"/>
    <mergeCell ref="B14:B20"/>
    <mergeCell ref="C14:C20"/>
    <mergeCell ref="D14:D19"/>
    <mergeCell ref="E14:E19"/>
    <mergeCell ref="H14:H17"/>
    <mergeCell ref="A31:E31"/>
    <mergeCell ref="F15:F19"/>
    <mergeCell ref="G15:G19"/>
    <mergeCell ref="D20:F20"/>
    <mergeCell ref="D21:F21"/>
    <mergeCell ref="C22:F22"/>
    <mergeCell ref="B23:F23"/>
    <mergeCell ref="B25:M25"/>
    <mergeCell ref="A27:E27"/>
    <mergeCell ref="A28:E28"/>
    <mergeCell ref="A29:E29"/>
    <mergeCell ref="A30:E30"/>
    <mergeCell ref="A39:E39"/>
    <mergeCell ref="A40:E40"/>
    <mergeCell ref="A32:E32"/>
    <mergeCell ref="A33:E33"/>
    <mergeCell ref="A34:E34"/>
    <mergeCell ref="A35:E35"/>
    <mergeCell ref="A37:E37"/>
    <mergeCell ref="A38:E3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>
      <selection activeCell="E8" sqref="E8:E10"/>
    </sheetView>
  </sheetViews>
  <sheetFormatPr defaultRowHeight="12.75"/>
  <cols>
    <col min="1" max="1" width="3.7109375" style="587" customWidth="1"/>
    <col min="2" max="4" width="2.7109375" style="587" customWidth="1"/>
    <col min="5" max="5" width="27.28515625" style="588" customWidth="1"/>
    <col min="6" max="6" width="9.28515625" style="588" customWidth="1"/>
    <col min="7" max="7" width="10" style="588" customWidth="1"/>
    <col min="8" max="8" width="0.140625" style="588" hidden="1" customWidth="1"/>
    <col min="9" max="9" width="16.85546875" style="587" customWidth="1"/>
    <col min="10" max="10" width="25.85546875" style="587" customWidth="1"/>
    <col min="11" max="11" width="17.85546875" style="427" customWidth="1"/>
    <col min="12" max="13" width="7.28515625" style="587" customWidth="1"/>
    <col min="14" max="16384" width="9.140625" style="587"/>
  </cols>
  <sheetData>
    <row r="1" spans="1:17" s="427" customFormat="1" ht="50.25" customHeight="1">
      <c r="A1" s="10"/>
      <c r="B1" s="10"/>
      <c r="C1" s="10"/>
      <c r="D1" s="10"/>
      <c r="E1" s="2"/>
      <c r="F1" s="2"/>
      <c r="G1" s="2"/>
      <c r="H1" s="2"/>
      <c r="I1" s="10"/>
      <c r="J1" s="3" t="s">
        <v>483</v>
      </c>
      <c r="K1" s="3"/>
      <c r="L1" s="3"/>
    </row>
    <row r="2" spans="1:17" ht="15.75">
      <c r="E2" s="429"/>
      <c r="F2" s="429"/>
      <c r="G2" s="429"/>
      <c r="H2" s="429"/>
      <c r="I2" s="429"/>
      <c r="J2" s="430"/>
      <c r="K2" s="429"/>
      <c r="L2" s="429"/>
      <c r="M2" s="429"/>
    </row>
    <row r="3" spans="1:17" ht="15.75"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7" ht="15.75">
      <c r="B4" s="432" t="s">
        <v>504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</row>
    <row r="6" spans="1:17" ht="15.75">
      <c r="B6" s="433"/>
      <c r="C6" s="433"/>
      <c r="D6" s="433"/>
      <c r="E6" s="433"/>
      <c r="F6" s="434">
        <v>2024</v>
      </c>
      <c r="G6" s="435" t="s">
        <v>465</v>
      </c>
      <c r="H6" s="435"/>
      <c r="I6" s="435"/>
      <c r="J6" s="435"/>
      <c r="K6" s="435"/>
      <c r="L6" s="435"/>
      <c r="M6" s="435"/>
    </row>
    <row r="7" spans="1:17" ht="15.75">
      <c r="K7" s="430" t="s">
        <v>466</v>
      </c>
      <c r="L7" s="430"/>
      <c r="M7" s="430"/>
    </row>
    <row r="8" spans="1:17" s="592" customFormat="1">
      <c r="A8" s="438" t="s">
        <v>27</v>
      </c>
      <c r="B8" s="438" t="s">
        <v>1</v>
      </c>
      <c r="C8" s="438" t="s">
        <v>2</v>
      </c>
      <c r="D8" s="438" t="s">
        <v>3</v>
      </c>
      <c r="E8" s="439" t="s">
        <v>14</v>
      </c>
      <c r="F8" s="438" t="s">
        <v>4</v>
      </c>
      <c r="G8" s="438" t="s">
        <v>479</v>
      </c>
      <c r="H8" s="438" t="s">
        <v>467</v>
      </c>
      <c r="I8" s="440" t="s">
        <v>0</v>
      </c>
      <c r="J8" s="589" t="s">
        <v>468</v>
      </c>
      <c r="K8" s="590"/>
      <c r="L8" s="590"/>
      <c r="M8" s="591"/>
    </row>
    <row r="9" spans="1:17" s="592" customFormat="1">
      <c r="A9" s="444"/>
      <c r="B9" s="444"/>
      <c r="C9" s="444"/>
      <c r="D9" s="444"/>
      <c r="E9" s="445"/>
      <c r="F9" s="444"/>
      <c r="G9" s="444"/>
      <c r="H9" s="444"/>
      <c r="I9" s="446"/>
      <c r="J9" s="593"/>
      <c r="K9" s="594"/>
      <c r="L9" s="594"/>
      <c r="M9" s="595"/>
    </row>
    <row r="10" spans="1:17" s="592" customFormat="1" ht="73.5">
      <c r="A10" s="450"/>
      <c r="B10" s="450"/>
      <c r="C10" s="450"/>
      <c r="D10" s="450"/>
      <c r="E10" s="451"/>
      <c r="F10" s="450"/>
      <c r="G10" s="450"/>
      <c r="H10" s="450"/>
      <c r="I10" s="452"/>
      <c r="J10" s="453" t="s">
        <v>102</v>
      </c>
      <c r="K10" s="596" t="s">
        <v>103</v>
      </c>
      <c r="L10" s="597" t="s">
        <v>36</v>
      </c>
      <c r="M10" s="597" t="s">
        <v>37</v>
      </c>
    </row>
    <row r="11" spans="1:17" s="10" customFormat="1">
      <c r="A11" s="285" t="s">
        <v>197</v>
      </c>
      <c r="B11" s="457" t="s">
        <v>461</v>
      </c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9"/>
    </row>
    <row r="12" spans="1:17" s="10" customFormat="1">
      <c r="A12" s="598" t="s">
        <v>197</v>
      </c>
      <c r="B12" s="100" t="s">
        <v>5</v>
      </c>
      <c r="C12" s="461" t="s">
        <v>469</v>
      </c>
      <c r="D12" s="462"/>
      <c r="E12" s="462"/>
      <c r="F12" s="462"/>
      <c r="G12" s="462"/>
      <c r="H12" s="462"/>
      <c r="I12" s="462"/>
      <c r="J12" s="462"/>
      <c r="K12" s="462"/>
      <c r="L12" s="462"/>
      <c r="M12" s="463"/>
    </row>
    <row r="13" spans="1:17" s="10" customFormat="1" ht="63.75">
      <c r="A13" s="598" t="s">
        <v>197</v>
      </c>
      <c r="B13" s="100" t="s">
        <v>5</v>
      </c>
      <c r="C13" s="599" t="s">
        <v>5</v>
      </c>
      <c r="D13" s="660" t="s">
        <v>470</v>
      </c>
      <c r="E13" s="660"/>
      <c r="F13" s="660"/>
      <c r="G13" s="660"/>
      <c r="H13" s="469"/>
      <c r="I13" s="42" t="s">
        <v>760</v>
      </c>
      <c r="J13" s="469" t="s">
        <v>472</v>
      </c>
      <c r="K13" s="469" t="s">
        <v>203</v>
      </c>
      <c r="L13" s="469" t="s">
        <v>111</v>
      </c>
      <c r="M13" s="469">
        <v>13</v>
      </c>
      <c r="N13" s="600"/>
      <c r="O13" s="600"/>
      <c r="P13" s="600"/>
      <c r="Q13" s="600"/>
    </row>
    <row r="14" spans="1:17" s="58" customFormat="1" ht="51">
      <c r="A14" s="601" t="s">
        <v>197</v>
      </c>
      <c r="B14" s="36" t="s">
        <v>5</v>
      </c>
      <c r="C14" s="602" t="s">
        <v>5</v>
      </c>
      <c r="D14" s="603" t="s">
        <v>8</v>
      </c>
      <c r="E14" s="70" t="s">
        <v>433</v>
      </c>
      <c r="F14" s="656" t="s">
        <v>9</v>
      </c>
      <c r="G14" s="55">
        <v>60600</v>
      </c>
      <c r="H14" s="70" t="s">
        <v>473</v>
      </c>
      <c r="I14" s="661" t="s">
        <v>761</v>
      </c>
      <c r="J14" s="71" t="s">
        <v>66</v>
      </c>
      <c r="K14" s="71" t="s">
        <v>438</v>
      </c>
      <c r="L14" s="71" t="s">
        <v>110</v>
      </c>
      <c r="M14" s="71">
        <v>370</v>
      </c>
    </row>
    <row r="15" spans="1:17" s="58" customFormat="1" ht="25.5">
      <c r="A15" s="606"/>
      <c r="B15" s="74"/>
      <c r="C15" s="607"/>
      <c r="D15" s="608"/>
      <c r="E15" s="78"/>
      <c r="F15" s="657" t="s">
        <v>60</v>
      </c>
      <c r="G15" s="658">
        <v>2100</v>
      </c>
      <c r="H15" s="78"/>
      <c r="I15" s="10" t="s">
        <v>762</v>
      </c>
      <c r="J15" s="71" t="s">
        <v>434</v>
      </c>
      <c r="K15" s="71" t="s">
        <v>439</v>
      </c>
      <c r="L15" s="71" t="s">
        <v>110</v>
      </c>
      <c r="M15" s="71">
        <v>325</v>
      </c>
    </row>
    <row r="16" spans="1:17" s="58" customFormat="1" ht="38.25">
      <c r="A16" s="606"/>
      <c r="B16" s="74"/>
      <c r="C16" s="607"/>
      <c r="D16" s="608"/>
      <c r="E16" s="78"/>
      <c r="F16" s="657"/>
      <c r="G16" s="658"/>
      <c r="H16" s="335"/>
      <c r="I16" s="663" t="s">
        <v>763</v>
      </c>
      <c r="J16" s="306" t="s">
        <v>69</v>
      </c>
      <c r="K16" s="71" t="s">
        <v>440</v>
      </c>
      <c r="L16" s="71" t="s">
        <v>110</v>
      </c>
      <c r="M16" s="71">
        <v>301</v>
      </c>
    </row>
    <row r="17" spans="1:13" s="58" customFormat="1" ht="38.25">
      <c r="A17" s="606"/>
      <c r="B17" s="74"/>
      <c r="C17" s="607"/>
      <c r="D17" s="608"/>
      <c r="E17" s="78"/>
      <c r="F17" s="657"/>
      <c r="G17" s="658"/>
      <c r="H17" s="335"/>
      <c r="I17" s="663" t="s">
        <v>764</v>
      </c>
      <c r="J17" s="306" t="s">
        <v>435</v>
      </c>
      <c r="K17" s="71" t="s">
        <v>441</v>
      </c>
      <c r="L17" s="71" t="s">
        <v>67</v>
      </c>
      <c r="M17" s="71">
        <v>1.7295</v>
      </c>
    </row>
    <row r="18" spans="1:13" s="58" customFormat="1" ht="25.5">
      <c r="A18" s="606"/>
      <c r="B18" s="74"/>
      <c r="C18" s="607"/>
      <c r="D18" s="608"/>
      <c r="E18" s="78"/>
      <c r="F18" s="657"/>
      <c r="G18" s="658"/>
      <c r="H18" s="371"/>
      <c r="I18" s="663" t="s">
        <v>765</v>
      </c>
      <c r="J18" s="306" t="s">
        <v>436</v>
      </c>
      <c r="K18" s="71" t="s">
        <v>442</v>
      </c>
      <c r="L18" s="71" t="s">
        <v>68</v>
      </c>
      <c r="M18" s="71">
        <v>175</v>
      </c>
    </row>
    <row r="19" spans="1:13" s="58" customFormat="1" ht="36" customHeight="1">
      <c r="A19" s="606"/>
      <c r="B19" s="74"/>
      <c r="C19" s="607"/>
      <c r="D19" s="611"/>
      <c r="E19" s="81"/>
      <c r="F19" s="657"/>
      <c r="G19" s="658"/>
      <c r="H19" s="348" t="s">
        <v>473</v>
      </c>
      <c r="I19" s="663" t="s">
        <v>766</v>
      </c>
      <c r="J19" s="664" t="s">
        <v>437</v>
      </c>
      <c r="K19" s="71" t="s">
        <v>443</v>
      </c>
      <c r="L19" s="71" t="s">
        <v>67</v>
      </c>
      <c r="M19" s="71">
        <v>10.35</v>
      </c>
    </row>
    <row r="20" spans="1:13" s="10" customFormat="1">
      <c r="A20" s="614"/>
      <c r="B20" s="45"/>
      <c r="C20" s="615"/>
      <c r="D20" s="207" t="s">
        <v>10</v>
      </c>
      <c r="E20" s="490"/>
      <c r="F20" s="208"/>
      <c r="G20" s="616">
        <f>G14+G15</f>
        <v>62700</v>
      </c>
      <c r="H20" s="617"/>
      <c r="I20" s="665"/>
      <c r="J20" s="618"/>
      <c r="K20" s="619"/>
      <c r="L20" s="618"/>
      <c r="M20" s="619"/>
    </row>
    <row r="21" spans="1:13" s="10" customFormat="1">
      <c r="A21" s="285" t="s">
        <v>197</v>
      </c>
      <c r="B21" s="100" t="s">
        <v>5</v>
      </c>
      <c r="C21" s="599" t="s">
        <v>5</v>
      </c>
      <c r="D21" s="620" t="s">
        <v>11</v>
      </c>
      <c r="E21" s="621"/>
      <c r="F21" s="622"/>
      <c r="G21" s="623">
        <f>G20</f>
        <v>62700</v>
      </c>
      <c r="H21" s="624"/>
      <c r="I21" s="625"/>
      <c r="J21" s="625"/>
      <c r="K21" s="599"/>
      <c r="L21" s="599"/>
      <c r="M21" s="625"/>
    </row>
    <row r="22" spans="1:13" s="58" customFormat="1">
      <c r="A22" s="285" t="s">
        <v>197</v>
      </c>
      <c r="B22" s="100" t="s">
        <v>5</v>
      </c>
      <c r="C22" s="250" t="s">
        <v>13</v>
      </c>
      <c r="D22" s="251"/>
      <c r="E22" s="251"/>
      <c r="F22" s="252"/>
      <c r="G22" s="626">
        <f>G21</f>
        <v>62700</v>
      </c>
      <c r="H22" s="254"/>
      <c r="I22" s="254"/>
      <c r="J22" s="254"/>
      <c r="K22" s="100"/>
      <c r="L22" s="100"/>
      <c r="M22" s="627"/>
    </row>
    <row r="23" spans="1:13" s="58" customFormat="1">
      <c r="A23" s="285" t="s">
        <v>197</v>
      </c>
      <c r="B23" s="264" t="s">
        <v>12</v>
      </c>
      <c r="C23" s="265"/>
      <c r="D23" s="265"/>
      <c r="E23" s="265"/>
      <c r="F23" s="266"/>
      <c r="G23" s="628">
        <f>G22</f>
        <v>62700</v>
      </c>
      <c r="H23" s="270"/>
      <c r="I23" s="268"/>
      <c r="J23" s="269"/>
      <c r="K23" s="269"/>
      <c r="L23" s="270"/>
      <c r="M23" s="629"/>
    </row>
    <row r="24" spans="1:13" s="427" customFormat="1" ht="20.25" customHeight="1">
      <c r="E24" s="10"/>
      <c r="F24" s="10"/>
      <c r="G24" s="10"/>
      <c r="H24" s="10"/>
    </row>
    <row r="25" spans="1:13" s="427" customFormat="1" ht="95.25" customHeight="1">
      <c r="B25" s="2" t="s">
        <v>482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s="427" customFormat="1" ht="20.25" customHeight="1" thickBot="1">
      <c r="E26" s="10"/>
      <c r="F26" s="10"/>
      <c r="G26" s="10"/>
      <c r="H26" s="10"/>
    </row>
    <row r="27" spans="1:13" s="427" customFormat="1" ht="60.75" thickBot="1">
      <c r="A27" s="630" t="s">
        <v>28</v>
      </c>
      <c r="B27" s="631"/>
      <c r="C27" s="631"/>
      <c r="D27" s="631"/>
      <c r="E27" s="632"/>
      <c r="F27" s="540" t="s">
        <v>480</v>
      </c>
      <c r="G27" s="633"/>
      <c r="H27" s="10"/>
    </row>
    <row r="28" spans="1:13" s="427" customFormat="1" ht="13.5" thickBot="1">
      <c r="A28" s="634" t="s">
        <v>29</v>
      </c>
      <c r="B28" s="635"/>
      <c r="C28" s="635"/>
      <c r="D28" s="635"/>
      <c r="E28" s="636"/>
      <c r="F28" s="637">
        <f>F29</f>
        <v>62700</v>
      </c>
      <c r="G28" s="10"/>
      <c r="H28" s="10"/>
    </row>
    <row r="29" spans="1:13" s="427" customFormat="1" ht="13.5" thickBot="1">
      <c r="A29" s="638" t="s">
        <v>30</v>
      </c>
      <c r="B29" s="639"/>
      <c r="C29" s="639"/>
      <c r="D29" s="639"/>
      <c r="E29" s="640"/>
      <c r="F29" s="641">
        <f>SUM(F30:F35)</f>
        <v>62700</v>
      </c>
      <c r="G29" s="10"/>
      <c r="H29" s="10"/>
    </row>
    <row r="30" spans="1:13" s="644" customFormat="1">
      <c r="A30" s="550" t="s">
        <v>34</v>
      </c>
      <c r="B30" s="551"/>
      <c r="C30" s="551"/>
      <c r="D30" s="551"/>
      <c r="E30" s="552"/>
      <c r="F30" s="642">
        <f>G14</f>
        <v>60600</v>
      </c>
      <c r="G30" s="643"/>
      <c r="H30" s="643"/>
    </row>
    <row r="31" spans="1:13" s="644" customFormat="1">
      <c r="A31" s="557" t="s">
        <v>474</v>
      </c>
      <c r="B31" s="558"/>
      <c r="C31" s="558"/>
      <c r="D31" s="558"/>
      <c r="E31" s="559"/>
      <c r="F31" s="642"/>
      <c r="G31" s="643"/>
      <c r="H31" s="643"/>
    </row>
    <row r="32" spans="1:13" s="644" customFormat="1">
      <c r="A32" s="561" t="s">
        <v>475</v>
      </c>
      <c r="B32" s="562"/>
      <c r="C32" s="562"/>
      <c r="D32" s="562"/>
      <c r="E32" s="563"/>
      <c r="F32" s="642"/>
      <c r="G32" s="643"/>
      <c r="H32" s="643"/>
    </row>
    <row r="33" spans="1:8" s="644" customFormat="1" ht="12.75" customHeight="1">
      <c r="A33" s="561" t="s">
        <v>476</v>
      </c>
      <c r="B33" s="562"/>
      <c r="C33" s="562"/>
      <c r="D33" s="562"/>
      <c r="E33" s="563"/>
      <c r="F33" s="645"/>
      <c r="G33" s="643"/>
      <c r="H33" s="643"/>
    </row>
    <row r="34" spans="1:8" s="644" customFormat="1" ht="12.75" customHeight="1">
      <c r="A34" s="566" t="s">
        <v>477</v>
      </c>
      <c r="B34" s="567"/>
      <c r="C34" s="567"/>
      <c r="D34" s="567"/>
      <c r="E34" s="568"/>
      <c r="F34" s="645">
        <f>G15</f>
        <v>2100</v>
      </c>
      <c r="G34" s="643"/>
      <c r="H34" s="643"/>
    </row>
    <row r="35" spans="1:8" s="427" customFormat="1" ht="13.5" thickBot="1">
      <c r="A35" s="569" t="s">
        <v>35</v>
      </c>
      <c r="B35" s="570"/>
      <c r="C35" s="570"/>
      <c r="D35" s="570"/>
      <c r="E35" s="571"/>
      <c r="F35" s="645"/>
      <c r="G35" s="10"/>
      <c r="H35" s="10"/>
    </row>
    <row r="36" spans="1:8" s="427" customFormat="1" ht="13.5" hidden="1" thickBot="1">
      <c r="A36" s="646"/>
      <c r="B36" s="646"/>
      <c r="C36" s="646"/>
      <c r="D36" s="646"/>
      <c r="E36" s="646"/>
      <c r="F36" s="645"/>
      <c r="G36" s="10"/>
      <c r="H36" s="10"/>
    </row>
    <row r="37" spans="1:8" s="427" customFormat="1" ht="13.5" thickBot="1">
      <c r="A37" s="574" t="s">
        <v>31</v>
      </c>
      <c r="B37" s="575"/>
      <c r="C37" s="575"/>
      <c r="D37" s="575"/>
      <c r="E37" s="576"/>
      <c r="F37" s="647">
        <f>SUM(F38:F39)</f>
        <v>0</v>
      </c>
      <c r="G37" s="10"/>
      <c r="H37" s="10"/>
    </row>
    <row r="38" spans="1:8" s="427" customFormat="1" ht="12.75" customHeight="1">
      <c r="A38" s="578" t="s">
        <v>32</v>
      </c>
      <c r="B38" s="579"/>
      <c r="C38" s="579"/>
      <c r="D38" s="579"/>
      <c r="E38" s="580"/>
      <c r="F38" s="648"/>
      <c r="G38" s="10"/>
      <c r="H38" s="10"/>
    </row>
    <row r="39" spans="1:8" s="427" customFormat="1" ht="13.5" thickBot="1">
      <c r="A39" s="566" t="s">
        <v>478</v>
      </c>
      <c r="B39" s="567"/>
      <c r="C39" s="567"/>
      <c r="D39" s="567"/>
      <c r="E39" s="568"/>
      <c r="F39" s="649"/>
      <c r="G39" s="10"/>
      <c r="H39" s="10"/>
    </row>
    <row r="40" spans="1:8" s="427" customFormat="1" ht="13.5" thickBot="1">
      <c r="A40" s="650" t="s">
        <v>33</v>
      </c>
      <c r="B40" s="651"/>
      <c r="C40" s="651"/>
      <c r="D40" s="651"/>
      <c r="E40" s="652"/>
      <c r="F40" s="653">
        <f>F29+F37</f>
        <v>62700</v>
      </c>
      <c r="G40" s="10"/>
      <c r="H40" s="10"/>
    </row>
    <row r="41" spans="1:8" s="427" customFormat="1">
      <c r="E41" s="10"/>
      <c r="F41" s="10"/>
      <c r="G41" s="10"/>
      <c r="H41" s="10"/>
    </row>
    <row r="42" spans="1:8" s="427" customFormat="1">
      <c r="E42" s="10"/>
      <c r="F42" s="10"/>
      <c r="G42" s="10"/>
      <c r="H42" s="10"/>
    </row>
    <row r="43" spans="1:8" s="427" customFormat="1">
      <c r="E43" s="10"/>
      <c r="F43" s="10"/>
      <c r="G43" s="10"/>
      <c r="H43" s="10"/>
    </row>
  </sheetData>
  <sheetProtection sheet="1" objects="1" scenarios="1"/>
  <mergeCells count="46">
    <mergeCell ref="B4:M4"/>
    <mergeCell ref="E1:H1"/>
    <mergeCell ref="J1:L1"/>
    <mergeCell ref="E2:I2"/>
    <mergeCell ref="K2:M2"/>
    <mergeCell ref="B3:M3"/>
    <mergeCell ref="G6:M6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M9"/>
    <mergeCell ref="B11:M11"/>
    <mergeCell ref="C12:M12"/>
    <mergeCell ref="D13:G13"/>
    <mergeCell ref="A14:A20"/>
    <mergeCell ref="B14:B20"/>
    <mergeCell ref="C14:C20"/>
    <mergeCell ref="D14:D19"/>
    <mergeCell ref="E14:E19"/>
    <mergeCell ref="H14:H17"/>
    <mergeCell ref="A31:E31"/>
    <mergeCell ref="F15:F19"/>
    <mergeCell ref="G15:G19"/>
    <mergeCell ref="D20:F20"/>
    <mergeCell ref="D21:F21"/>
    <mergeCell ref="C22:F22"/>
    <mergeCell ref="B23:F23"/>
    <mergeCell ref="B25:M25"/>
    <mergeCell ref="A27:E27"/>
    <mergeCell ref="A28:E28"/>
    <mergeCell ref="A29:E29"/>
    <mergeCell ref="A30:E30"/>
    <mergeCell ref="A39:E39"/>
    <mergeCell ref="A40:E40"/>
    <mergeCell ref="A32:E32"/>
    <mergeCell ref="A33:E33"/>
    <mergeCell ref="A34:E34"/>
    <mergeCell ref="A35:E35"/>
    <mergeCell ref="A37:E37"/>
    <mergeCell ref="A38:E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/>
  </sheetViews>
  <sheetFormatPr defaultRowHeight="12.75"/>
  <cols>
    <col min="1" max="1" width="3" style="428" customWidth="1"/>
    <col min="2" max="4" width="2.7109375" style="428" customWidth="1"/>
    <col min="5" max="5" width="27.28515625" style="436" customWidth="1"/>
    <col min="6" max="6" width="9.28515625" style="436" customWidth="1"/>
    <col min="7" max="7" width="10" style="436" customWidth="1"/>
    <col min="8" max="8" width="0.140625" style="436" hidden="1" customWidth="1"/>
    <col min="9" max="9" width="14.42578125" style="428" customWidth="1"/>
    <col min="10" max="10" width="25.85546875" style="428" customWidth="1"/>
    <col min="11" max="11" width="17.85546875" style="536" customWidth="1"/>
    <col min="12" max="13" width="7.28515625" style="428" customWidth="1"/>
    <col min="14" max="16384" width="9.140625" style="428"/>
  </cols>
  <sheetData>
    <row r="1" spans="1:17" s="4" customFormat="1" ht="50.25" customHeight="1">
      <c r="A1" s="1"/>
      <c r="B1" s="1"/>
      <c r="C1" s="1"/>
      <c r="D1" s="1"/>
      <c r="E1" s="2"/>
      <c r="F1" s="2"/>
      <c r="G1" s="2"/>
      <c r="H1" s="2"/>
      <c r="I1" s="1"/>
      <c r="J1" s="3" t="s">
        <v>483</v>
      </c>
      <c r="K1" s="3"/>
      <c r="L1" s="3"/>
    </row>
    <row r="2" spans="1:17" ht="15.75">
      <c r="E2" s="429"/>
      <c r="F2" s="429"/>
      <c r="G2" s="429"/>
      <c r="H2" s="429"/>
      <c r="I2" s="429"/>
      <c r="J2" s="430"/>
      <c r="K2" s="429"/>
      <c r="L2" s="429"/>
      <c r="M2" s="429"/>
    </row>
    <row r="3" spans="1:17" ht="15.75"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</row>
    <row r="4" spans="1:17" ht="15.75">
      <c r="B4" s="432" t="s">
        <v>464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</row>
    <row r="6" spans="1:17" ht="15.75">
      <c r="B6" s="433"/>
      <c r="C6" s="433"/>
      <c r="D6" s="433"/>
      <c r="E6" s="433"/>
      <c r="F6" s="434">
        <v>2024</v>
      </c>
      <c r="G6" s="435" t="s">
        <v>465</v>
      </c>
      <c r="H6" s="435"/>
      <c r="I6" s="435"/>
      <c r="J6" s="435"/>
      <c r="K6" s="435"/>
      <c r="L6" s="435"/>
      <c r="M6" s="435"/>
    </row>
    <row r="7" spans="1:17" ht="15.75">
      <c r="K7" s="437" t="s">
        <v>466</v>
      </c>
      <c r="L7" s="430"/>
      <c r="M7" s="430"/>
    </row>
    <row r="8" spans="1:17" s="18" customFormat="1">
      <c r="A8" s="438" t="s">
        <v>27</v>
      </c>
      <c r="B8" s="438" t="s">
        <v>1</v>
      </c>
      <c r="C8" s="438" t="s">
        <v>2</v>
      </c>
      <c r="D8" s="438" t="s">
        <v>3</v>
      </c>
      <c r="E8" s="439" t="s">
        <v>14</v>
      </c>
      <c r="F8" s="438" t="s">
        <v>4</v>
      </c>
      <c r="G8" s="438" t="s">
        <v>479</v>
      </c>
      <c r="H8" s="438" t="s">
        <v>467</v>
      </c>
      <c r="I8" s="440" t="s">
        <v>0</v>
      </c>
      <c r="J8" s="441" t="s">
        <v>468</v>
      </c>
      <c r="K8" s="442"/>
      <c r="L8" s="442"/>
      <c r="M8" s="443"/>
    </row>
    <row r="9" spans="1:17" s="18" customFormat="1">
      <c r="A9" s="444"/>
      <c r="B9" s="444"/>
      <c r="C9" s="444"/>
      <c r="D9" s="444"/>
      <c r="E9" s="445"/>
      <c r="F9" s="444"/>
      <c r="G9" s="444"/>
      <c r="H9" s="444"/>
      <c r="I9" s="446"/>
      <c r="J9" s="447"/>
      <c r="K9" s="448"/>
      <c r="L9" s="448"/>
      <c r="M9" s="449"/>
    </row>
    <row r="10" spans="1:17" s="18" customFormat="1" ht="73.5">
      <c r="A10" s="450"/>
      <c r="B10" s="450"/>
      <c r="C10" s="450"/>
      <c r="D10" s="450"/>
      <c r="E10" s="451"/>
      <c r="F10" s="450"/>
      <c r="G10" s="450"/>
      <c r="H10" s="450"/>
      <c r="I10" s="452"/>
      <c r="J10" s="453" t="s">
        <v>102</v>
      </c>
      <c r="K10" s="454" t="s">
        <v>103</v>
      </c>
      <c r="L10" s="455" t="s">
        <v>36</v>
      </c>
      <c r="M10" s="455" t="s">
        <v>37</v>
      </c>
    </row>
    <row r="11" spans="1:17" s="1" customFormat="1">
      <c r="A11" s="456" t="s">
        <v>197</v>
      </c>
      <c r="B11" s="457" t="s">
        <v>461</v>
      </c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9"/>
    </row>
    <row r="12" spans="1:17" s="1" customFormat="1">
      <c r="A12" s="460" t="s">
        <v>197</v>
      </c>
      <c r="B12" s="100" t="s">
        <v>5</v>
      </c>
      <c r="C12" s="461" t="s">
        <v>469</v>
      </c>
      <c r="D12" s="462"/>
      <c r="E12" s="462"/>
      <c r="F12" s="462"/>
      <c r="G12" s="462"/>
      <c r="H12" s="462"/>
      <c r="I12" s="462"/>
      <c r="J12" s="462"/>
      <c r="K12" s="462"/>
      <c r="L12" s="462"/>
      <c r="M12" s="463"/>
    </row>
    <row r="13" spans="1:17" s="1" customFormat="1" ht="63.75">
      <c r="A13" s="460" t="s">
        <v>197</v>
      </c>
      <c r="B13" s="464" t="s">
        <v>5</v>
      </c>
      <c r="C13" s="465" t="s">
        <v>5</v>
      </c>
      <c r="D13" s="466" t="s">
        <v>470</v>
      </c>
      <c r="E13" s="467"/>
      <c r="F13" s="467"/>
      <c r="G13" s="467"/>
      <c r="H13" s="468"/>
      <c r="I13" s="469" t="s">
        <v>471</v>
      </c>
      <c r="J13" s="469" t="s">
        <v>472</v>
      </c>
      <c r="K13" s="469" t="s">
        <v>203</v>
      </c>
      <c r="L13" s="469" t="s">
        <v>111</v>
      </c>
      <c r="M13" s="469">
        <v>30</v>
      </c>
      <c r="N13" s="470"/>
      <c r="O13" s="470"/>
      <c r="P13" s="470"/>
      <c r="Q13" s="470"/>
    </row>
    <row r="14" spans="1:17" s="477" customFormat="1" ht="25.5">
      <c r="A14" s="471" t="s">
        <v>197</v>
      </c>
      <c r="B14" s="472" t="s">
        <v>5</v>
      </c>
      <c r="C14" s="473" t="s">
        <v>5</v>
      </c>
      <c r="D14" s="474" t="s">
        <v>8</v>
      </c>
      <c r="E14" s="70" t="s">
        <v>433</v>
      </c>
      <c r="F14" s="475" t="s">
        <v>9</v>
      </c>
      <c r="G14" s="124">
        <v>929000</v>
      </c>
      <c r="H14" s="70" t="s">
        <v>473</v>
      </c>
      <c r="I14" s="476" t="s">
        <v>690</v>
      </c>
      <c r="J14" s="71" t="s">
        <v>66</v>
      </c>
      <c r="K14" s="71" t="s">
        <v>438</v>
      </c>
      <c r="L14" s="98" t="s">
        <v>110</v>
      </c>
      <c r="M14" s="98">
        <v>600</v>
      </c>
    </row>
    <row r="15" spans="1:17" s="477" customFormat="1" ht="25.5">
      <c r="A15" s="478"/>
      <c r="B15" s="479"/>
      <c r="C15" s="480"/>
      <c r="D15" s="481"/>
      <c r="E15" s="78"/>
      <c r="F15" s="482"/>
      <c r="G15" s="127"/>
      <c r="H15" s="78"/>
      <c r="I15" s="483" t="s">
        <v>691</v>
      </c>
      <c r="J15" s="71" t="s">
        <v>435</v>
      </c>
      <c r="K15" s="71" t="s">
        <v>441</v>
      </c>
      <c r="L15" s="98" t="s">
        <v>67</v>
      </c>
      <c r="M15" s="98">
        <v>13.74</v>
      </c>
    </row>
    <row r="16" spans="1:17" s="477" customFormat="1" ht="25.5">
      <c r="A16" s="478"/>
      <c r="B16" s="479"/>
      <c r="C16" s="480"/>
      <c r="D16" s="481"/>
      <c r="E16" s="78"/>
      <c r="F16" s="484"/>
      <c r="G16" s="128"/>
      <c r="H16" s="371"/>
      <c r="I16" s="483" t="s">
        <v>692</v>
      </c>
      <c r="J16" s="71" t="s">
        <v>436</v>
      </c>
      <c r="K16" s="71" t="s">
        <v>442</v>
      </c>
      <c r="L16" s="98" t="s">
        <v>68</v>
      </c>
      <c r="M16" s="98">
        <v>71.653000000000006</v>
      </c>
    </row>
    <row r="17" spans="1:13" s="477" customFormat="1" ht="20.25" customHeight="1">
      <c r="A17" s="478"/>
      <c r="B17" s="479"/>
      <c r="C17" s="480"/>
      <c r="D17" s="485"/>
      <c r="E17" s="81"/>
      <c r="F17" s="486" t="s">
        <v>60</v>
      </c>
      <c r="G17" s="202">
        <v>200</v>
      </c>
      <c r="H17" s="348" t="s">
        <v>473</v>
      </c>
      <c r="I17" s="98" t="s">
        <v>693</v>
      </c>
      <c r="J17" s="352" t="s">
        <v>437</v>
      </c>
      <c r="K17" s="71" t="s">
        <v>443</v>
      </c>
      <c r="L17" s="98" t="s">
        <v>67</v>
      </c>
      <c r="M17" s="98">
        <v>60</v>
      </c>
    </row>
    <row r="18" spans="1:13" s="1" customFormat="1">
      <c r="A18" s="487"/>
      <c r="B18" s="488"/>
      <c r="C18" s="489"/>
      <c r="D18" s="207" t="s">
        <v>10</v>
      </c>
      <c r="E18" s="490"/>
      <c r="F18" s="208"/>
      <c r="G18" s="491">
        <f>SUM(G14:G17)</f>
        <v>929200</v>
      </c>
      <c r="H18" s="492"/>
      <c r="I18" s="493"/>
      <c r="J18" s="493"/>
      <c r="K18" s="494"/>
      <c r="L18" s="493"/>
      <c r="M18" s="495"/>
    </row>
    <row r="19" spans="1:13" s="1" customFormat="1">
      <c r="A19" s="456" t="s">
        <v>197</v>
      </c>
      <c r="B19" s="464" t="s">
        <v>5</v>
      </c>
      <c r="C19" s="465" t="s">
        <v>5</v>
      </c>
      <c r="D19" s="496" t="s">
        <v>11</v>
      </c>
      <c r="E19" s="497"/>
      <c r="F19" s="498"/>
      <c r="G19" s="499">
        <f>G18</f>
        <v>929200</v>
      </c>
      <c r="H19" s="500"/>
      <c r="I19" s="501"/>
      <c r="J19" s="501"/>
      <c r="K19" s="502"/>
      <c r="L19" s="465"/>
      <c r="M19" s="501"/>
    </row>
    <row r="20" spans="1:13" s="1" customFormat="1" ht="38.25">
      <c r="A20" s="456" t="s">
        <v>197</v>
      </c>
      <c r="B20" s="464" t="s">
        <v>5</v>
      </c>
      <c r="C20" s="465" t="s">
        <v>6</v>
      </c>
      <c r="D20" s="466" t="s">
        <v>445</v>
      </c>
      <c r="E20" s="467"/>
      <c r="F20" s="467"/>
      <c r="G20" s="467"/>
      <c r="H20" s="468"/>
      <c r="I20" s="469" t="s">
        <v>471</v>
      </c>
      <c r="J20" s="469" t="s">
        <v>95</v>
      </c>
      <c r="K20" s="469" t="s">
        <v>215</v>
      </c>
      <c r="L20" s="469" t="s">
        <v>111</v>
      </c>
      <c r="M20" s="469">
        <v>100</v>
      </c>
    </row>
    <row r="21" spans="1:13" s="477" customFormat="1" ht="76.5">
      <c r="A21" s="460" t="s">
        <v>197</v>
      </c>
      <c r="B21" s="503" t="s">
        <v>5</v>
      </c>
      <c r="C21" s="504" t="s">
        <v>6</v>
      </c>
      <c r="D21" s="505" t="s">
        <v>20</v>
      </c>
      <c r="E21" s="200" t="s">
        <v>224</v>
      </c>
      <c r="F21" s="506" t="s">
        <v>42</v>
      </c>
      <c r="G21" s="55">
        <v>3600</v>
      </c>
      <c r="H21" s="69" t="s">
        <v>473</v>
      </c>
      <c r="I21" s="69" t="s">
        <v>471</v>
      </c>
      <c r="J21" s="54" t="s">
        <v>448</v>
      </c>
      <c r="K21" s="507" t="s">
        <v>241</v>
      </c>
      <c r="L21" s="69" t="s">
        <v>111</v>
      </c>
      <c r="M21" s="508">
        <v>33.6</v>
      </c>
    </row>
    <row r="22" spans="1:13" s="1" customFormat="1">
      <c r="A22" s="509"/>
      <c r="B22" s="510"/>
      <c r="C22" s="511"/>
      <c r="D22" s="207" t="s">
        <v>10</v>
      </c>
      <c r="E22" s="490"/>
      <c r="F22" s="208"/>
      <c r="G22" s="491">
        <v>3600</v>
      </c>
      <c r="H22" s="512"/>
      <c r="I22" s="493"/>
      <c r="J22" s="493"/>
      <c r="K22" s="494"/>
      <c r="L22" s="493"/>
      <c r="M22" s="495"/>
    </row>
    <row r="23" spans="1:13" s="1" customFormat="1">
      <c r="A23" s="456" t="s">
        <v>197</v>
      </c>
      <c r="B23" s="464" t="s">
        <v>5</v>
      </c>
      <c r="C23" s="465" t="s">
        <v>6</v>
      </c>
      <c r="D23" s="496" t="s">
        <v>11</v>
      </c>
      <c r="E23" s="497"/>
      <c r="F23" s="498"/>
      <c r="G23" s="499">
        <v>3600</v>
      </c>
      <c r="H23" s="513"/>
      <c r="I23" s="514"/>
      <c r="J23" s="514"/>
      <c r="K23" s="502"/>
      <c r="L23" s="465"/>
      <c r="M23" s="501"/>
    </row>
    <row r="24" spans="1:13" s="477" customFormat="1">
      <c r="A24" s="456" t="s">
        <v>197</v>
      </c>
      <c r="B24" s="464" t="s">
        <v>5</v>
      </c>
      <c r="C24" s="515" t="s">
        <v>13</v>
      </c>
      <c r="D24" s="516"/>
      <c r="E24" s="516"/>
      <c r="F24" s="517"/>
      <c r="G24" s="518">
        <f>G19+G23</f>
        <v>932800</v>
      </c>
      <c r="H24" s="519"/>
      <c r="I24" s="519"/>
      <c r="J24" s="519"/>
      <c r="K24" s="520"/>
      <c r="L24" s="464"/>
      <c r="M24" s="521"/>
    </row>
    <row r="25" spans="1:13" s="477" customFormat="1">
      <c r="A25" s="456" t="s">
        <v>197</v>
      </c>
      <c r="B25" s="522" t="s">
        <v>12</v>
      </c>
      <c r="C25" s="523"/>
      <c r="D25" s="523"/>
      <c r="E25" s="523"/>
      <c r="F25" s="524"/>
      <c r="G25" s="525">
        <f>G24</f>
        <v>932800</v>
      </c>
      <c r="H25" s="526"/>
      <c r="I25" s="527"/>
      <c r="J25" s="528"/>
      <c r="K25" s="529"/>
      <c r="L25" s="526"/>
      <c r="M25" s="530"/>
    </row>
    <row r="26" spans="1:13" s="477" customFormat="1" ht="15" customHeight="1">
      <c r="B26" s="531"/>
      <c r="C26" s="531"/>
      <c r="D26" s="531"/>
      <c r="E26" s="531"/>
      <c r="F26" s="531"/>
      <c r="G26" s="531"/>
      <c r="H26" s="531"/>
      <c r="I26" s="531"/>
      <c r="J26" s="532"/>
      <c r="K26" s="533"/>
    </row>
    <row r="27" spans="1:13" s="477" customFormat="1" ht="15" customHeight="1">
      <c r="B27" s="534"/>
      <c r="C27" s="534"/>
      <c r="D27" s="534"/>
      <c r="E27" s="534"/>
      <c r="F27" s="534"/>
      <c r="G27" s="534"/>
      <c r="H27" s="534"/>
      <c r="I27" s="534"/>
      <c r="J27" s="534"/>
      <c r="K27" s="535"/>
    </row>
    <row r="28" spans="1:13" s="4" customFormat="1" ht="15" customHeight="1">
      <c r="E28" s="1"/>
      <c r="F28" s="1"/>
      <c r="G28" s="1"/>
      <c r="H28" s="1"/>
      <c r="K28" s="536"/>
    </row>
    <row r="29" spans="1:13" s="427" customFormat="1" ht="95.25" customHeight="1">
      <c r="B29" s="2" t="s">
        <v>482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s="4" customFormat="1" ht="15" customHeight="1">
      <c r="E30" s="1"/>
      <c r="F30" s="1"/>
      <c r="G30" s="1"/>
      <c r="H30" s="1"/>
      <c r="K30" s="536"/>
    </row>
    <row r="31" spans="1:13" s="4" customFormat="1" ht="15" customHeight="1" thickBot="1">
      <c r="E31" s="1"/>
      <c r="F31" s="1"/>
      <c r="G31" s="1"/>
      <c r="H31" s="1"/>
      <c r="K31" s="536"/>
    </row>
    <row r="32" spans="1:13" s="4" customFormat="1" ht="15" customHeight="1" thickBot="1">
      <c r="A32" s="537" t="s">
        <v>28</v>
      </c>
      <c r="B32" s="538"/>
      <c r="C32" s="538"/>
      <c r="D32" s="538"/>
      <c r="E32" s="539"/>
      <c r="F32" s="540" t="s">
        <v>480</v>
      </c>
      <c r="G32" s="541"/>
      <c r="H32" s="1"/>
      <c r="K32" s="536"/>
    </row>
    <row r="33" spans="1:11" s="4" customFormat="1" ht="13.5" thickBot="1">
      <c r="A33" s="542" t="s">
        <v>29</v>
      </c>
      <c r="B33" s="543"/>
      <c r="C33" s="543"/>
      <c r="D33" s="543"/>
      <c r="E33" s="544"/>
      <c r="F33" s="545">
        <f>F34</f>
        <v>932800</v>
      </c>
      <c r="G33" s="1"/>
      <c r="H33" s="1"/>
      <c r="K33" s="536"/>
    </row>
    <row r="34" spans="1:11" s="4" customFormat="1" ht="13.5" thickBot="1">
      <c r="A34" s="546" t="s">
        <v>30</v>
      </c>
      <c r="B34" s="547"/>
      <c r="C34" s="547"/>
      <c r="D34" s="547"/>
      <c r="E34" s="548"/>
      <c r="F34" s="549">
        <f>SUM(F35:F40)</f>
        <v>932800</v>
      </c>
      <c r="G34" s="1"/>
      <c r="H34" s="1"/>
      <c r="K34" s="536"/>
    </row>
    <row r="35" spans="1:11" s="555" customFormat="1">
      <c r="A35" s="550" t="s">
        <v>34</v>
      </c>
      <c r="B35" s="551"/>
      <c r="C35" s="551"/>
      <c r="D35" s="551"/>
      <c r="E35" s="552"/>
      <c r="F35" s="553">
        <f>G14</f>
        <v>929000</v>
      </c>
      <c r="G35" s="554"/>
      <c r="H35" s="554"/>
      <c r="K35" s="556"/>
    </row>
    <row r="36" spans="1:11" s="555" customFormat="1">
      <c r="A36" s="557" t="s">
        <v>474</v>
      </c>
      <c r="B36" s="558"/>
      <c r="C36" s="558"/>
      <c r="D36" s="558"/>
      <c r="E36" s="559"/>
      <c r="F36" s="560"/>
      <c r="G36" s="554"/>
      <c r="H36" s="554"/>
      <c r="K36" s="556"/>
    </row>
    <row r="37" spans="1:11" s="555" customFormat="1">
      <c r="A37" s="561" t="s">
        <v>475</v>
      </c>
      <c r="B37" s="562"/>
      <c r="C37" s="562"/>
      <c r="D37" s="562"/>
      <c r="E37" s="563"/>
      <c r="F37" s="564">
        <f>G21</f>
        <v>3600</v>
      </c>
      <c r="G37" s="554"/>
      <c r="H37" s="554"/>
      <c r="K37" s="556"/>
    </row>
    <row r="38" spans="1:11" s="555" customFormat="1" ht="12.75" customHeight="1">
      <c r="A38" s="561" t="s">
        <v>476</v>
      </c>
      <c r="B38" s="562"/>
      <c r="C38" s="562"/>
      <c r="D38" s="562"/>
      <c r="E38" s="563"/>
      <c r="F38" s="565"/>
      <c r="G38" s="554"/>
      <c r="H38" s="554"/>
      <c r="K38" s="556"/>
    </row>
    <row r="39" spans="1:11" s="555" customFormat="1" ht="12.75" customHeight="1">
      <c r="A39" s="566" t="s">
        <v>477</v>
      </c>
      <c r="B39" s="567"/>
      <c r="C39" s="567"/>
      <c r="D39" s="567"/>
      <c r="E39" s="568"/>
      <c r="F39" s="565">
        <f>G17</f>
        <v>200</v>
      </c>
      <c r="G39" s="554"/>
      <c r="H39" s="554"/>
      <c r="K39" s="556"/>
    </row>
    <row r="40" spans="1:11" s="4" customFormat="1" ht="13.5" thickBot="1">
      <c r="A40" s="569" t="s">
        <v>35</v>
      </c>
      <c r="B40" s="570"/>
      <c r="C40" s="570"/>
      <c r="D40" s="570"/>
      <c r="E40" s="571"/>
      <c r="F40" s="572"/>
      <c r="G40" s="1"/>
      <c r="H40" s="1"/>
      <c r="K40" s="536"/>
    </row>
    <row r="41" spans="1:11" s="4" customFormat="1" ht="13.5" hidden="1" thickBot="1">
      <c r="A41" s="573"/>
      <c r="B41" s="573"/>
      <c r="C41" s="573"/>
      <c r="D41" s="573"/>
      <c r="E41" s="573"/>
      <c r="F41" s="572"/>
      <c r="G41" s="1"/>
      <c r="H41" s="1"/>
      <c r="K41" s="536"/>
    </row>
    <row r="42" spans="1:11" s="4" customFormat="1" ht="13.5" thickBot="1">
      <c r="A42" s="574" t="s">
        <v>31</v>
      </c>
      <c r="B42" s="575"/>
      <c r="C42" s="575"/>
      <c r="D42" s="575"/>
      <c r="E42" s="576"/>
      <c r="F42" s="577">
        <f>SUM(F43:F44)</f>
        <v>0</v>
      </c>
      <c r="G42" s="1"/>
      <c r="H42" s="1"/>
      <c r="K42" s="536"/>
    </row>
    <row r="43" spans="1:11" s="4" customFormat="1" ht="12.75" customHeight="1">
      <c r="A43" s="578" t="s">
        <v>32</v>
      </c>
      <c r="B43" s="579"/>
      <c r="C43" s="579"/>
      <c r="D43" s="579"/>
      <c r="E43" s="580"/>
      <c r="F43" s="581"/>
      <c r="G43" s="1"/>
      <c r="H43" s="1"/>
      <c r="K43" s="536"/>
    </row>
    <row r="44" spans="1:11" s="4" customFormat="1" ht="13.5" thickBot="1">
      <c r="A44" s="566" t="s">
        <v>478</v>
      </c>
      <c r="B44" s="567"/>
      <c r="C44" s="567"/>
      <c r="D44" s="567"/>
      <c r="E44" s="568"/>
      <c r="F44" s="582"/>
      <c r="G44" s="1"/>
      <c r="H44" s="1"/>
      <c r="K44" s="536"/>
    </row>
    <row r="45" spans="1:11" s="4" customFormat="1" ht="13.5" thickBot="1">
      <c r="A45" s="583" t="s">
        <v>33</v>
      </c>
      <c r="B45" s="584"/>
      <c r="C45" s="584"/>
      <c r="D45" s="584"/>
      <c r="E45" s="585"/>
      <c r="F45" s="586">
        <f>F34+F42</f>
        <v>932800</v>
      </c>
      <c r="G45" s="1"/>
      <c r="H45" s="1"/>
      <c r="K45" s="536"/>
    </row>
    <row r="46" spans="1:11" s="4" customFormat="1">
      <c r="E46" s="1"/>
      <c r="F46" s="1"/>
      <c r="G46" s="1"/>
      <c r="H46" s="1"/>
      <c r="K46" s="536"/>
    </row>
    <row r="47" spans="1:11" s="4" customFormat="1">
      <c r="E47" s="1"/>
      <c r="F47" s="1"/>
      <c r="G47" s="1"/>
      <c r="H47" s="1"/>
      <c r="K47" s="536"/>
    </row>
    <row r="48" spans="1:11" s="4" customFormat="1">
      <c r="E48" s="1"/>
      <c r="F48" s="1"/>
      <c r="G48" s="1"/>
      <c r="H48" s="1"/>
      <c r="K48" s="536"/>
    </row>
  </sheetData>
  <sheetProtection sheet="1" objects="1" scenarios="1"/>
  <mergeCells count="50">
    <mergeCell ref="E2:I2"/>
    <mergeCell ref="K2:M2"/>
    <mergeCell ref="B3:M3"/>
    <mergeCell ref="E1:H1"/>
    <mergeCell ref="J1:L1"/>
    <mergeCell ref="B4:M4"/>
    <mergeCell ref="G6:M6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M9"/>
    <mergeCell ref="B11:M11"/>
    <mergeCell ref="C12:M12"/>
    <mergeCell ref="D13:G13"/>
    <mergeCell ref="A32:E32"/>
    <mergeCell ref="H14:H15"/>
    <mergeCell ref="D18:F18"/>
    <mergeCell ref="D19:F19"/>
    <mergeCell ref="D20:G20"/>
    <mergeCell ref="D22:F22"/>
    <mergeCell ref="F14:F16"/>
    <mergeCell ref="G14:G16"/>
    <mergeCell ref="A14:A18"/>
    <mergeCell ref="B14:B18"/>
    <mergeCell ref="C14:C18"/>
    <mergeCell ref="D14:D17"/>
    <mergeCell ref="E14:E17"/>
    <mergeCell ref="D23:F23"/>
    <mergeCell ref="C24:F24"/>
    <mergeCell ref="B25:F25"/>
    <mergeCell ref="B26:I26"/>
    <mergeCell ref="B29:M29"/>
    <mergeCell ref="A45:E45"/>
    <mergeCell ref="A33:E33"/>
    <mergeCell ref="A34:E34"/>
    <mergeCell ref="A35:E35"/>
    <mergeCell ref="A36:E36"/>
    <mergeCell ref="A37:E37"/>
    <mergeCell ref="A38:E38"/>
    <mergeCell ref="A39:E39"/>
    <mergeCell ref="A40:E40"/>
    <mergeCell ref="A42:E42"/>
    <mergeCell ref="A43:E43"/>
    <mergeCell ref="A44:E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/>
  </sheetViews>
  <sheetFormatPr defaultRowHeight="12.75"/>
  <cols>
    <col min="1" max="1" width="3.7109375" style="587" customWidth="1"/>
    <col min="2" max="4" width="2.7109375" style="587" customWidth="1"/>
    <col min="5" max="5" width="27.28515625" style="588" customWidth="1"/>
    <col min="6" max="6" width="9.28515625" style="588" customWidth="1"/>
    <col min="7" max="7" width="10" style="588" customWidth="1"/>
    <col min="8" max="8" width="0.140625" style="588" hidden="1" customWidth="1"/>
    <col min="9" max="9" width="14.42578125" style="587" customWidth="1"/>
    <col min="10" max="10" width="25.85546875" style="587" customWidth="1"/>
    <col min="11" max="11" width="17.85546875" style="427" customWidth="1"/>
    <col min="12" max="13" width="7.28515625" style="587" customWidth="1"/>
    <col min="14" max="16384" width="9.140625" style="587"/>
  </cols>
  <sheetData>
    <row r="1" spans="1:17" s="427" customFormat="1" ht="50.25" customHeight="1">
      <c r="A1" s="10"/>
      <c r="B1" s="10"/>
      <c r="C1" s="10"/>
      <c r="D1" s="10"/>
      <c r="E1" s="2"/>
      <c r="F1" s="2"/>
      <c r="G1" s="2"/>
      <c r="H1" s="2"/>
      <c r="I1" s="10"/>
      <c r="J1" s="3" t="s">
        <v>483</v>
      </c>
      <c r="K1" s="3"/>
      <c r="L1" s="3"/>
    </row>
    <row r="2" spans="1:17" ht="15.75">
      <c r="E2" s="429"/>
      <c r="F2" s="429"/>
      <c r="G2" s="429"/>
      <c r="H2" s="429"/>
      <c r="I2" s="429"/>
      <c r="J2" s="430"/>
      <c r="K2" s="429"/>
      <c r="L2" s="429"/>
      <c r="M2" s="429"/>
    </row>
    <row r="3" spans="1:17" ht="15.75"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7" ht="15.75">
      <c r="B4" s="432" t="s">
        <v>481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</row>
    <row r="6" spans="1:17" ht="15.75">
      <c r="B6" s="433"/>
      <c r="C6" s="433"/>
      <c r="D6" s="433"/>
      <c r="E6" s="433"/>
      <c r="F6" s="434">
        <v>2024</v>
      </c>
      <c r="G6" s="435" t="s">
        <v>465</v>
      </c>
      <c r="H6" s="435"/>
      <c r="I6" s="435"/>
      <c r="J6" s="435"/>
      <c r="K6" s="435"/>
      <c r="L6" s="435"/>
      <c r="M6" s="435"/>
    </row>
    <row r="7" spans="1:17" ht="15.75">
      <c r="K7" s="430" t="s">
        <v>466</v>
      </c>
      <c r="L7" s="430"/>
      <c r="M7" s="430"/>
    </row>
    <row r="8" spans="1:17" s="592" customFormat="1">
      <c r="A8" s="438" t="s">
        <v>27</v>
      </c>
      <c r="B8" s="438" t="s">
        <v>1</v>
      </c>
      <c r="C8" s="438" t="s">
        <v>2</v>
      </c>
      <c r="D8" s="438" t="s">
        <v>3</v>
      </c>
      <c r="E8" s="439" t="s">
        <v>14</v>
      </c>
      <c r="F8" s="438" t="s">
        <v>4</v>
      </c>
      <c r="G8" s="438" t="s">
        <v>479</v>
      </c>
      <c r="H8" s="438" t="s">
        <v>467</v>
      </c>
      <c r="I8" s="440" t="s">
        <v>0</v>
      </c>
      <c r="J8" s="589" t="s">
        <v>468</v>
      </c>
      <c r="K8" s="590"/>
      <c r="L8" s="590"/>
      <c r="M8" s="591"/>
    </row>
    <row r="9" spans="1:17" s="592" customFormat="1">
      <c r="A9" s="444"/>
      <c r="B9" s="444"/>
      <c r="C9" s="444"/>
      <c r="D9" s="444"/>
      <c r="E9" s="445"/>
      <c r="F9" s="444"/>
      <c r="G9" s="444"/>
      <c r="H9" s="444"/>
      <c r="I9" s="446"/>
      <c r="J9" s="593"/>
      <c r="K9" s="594"/>
      <c r="L9" s="594"/>
      <c r="M9" s="595"/>
    </row>
    <row r="10" spans="1:17" s="592" customFormat="1" ht="73.5">
      <c r="A10" s="450"/>
      <c r="B10" s="450"/>
      <c r="C10" s="450"/>
      <c r="D10" s="450"/>
      <c r="E10" s="451"/>
      <c r="F10" s="450"/>
      <c r="G10" s="450"/>
      <c r="H10" s="450"/>
      <c r="I10" s="452"/>
      <c r="J10" s="453" t="s">
        <v>102</v>
      </c>
      <c r="K10" s="596" t="s">
        <v>103</v>
      </c>
      <c r="L10" s="597" t="s">
        <v>36</v>
      </c>
      <c r="M10" s="597" t="s">
        <v>37</v>
      </c>
    </row>
    <row r="11" spans="1:17" s="10" customFormat="1">
      <c r="A11" s="285" t="s">
        <v>197</v>
      </c>
      <c r="B11" s="457" t="s">
        <v>461</v>
      </c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9"/>
    </row>
    <row r="12" spans="1:17" s="10" customFormat="1">
      <c r="A12" s="598" t="s">
        <v>197</v>
      </c>
      <c r="B12" s="100" t="s">
        <v>5</v>
      </c>
      <c r="C12" s="461" t="s">
        <v>469</v>
      </c>
      <c r="D12" s="462"/>
      <c r="E12" s="462"/>
      <c r="F12" s="462"/>
      <c r="G12" s="462"/>
      <c r="H12" s="462"/>
      <c r="I12" s="462"/>
      <c r="J12" s="462"/>
      <c r="K12" s="462"/>
      <c r="L12" s="462"/>
      <c r="M12" s="463"/>
    </row>
    <row r="13" spans="1:17" s="10" customFormat="1" ht="63.75">
      <c r="A13" s="598" t="s">
        <v>197</v>
      </c>
      <c r="B13" s="100" t="s">
        <v>5</v>
      </c>
      <c r="C13" s="599" t="s">
        <v>5</v>
      </c>
      <c r="D13" s="466" t="s">
        <v>470</v>
      </c>
      <c r="E13" s="467"/>
      <c r="F13" s="467"/>
      <c r="G13" s="467"/>
      <c r="H13" s="468"/>
      <c r="I13" s="469" t="s">
        <v>350</v>
      </c>
      <c r="J13" s="469" t="s">
        <v>472</v>
      </c>
      <c r="K13" s="469" t="s">
        <v>203</v>
      </c>
      <c r="L13" s="469" t="s">
        <v>111</v>
      </c>
      <c r="M13" s="469">
        <v>31.6</v>
      </c>
      <c r="N13" s="600"/>
      <c r="O13" s="600"/>
      <c r="P13" s="600"/>
      <c r="Q13" s="600"/>
    </row>
    <row r="14" spans="1:17" s="58" customFormat="1" ht="25.5">
      <c r="A14" s="601" t="s">
        <v>197</v>
      </c>
      <c r="B14" s="36" t="s">
        <v>5</v>
      </c>
      <c r="C14" s="602" t="s">
        <v>5</v>
      </c>
      <c r="D14" s="603" t="s">
        <v>8</v>
      </c>
      <c r="E14" s="70" t="s">
        <v>433</v>
      </c>
      <c r="F14" s="604" t="s">
        <v>9</v>
      </c>
      <c r="G14" s="605">
        <v>50800</v>
      </c>
      <c r="H14" s="70" t="s">
        <v>473</v>
      </c>
      <c r="I14" s="54" t="s">
        <v>350</v>
      </c>
      <c r="J14" s="71" t="s">
        <v>66</v>
      </c>
      <c r="K14" s="71" t="s">
        <v>438</v>
      </c>
      <c r="L14" s="71" t="s">
        <v>110</v>
      </c>
      <c r="M14" s="71">
        <v>210</v>
      </c>
    </row>
    <row r="15" spans="1:17" s="58" customFormat="1" ht="25.5">
      <c r="A15" s="606"/>
      <c r="B15" s="74"/>
      <c r="C15" s="607"/>
      <c r="D15" s="608"/>
      <c r="E15" s="78"/>
      <c r="F15" s="609"/>
      <c r="G15" s="610"/>
      <c r="H15" s="78"/>
      <c r="I15" s="54" t="s">
        <v>736</v>
      </c>
      <c r="J15" s="71" t="s">
        <v>434</v>
      </c>
      <c r="K15" s="71" t="s">
        <v>439</v>
      </c>
      <c r="L15" s="71" t="s">
        <v>110</v>
      </c>
      <c r="M15" s="71">
        <v>150</v>
      </c>
    </row>
    <row r="16" spans="1:17" s="58" customFormat="1" ht="38.25">
      <c r="A16" s="606"/>
      <c r="B16" s="74"/>
      <c r="C16" s="607"/>
      <c r="D16" s="608"/>
      <c r="E16" s="78"/>
      <c r="F16" s="609"/>
      <c r="G16" s="610"/>
      <c r="H16" s="78"/>
      <c r="I16" s="54" t="s">
        <v>737</v>
      </c>
      <c r="J16" s="71" t="s">
        <v>69</v>
      </c>
      <c r="K16" s="71" t="s">
        <v>440</v>
      </c>
      <c r="L16" s="71" t="s">
        <v>110</v>
      </c>
      <c r="M16" s="71">
        <v>350</v>
      </c>
    </row>
    <row r="17" spans="1:13" s="58" customFormat="1" ht="25.5">
      <c r="A17" s="606"/>
      <c r="B17" s="74"/>
      <c r="C17" s="607"/>
      <c r="D17" s="608"/>
      <c r="E17" s="78"/>
      <c r="F17" s="609"/>
      <c r="G17" s="610"/>
      <c r="H17" s="78"/>
      <c r="I17" s="54" t="s">
        <v>738</v>
      </c>
      <c r="J17" s="71" t="s">
        <v>435</v>
      </c>
      <c r="K17" s="71" t="s">
        <v>441</v>
      </c>
      <c r="L17" s="71" t="s">
        <v>67</v>
      </c>
      <c r="M17" s="71">
        <v>4.6500000000000004</v>
      </c>
    </row>
    <row r="18" spans="1:13" s="58" customFormat="1" ht="25.5">
      <c r="A18" s="606"/>
      <c r="B18" s="74"/>
      <c r="C18" s="607"/>
      <c r="D18" s="608"/>
      <c r="E18" s="78"/>
      <c r="F18" s="609"/>
      <c r="G18" s="610"/>
      <c r="H18" s="371"/>
      <c r="I18" s="54" t="s">
        <v>738</v>
      </c>
      <c r="J18" s="71" t="s">
        <v>436</v>
      </c>
      <c r="K18" s="71" t="s">
        <v>442</v>
      </c>
      <c r="L18" s="71" t="s">
        <v>68</v>
      </c>
      <c r="M18" s="71">
        <v>84</v>
      </c>
    </row>
    <row r="19" spans="1:13" s="58" customFormat="1" ht="36" customHeight="1">
      <c r="A19" s="606"/>
      <c r="B19" s="74"/>
      <c r="C19" s="607"/>
      <c r="D19" s="611"/>
      <c r="E19" s="81"/>
      <c r="F19" s="612"/>
      <c r="G19" s="613"/>
      <c r="H19" s="348" t="s">
        <v>473</v>
      </c>
      <c r="I19" s="54" t="s">
        <v>738</v>
      </c>
      <c r="J19" s="352" t="s">
        <v>437</v>
      </c>
      <c r="K19" s="71" t="s">
        <v>443</v>
      </c>
      <c r="L19" s="71" t="s">
        <v>67</v>
      </c>
      <c r="M19" s="71">
        <v>22.75</v>
      </c>
    </row>
    <row r="20" spans="1:13" s="10" customFormat="1">
      <c r="A20" s="614"/>
      <c r="B20" s="45"/>
      <c r="C20" s="615"/>
      <c r="D20" s="207" t="s">
        <v>10</v>
      </c>
      <c r="E20" s="490"/>
      <c r="F20" s="208"/>
      <c r="G20" s="616">
        <f>G14</f>
        <v>50800</v>
      </c>
      <c r="H20" s="617"/>
      <c r="I20" s="618"/>
      <c r="J20" s="618"/>
      <c r="K20" s="619"/>
      <c r="L20" s="618"/>
      <c r="M20" s="619"/>
    </row>
    <row r="21" spans="1:13" s="10" customFormat="1">
      <c r="A21" s="285" t="s">
        <v>197</v>
      </c>
      <c r="B21" s="100" t="s">
        <v>5</v>
      </c>
      <c r="C21" s="599" t="s">
        <v>5</v>
      </c>
      <c r="D21" s="620" t="s">
        <v>11</v>
      </c>
      <c r="E21" s="621"/>
      <c r="F21" s="622"/>
      <c r="G21" s="623">
        <f>G20</f>
        <v>50800</v>
      </c>
      <c r="H21" s="624"/>
      <c r="I21" s="625"/>
      <c r="J21" s="625"/>
      <c r="K21" s="599"/>
      <c r="L21" s="599"/>
      <c r="M21" s="625"/>
    </row>
    <row r="22" spans="1:13" s="58" customFormat="1">
      <c r="A22" s="285" t="s">
        <v>197</v>
      </c>
      <c r="B22" s="100" t="s">
        <v>5</v>
      </c>
      <c r="C22" s="250" t="s">
        <v>13</v>
      </c>
      <c r="D22" s="251"/>
      <c r="E22" s="251"/>
      <c r="F22" s="252"/>
      <c r="G22" s="626">
        <f>G21</f>
        <v>50800</v>
      </c>
      <c r="H22" s="254"/>
      <c r="I22" s="254"/>
      <c r="J22" s="254"/>
      <c r="K22" s="100"/>
      <c r="L22" s="100"/>
      <c r="M22" s="627"/>
    </row>
    <row r="23" spans="1:13" s="58" customFormat="1">
      <c r="A23" s="285" t="s">
        <v>197</v>
      </c>
      <c r="B23" s="264" t="s">
        <v>12</v>
      </c>
      <c r="C23" s="265"/>
      <c r="D23" s="265"/>
      <c r="E23" s="265"/>
      <c r="F23" s="266"/>
      <c r="G23" s="628">
        <f>G22</f>
        <v>50800</v>
      </c>
      <c r="H23" s="270"/>
      <c r="I23" s="268"/>
      <c r="J23" s="269"/>
      <c r="K23" s="269"/>
      <c r="L23" s="270"/>
      <c r="M23" s="629"/>
    </row>
    <row r="24" spans="1:13" s="427" customFormat="1" ht="20.25" customHeight="1">
      <c r="E24" s="10"/>
      <c r="F24" s="10"/>
      <c r="G24" s="10"/>
      <c r="H24" s="10"/>
    </row>
    <row r="25" spans="1:13" s="427" customFormat="1" ht="95.25" customHeight="1">
      <c r="B25" s="2" t="s">
        <v>482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s="427" customFormat="1" ht="20.25" customHeight="1" thickBot="1">
      <c r="E26" s="10"/>
      <c r="F26" s="10"/>
      <c r="G26" s="10"/>
      <c r="H26" s="10"/>
    </row>
    <row r="27" spans="1:13" s="427" customFormat="1" ht="60.75" thickBot="1">
      <c r="A27" s="630" t="s">
        <v>28</v>
      </c>
      <c r="B27" s="631"/>
      <c r="C27" s="631"/>
      <c r="D27" s="631"/>
      <c r="E27" s="632"/>
      <c r="F27" s="540" t="s">
        <v>480</v>
      </c>
      <c r="G27" s="633"/>
      <c r="H27" s="10"/>
    </row>
    <row r="28" spans="1:13" s="427" customFormat="1" ht="13.5" thickBot="1">
      <c r="A28" s="634" t="s">
        <v>29</v>
      </c>
      <c r="B28" s="635"/>
      <c r="C28" s="635"/>
      <c r="D28" s="635"/>
      <c r="E28" s="636"/>
      <c r="F28" s="637">
        <f>F29</f>
        <v>50800</v>
      </c>
      <c r="G28" s="10"/>
      <c r="H28" s="10"/>
    </row>
    <row r="29" spans="1:13" s="427" customFormat="1" ht="13.5" thickBot="1">
      <c r="A29" s="638" t="s">
        <v>30</v>
      </c>
      <c r="B29" s="639"/>
      <c r="C29" s="639"/>
      <c r="D29" s="639"/>
      <c r="E29" s="640"/>
      <c r="F29" s="641">
        <f>SUM(F30:F35)</f>
        <v>50800</v>
      </c>
      <c r="G29" s="10"/>
      <c r="H29" s="10"/>
    </row>
    <row r="30" spans="1:13" s="644" customFormat="1">
      <c r="A30" s="550" t="s">
        <v>34</v>
      </c>
      <c r="B30" s="551"/>
      <c r="C30" s="551"/>
      <c r="D30" s="551"/>
      <c r="E30" s="552"/>
      <c r="F30" s="642">
        <f>G14</f>
        <v>50800</v>
      </c>
      <c r="G30" s="643"/>
      <c r="H30" s="643"/>
    </row>
    <row r="31" spans="1:13" s="644" customFormat="1">
      <c r="A31" s="557" t="s">
        <v>474</v>
      </c>
      <c r="B31" s="558"/>
      <c r="C31" s="558"/>
      <c r="D31" s="558"/>
      <c r="E31" s="559"/>
      <c r="F31" s="642"/>
      <c r="G31" s="643"/>
      <c r="H31" s="643"/>
    </row>
    <row r="32" spans="1:13" s="644" customFormat="1">
      <c r="A32" s="561" t="s">
        <v>475</v>
      </c>
      <c r="B32" s="562"/>
      <c r="C32" s="562"/>
      <c r="D32" s="562"/>
      <c r="E32" s="563"/>
      <c r="F32" s="642"/>
      <c r="G32" s="643"/>
      <c r="H32" s="643"/>
    </row>
    <row r="33" spans="1:8" s="644" customFormat="1" ht="12.75" customHeight="1">
      <c r="A33" s="561" t="s">
        <v>476</v>
      </c>
      <c r="B33" s="562"/>
      <c r="C33" s="562"/>
      <c r="D33" s="562"/>
      <c r="E33" s="563"/>
      <c r="F33" s="645"/>
      <c r="G33" s="643"/>
      <c r="H33" s="643"/>
    </row>
    <row r="34" spans="1:8" s="644" customFormat="1" ht="12.75" customHeight="1">
      <c r="A34" s="566" t="s">
        <v>477</v>
      </c>
      <c r="B34" s="567"/>
      <c r="C34" s="567"/>
      <c r="D34" s="567"/>
      <c r="E34" s="568"/>
      <c r="F34" s="645"/>
      <c r="G34" s="643"/>
      <c r="H34" s="643"/>
    </row>
    <row r="35" spans="1:8" s="427" customFormat="1" ht="13.5" thickBot="1">
      <c r="A35" s="569" t="s">
        <v>35</v>
      </c>
      <c r="B35" s="570"/>
      <c r="C35" s="570"/>
      <c r="D35" s="570"/>
      <c r="E35" s="571"/>
      <c r="F35" s="645"/>
      <c r="G35" s="10"/>
      <c r="H35" s="10"/>
    </row>
    <row r="36" spans="1:8" s="427" customFormat="1" ht="13.5" hidden="1" thickBot="1">
      <c r="A36" s="646"/>
      <c r="B36" s="646"/>
      <c r="C36" s="646"/>
      <c r="D36" s="646"/>
      <c r="E36" s="646"/>
      <c r="F36" s="645"/>
      <c r="G36" s="10"/>
      <c r="H36" s="10"/>
    </row>
    <row r="37" spans="1:8" s="427" customFormat="1" ht="13.5" thickBot="1">
      <c r="A37" s="574" t="s">
        <v>31</v>
      </c>
      <c r="B37" s="575"/>
      <c r="C37" s="575"/>
      <c r="D37" s="575"/>
      <c r="E37" s="576"/>
      <c r="F37" s="647">
        <f>SUM(F38:F39)</f>
        <v>0</v>
      </c>
      <c r="G37" s="10"/>
      <c r="H37" s="10"/>
    </row>
    <row r="38" spans="1:8" s="427" customFormat="1" ht="12.75" customHeight="1">
      <c r="A38" s="578" t="s">
        <v>32</v>
      </c>
      <c r="B38" s="579"/>
      <c r="C38" s="579"/>
      <c r="D38" s="579"/>
      <c r="E38" s="580"/>
      <c r="F38" s="648"/>
      <c r="G38" s="10"/>
      <c r="H38" s="10"/>
    </row>
    <row r="39" spans="1:8" s="427" customFormat="1" ht="13.5" thickBot="1">
      <c r="A39" s="566" t="s">
        <v>478</v>
      </c>
      <c r="B39" s="567"/>
      <c r="C39" s="567"/>
      <c r="D39" s="567"/>
      <c r="E39" s="568"/>
      <c r="F39" s="649"/>
      <c r="G39" s="10"/>
      <c r="H39" s="10"/>
    </row>
    <row r="40" spans="1:8" s="427" customFormat="1" ht="13.5" thickBot="1">
      <c r="A40" s="650" t="s">
        <v>33</v>
      </c>
      <c r="B40" s="651"/>
      <c r="C40" s="651"/>
      <c r="D40" s="651"/>
      <c r="E40" s="652"/>
      <c r="F40" s="653">
        <f>F29+F37</f>
        <v>50800</v>
      </c>
      <c r="G40" s="10"/>
      <c r="H40" s="10"/>
    </row>
    <row r="41" spans="1:8" s="427" customFormat="1">
      <c r="E41" s="10"/>
      <c r="F41" s="10"/>
      <c r="G41" s="10"/>
      <c r="H41" s="10"/>
    </row>
    <row r="42" spans="1:8" s="427" customFormat="1">
      <c r="E42" s="10"/>
      <c r="F42" s="10"/>
      <c r="G42" s="10"/>
      <c r="H42" s="10"/>
    </row>
    <row r="43" spans="1:8" s="427" customFormat="1">
      <c r="E43" s="10"/>
      <c r="F43" s="10"/>
      <c r="G43" s="10"/>
      <c r="H43" s="10"/>
    </row>
  </sheetData>
  <sheetProtection sheet="1" objects="1" scenarios="1"/>
  <mergeCells count="46">
    <mergeCell ref="E1:H1"/>
    <mergeCell ref="J1:L1"/>
    <mergeCell ref="D13:G13"/>
    <mergeCell ref="A32:E32"/>
    <mergeCell ref="A33:E33"/>
    <mergeCell ref="E2:I2"/>
    <mergeCell ref="K2:M2"/>
    <mergeCell ref="B3:M3"/>
    <mergeCell ref="B4:M4"/>
    <mergeCell ref="G6:M6"/>
    <mergeCell ref="A8:A10"/>
    <mergeCell ref="B8:B10"/>
    <mergeCell ref="C8:C10"/>
    <mergeCell ref="A27:E27"/>
    <mergeCell ref="A28:E28"/>
    <mergeCell ref="A29:E29"/>
    <mergeCell ref="H8:H10"/>
    <mergeCell ref="I8:I10"/>
    <mergeCell ref="J8:M9"/>
    <mergeCell ref="B11:M11"/>
    <mergeCell ref="C12:M12"/>
    <mergeCell ref="D8:D10"/>
    <mergeCell ref="E8:E10"/>
    <mergeCell ref="F8:F10"/>
    <mergeCell ref="G8:G10"/>
    <mergeCell ref="A14:A20"/>
    <mergeCell ref="B14:B20"/>
    <mergeCell ref="C14:C20"/>
    <mergeCell ref="D14:D19"/>
    <mergeCell ref="A34:E34"/>
    <mergeCell ref="A30:E30"/>
    <mergeCell ref="A31:E31"/>
    <mergeCell ref="E14:E19"/>
    <mergeCell ref="H14:H17"/>
    <mergeCell ref="D20:F20"/>
    <mergeCell ref="D21:F21"/>
    <mergeCell ref="F14:F19"/>
    <mergeCell ref="G14:G19"/>
    <mergeCell ref="A37:E37"/>
    <mergeCell ref="A38:E38"/>
    <mergeCell ref="A39:E39"/>
    <mergeCell ref="A40:E40"/>
    <mergeCell ref="C22:F22"/>
    <mergeCell ref="B23:F23"/>
    <mergeCell ref="B25:M25"/>
    <mergeCell ref="A35:E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O11" sqref="O11"/>
    </sheetView>
  </sheetViews>
  <sheetFormatPr defaultRowHeight="12.75"/>
  <cols>
    <col min="1" max="1" width="3.7109375" style="587" customWidth="1"/>
    <col min="2" max="4" width="2.7109375" style="587" customWidth="1"/>
    <col min="5" max="5" width="27.28515625" style="588" customWidth="1"/>
    <col min="6" max="6" width="9.28515625" style="588" customWidth="1"/>
    <col min="7" max="7" width="10" style="588" customWidth="1"/>
    <col min="8" max="8" width="0.140625" style="588" hidden="1" customWidth="1"/>
    <col min="9" max="9" width="14.42578125" style="587" customWidth="1"/>
    <col min="10" max="10" width="25.85546875" style="587" customWidth="1"/>
    <col min="11" max="11" width="17.85546875" style="427" customWidth="1"/>
    <col min="12" max="13" width="7.28515625" style="587" customWidth="1"/>
    <col min="14" max="16384" width="9.140625" style="587"/>
  </cols>
  <sheetData>
    <row r="1" spans="1:17" s="427" customFormat="1" ht="50.25" customHeight="1">
      <c r="A1" s="10"/>
      <c r="B1" s="10"/>
      <c r="C1" s="10"/>
      <c r="D1" s="10"/>
      <c r="E1" s="2"/>
      <c r="F1" s="2"/>
      <c r="G1" s="2"/>
      <c r="H1" s="2"/>
      <c r="I1" s="10"/>
      <c r="J1" s="3" t="s">
        <v>483</v>
      </c>
      <c r="K1" s="3"/>
      <c r="L1" s="3"/>
    </row>
    <row r="2" spans="1:17" ht="15.75">
      <c r="E2" s="429"/>
      <c r="F2" s="429"/>
      <c r="G2" s="429"/>
      <c r="H2" s="429"/>
      <c r="I2" s="429"/>
      <c r="J2" s="430"/>
      <c r="K2" s="429"/>
      <c r="L2" s="429"/>
      <c r="M2" s="429"/>
    </row>
    <row r="3" spans="1:17" ht="15.75"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7" ht="15.75">
      <c r="B4" s="432" t="s">
        <v>484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</row>
    <row r="6" spans="1:17" ht="15.75">
      <c r="B6" s="433"/>
      <c r="C6" s="433"/>
      <c r="D6" s="433"/>
      <c r="E6" s="433"/>
      <c r="F6" s="434">
        <v>2024</v>
      </c>
      <c r="G6" s="435" t="s">
        <v>465</v>
      </c>
      <c r="H6" s="435"/>
      <c r="I6" s="435"/>
      <c r="J6" s="435"/>
      <c r="K6" s="435"/>
      <c r="L6" s="435"/>
      <c r="M6" s="435"/>
    </row>
    <row r="7" spans="1:17" ht="15.75">
      <c r="K7" s="430" t="s">
        <v>466</v>
      </c>
      <c r="L7" s="430"/>
      <c r="M7" s="430"/>
    </row>
    <row r="8" spans="1:17" s="592" customFormat="1">
      <c r="A8" s="438" t="s">
        <v>27</v>
      </c>
      <c r="B8" s="438" t="s">
        <v>1</v>
      </c>
      <c r="C8" s="438" t="s">
        <v>2</v>
      </c>
      <c r="D8" s="438" t="s">
        <v>3</v>
      </c>
      <c r="E8" s="439" t="s">
        <v>14</v>
      </c>
      <c r="F8" s="438" t="s">
        <v>4</v>
      </c>
      <c r="G8" s="438" t="s">
        <v>479</v>
      </c>
      <c r="H8" s="438" t="s">
        <v>467</v>
      </c>
      <c r="I8" s="440" t="s">
        <v>0</v>
      </c>
      <c r="J8" s="589" t="s">
        <v>468</v>
      </c>
      <c r="K8" s="590"/>
      <c r="L8" s="590"/>
      <c r="M8" s="591"/>
    </row>
    <row r="9" spans="1:17" s="592" customFormat="1">
      <c r="A9" s="444"/>
      <c r="B9" s="444"/>
      <c r="C9" s="444"/>
      <c r="D9" s="444"/>
      <c r="E9" s="445"/>
      <c r="F9" s="444"/>
      <c r="G9" s="444"/>
      <c r="H9" s="444"/>
      <c r="I9" s="446"/>
      <c r="J9" s="593"/>
      <c r="K9" s="594"/>
      <c r="L9" s="594"/>
      <c r="M9" s="595"/>
    </row>
    <row r="10" spans="1:17" s="592" customFormat="1" ht="73.5">
      <c r="A10" s="450"/>
      <c r="B10" s="450"/>
      <c r="C10" s="450"/>
      <c r="D10" s="450"/>
      <c r="E10" s="451"/>
      <c r="F10" s="450"/>
      <c r="G10" s="450"/>
      <c r="H10" s="450"/>
      <c r="I10" s="452"/>
      <c r="J10" s="453" t="s">
        <v>102</v>
      </c>
      <c r="K10" s="596" t="s">
        <v>103</v>
      </c>
      <c r="L10" s="597" t="s">
        <v>36</v>
      </c>
      <c r="M10" s="597" t="s">
        <v>37</v>
      </c>
    </row>
    <row r="11" spans="1:17" s="10" customFormat="1">
      <c r="A11" s="285" t="s">
        <v>197</v>
      </c>
      <c r="B11" s="457" t="s">
        <v>461</v>
      </c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9"/>
    </row>
    <row r="12" spans="1:17" s="10" customFormat="1">
      <c r="A12" s="598" t="s">
        <v>197</v>
      </c>
      <c r="B12" s="100" t="s">
        <v>5</v>
      </c>
      <c r="C12" s="461" t="s">
        <v>469</v>
      </c>
      <c r="D12" s="462"/>
      <c r="E12" s="462"/>
      <c r="F12" s="462"/>
      <c r="G12" s="462"/>
      <c r="H12" s="462"/>
      <c r="I12" s="462"/>
      <c r="J12" s="462"/>
      <c r="K12" s="462"/>
      <c r="L12" s="462"/>
      <c r="M12" s="463"/>
    </row>
    <row r="13" spans="1:17" s="10" customFormat="1" ht="63.75">
      <c r="A13" s="598" t="s">
        <v>197</v>
      </c>
      <c r="B13" s="100" t="s">
        <v>5</v>
      </c>
      <c r="C13" s="599" t="s">
        <v>5</v>
      </c>
      <c r="D13" s="466" t="s">
        <v>470</v>
      </c>
      <c r="E13" s="467"/>
      <c r="F13" s="467"/>
      <c r="G13" s="467"/>
      <c r="H13" s="468"/>
      <c r="I13" s="469" t="s">
        <v>485</v>
      </c>
      <c r="J13" s="469" t="s">
        <v>472</v>
      </c>
      <c r="K13" s="469" t="s">
        <v>203</v>
      </c>
      <c r="L13" s="469" t="s">
        <v>111</v>
      </c>
      <c r="M13" s="469">
        <v>44</v>
      </c>
      <c r="N13" s="600"/>
      <c r="O13" s="600"/>
      <c r="P13" s="600"/>
      <c r="Q13" s="600"/>
    </row>
    <row r="14" spans="1:17" s="58" customFormat="1" ht="25.5">
      <c r="A14" s="601" t="s">
        <v>197</v>
      </c>
      <c r="B14" s="36" t="s">
        <v>5</v>
      </c>
      <c r="C14" s="602" t="s">
        <v>5</v>
      </c>
      <c r="D14" s="603" t="s">
        <v>8</v>
      </c>
      <c r="E14" s="70" t="s">
        <v>433</v>
      </c>
      <c r="F14" s="604" t="s">
        <v>9</v>
      </c>
      <c r="G14" s="605">
        <v>52300</v>
      </c>
      <c r="H14" s="70" t="s">
        <v>473</v>
      </c>
      <c r="I14" s="54" t="s">
        <v>485</v>
      </c>
      <c r="J14" s="71" t="s">
        <v>66</v>
      </c>
      <c r="K14" s="71" t="s">
        <v>438</v>
      </c>
      <c r="L14" s="71" t="s">
        <v>110</v>
      </c>
      <c r="M14" s="71">
        <v>173</v>
      </c>
    </row>
    <row r="15" spans="1:17" s="58" customFormat="1" ht="25.5">
      <c r="A15" s="606"/>
      <c r="B15" s="74"/>
      <c r="C15" s="607"/>
      <c r="D15" s="608"/>
      <c r="E15" s="78"/>
      <c r="F15" s="609"/>
      <c r="G15" s="610"/>
      <c r="H15" s="78"/>
      <c r="I15" s="54" t="s">
        <v>486</v>
      </c>
      <c r="J15" s="71" t="s">
        <v>434</v>
      </c>
      <c r="K15" s="71" t="s">
        <v>439</v>
      </c>
      <c r="L15" s="71" t="s">
        <v>110</v>
      </c>
      <c r="M15" s="71">
        <v>344</v>
      </c>
    </row>
    <row r="16" spans="1:17" s="58" customFormat="1" ht="38.25">
      <c r="A16" s="606"/>
      <c r="B16" s="74"/>
      <c r="C16" s="607"/>
      <c r="D16" s="608"/>
      <c r="E16" s="78"/>
      <c r="F16" s="609"/>
      <c r="G16" s="610"/>
      <c r="H16" s="78"/>
      <c r="I16" s="54" t="s">
        <v>487</v>
      </c>
      <c r="J16" s="71" t="s">
        <v>69</v>
      </c>
      <c r="K16" s="71" t="s">
        <v>440</v>
      </c>
      <c r="L16" s="71" t="s">
        <v>110</v>
      </c>
      <c r="M16" s="71">
        <v>440</v>
      </c>
    </row>
    <row r="17" spans="1:13" s="58" customFormat="1" ht="25.5">
      <c r="A17" s="606"/>
      <c r="B17" s="74"/>
      <c r="C17" s="607"/>
      <c r="D17" s="608"/>
      <c r="E17" s="78"/>
      <c r="F17" s="609"/>
      <c r="G17" s="610"/>
      <c r="H17" s="371"/>
      <c r="I17" s="54" t="s">
        <v>488</v>
      </c>
      <c r="J17" s="71" t="s">
        <v>436</v>
      </c>
      <c r="K17" s="71" t="s">
        <v>442</v>
      </c>
      <c r="L17" s="71" t="s">
        <v>68</v>
      </c>
      <c r="M17" s="71">
        <v>126.4</v>
      </c>
    </row>
    <row r="18" spans="1:13" s="58" customFormat="1" ht="36" customHeight="1">
      <c r="A18" s="606"/>
      <c r="B18" s="74"/>
      <c r="C18" s="607"/>
      <c r="D18" s="611"/>
      <c r="E18" s="81"/>
      <c r="F18" s="612"/>
      <c r="G18" s="613"/>
      <c r="H18" s="348" t="s">
        <v>473</v>
      </c>
      <c r="I18" s="54" t="s">
        <v>488</v>
      </c>
      <c r="J18" s="352" t="s">
        <v>437</v>
      </c>
      <c r="K18" s="71" t="s">
        <v>443</v>
      </c>
      <c r="L18" s="71" t="s">
        <v>67</v>
      </c>
      <c r="M18" s="71">
        <v>25.5</v>
      </c>
    </row>
    <row r="19" spans="1:13" s="10" customFormat="1">
      <c r="A19" s="614"/>
      <c r="B19" s="45"/>
      <c r="C19" s="615"/>
      <c r="D19" s="207" t="s">
        <v>10</v>
      </c>
      <c r="E19" s="490"/>
      <c r="F19" s="208"/>
      <c r="G19" s="616">
        <f>G14</f>
        <v>52300</v>
      </c>
      <c r="H19" s="617"/>
      <c r="I19" s="618"/>
      <c r="J19" s="618"/>
      <c r="K19" s="619"/>
      <c r="L19" s="618"/>
      <c r="M19" s="619"/>
    </row>
    <row r="20" spans="1:13" s="10" customFormat="1">
      <c r="A20" s="285" t="s">
        <v>197</v>
      </c>
      <c r="B20" s="100" t="s">
        <v>5</v>
      </c>
      <c r="C20" s="599" t="s">
        <v>5</v>
      </c>
      <c r="D20" s="620" t="s">
        <v>11</v>
      </c>
      <c r="E20" s="621"/>
      <c r="F20" s="622"/>
      <c r="G20" s="623">
        <f>G19</f>
        <v>52300</v>
      </c>
      <c r="H20" s="624"/>
      <c r="I20" s="625"/>
      <c r="J20" s="625"/>
      <c r="K20" s="599"/>
      <c r="L20" s="599"/>
      <c r="M20" s="625"/>
    </row>
    <row r="21" spans="1:13" s="58" customFormat="1">
      <c r="A21" s="285" t="s">
        <v>197</v>
      </c>
      <c r="B21" s="100" t="s">
        <v>5</v>
      </c>
      <c r="C21" s="250" t="s">
        <v>13</v>
      </c>
      <c r="D21" s="251"/>
      <c r="E21" s="251"/>
      <c r="F21" s="252"/>
      <c r="G21" s="626">
        <f>G20</f>
        <v>52300</v>
      </c>
      <c r="H21" s="254"/>
      <c r="I21" s="254"/>
      <c r="J21" s="254"/>
      <c r="K21" s="100"/>
      <c r="L21" s="100"/>
      <c r="M21" s="627"/>
    </row>
    <row r="22" spans="1:13" s="58" customFormat="1">
      <c r="A22" s="285" t="s">
        <v>197</v>
      </c>
      <c r="B22" s="264" t="s">
        <v>12</v>
      </c>
      <c r="C22" s="265"/>
      <c r="D22" s="265"/>
      <c r="E22" s="265"/>
      <c r="F22" s="266"/>
      <c r="G22" s="628">
        <f>G21</f>
        <v>52300</v>
      </c>
      <c r="H22" s="270"/>
      <c r="I22" s="268"/>
      <c r="J22" s="269"/>
      <c r="K22" s="269"/>
      <c r="L22" s="270"/>
      <c r="M22" s="629"/>
    </row>
    <row r="23" spans="1:13" s="427" customFormat="1" ht="20.25" customHeight="1">
      <c r="E23" s="10"/>
      <c r="F23" s="10"/>
      <c r="G23" s="10"/>
      <c r="H23" s="10"/>
    </row>
    <row r="24" spans="1:13" s="427" customFormat="1" ht="95.25" customHeight="1">
      <c r="B24" s="2" t="s">
        <v>482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s="427" customFormat="1" ht="20.25" customHeight="1" thickBot="1">
      <c r="E25" s="10"/>
      <c r="F25" s="10"/>
      <c r="G25" s="10"/>
      <c r="H25" s="10"/>
    </row>
    <row r="26" spans="1:13" s="427" customFormat="1" ht="60.75" thickBot="1">
      <c r="A26" s="630" t="s">
        <v>28</v>
      </c>
      <c r="B26" s="631"/>
      <c r="C26" s="631"/>
      <c r="D26" s="631"/>
      <c r="E26" s="632"/>
      <c r="F26" s="540" t="s">
        <v>480</v>
      </c>
      <c r="G26" s="633"/>
      <c r="H26" s="10"/>
    </row>
    <row r="27" spans="1:13" s="427" customFormat="1" ht="13.5" thickBot="1">
      <c r="A27" s="634" t="s">
        <v>29</v>
      </c>
      <c r="B27" s="635"/>
      <c r="C27" s="635"/>
      <c r="D27" s="635"/>
      <c r="E27" s="636"/>
      <c r="F27" s="637">
        <f>F28</f>
        <v>52300</v>
      </c>
      <c r="G27" s="10"/>
      <c r="H27" s="10"/>
    </row>
    <row r="28" spans="1:13" s="427" customFormat="1" ht="13.5" thickBot="1">
      <c r="A28" s="638" t="s">
        <v>30</v>
      </c>
      <c r="B28" s="639"/>
      <c r="C28" s="639"/>
      <c r="D28" s="639"/>
      <c r="E28" s="640"/>
      <c r="F28" s="641">
        <f>SUM(F29:F34)</f>
        <v>52300</v>
      </c>
      <c r="G28" s="10"/>
      <c r="H28" s="10"/>
    </row>
    <row r="29" spans="1:13" s="644" customFormat="1">
      <c r="A29" s="550" t="s">
        <v>34</v>
      </c>
      <c r="B29" s="551"/>
      <c r="C29" s="551"/>
      <c r="D29" s="551"/>
      <c r="E29" s="552"/>
      <c r="F29" s="642">
        <f>G14</f>
        <v>52300</v>
      </c>
      <c r="G29" s="643"/>
      <c r="H29" s="643"/>
    </row>
    <row r="30" spans="1:13" s="644" customFormat="1">
      <c r="A30" s="557" t="s">
        <v>474</v>
      </c>
      <c r="B30" s="558"/>
      <c r="C30" s="558"/>
      <c r="D30" s="558"/>
      <c r="E30" s="559"/>
      <c r="F30" s="642"/>
      <c r="G30" s="643"/>
      <c r="H30" s="643"/>
    </row>
    <row r="31" spans="1:13" s="644" customFormat="1">
      <c r="A31" s="561" t="s">
        <v>475</v>
      </c>
      <c r="B31" s="562"/>
      <c r="C31" s="562"/>
      <c r="D31" s="562"/>
      <c r="E31" s="563"/>
      <c r="F31" s="642"/>
      <c r="G31" s="643"/>
      <c r="H31" s="643"/>
    </row>
    <row r="32" spans="1:13" s="644" customFormat="1" ht="12.75" customHeight="1">
      <c r="A32" s="561" t="s">
        <v>476</v>
      </c>
      <c r="B32" s="562"/>
      <c r="C32" s="562"/>
      <c r="D32" s="562"/>
      <c r="E32" s="563"/>
      <c r="F32" s="645"/>
      <c r="G32" s="643"/>
      <c r="H32" s="643"/>
    </row>
    <row r="33" spans="1:8" s="644" customFormat="1" ht="12.75" customHeight="1">
      <c r="A33" s="566" t="s">
        <v>477</v>
      </c>
      <c r="B33" s="567"/>
      <c r="C33" s="567"/>
      <c r="D33" s="567"/>
      <c r="E33" s="568"/>
      <c r="F33" s="645"/>
      <c r="G33" s="643"/>
      <c r="H33" s="643"/>
    </row>
    <row r="34" spans="1:8" s="427" customFormat="1" ht="13.5" thickBot="1">
      <c r="A34" s="569" t="s">
        <v>35</v>
      </c>
      <c r="B34" s="570"/>
      <c r="C34" s="570"/>
      <c r="D34" s="570"/>
      <c r="E34" s="571"/>
      <c r="F34" s="645"/>
      <c r="G34" s="10"/>
      <c r="H34" s="10"/>
    </row>
    <row r="35" spans="1:8" s="427" customFormat="1" ht="13.5" hidden="1" thickBot="1">
      <c r="A35" s="646"/>
      <c r="B35" s="646"/>
      <c r="C35" s="646"/>
      <c r="D35" s="646"/>
      <c r="E35" s="646"/>
      <c r="F35" s="645"/>
      <c r="G35" s="10"/>
      <c r="H35" s="10"/>
    </row>
    <row r="36" spans="1:8" s="427" customFormat="1" ht="13.5" thickBot="1">
      <c r="A36" s="574" t="s">
        <v>31</v>
      </c>
      <c r="B36" s="575"/>
      <c r="C36" s="575"/>
      <c r="D36" s="575"/>
      <c r="E36" s="576"/>
      <c r="F36" s="647">
        <f>SUM(F37:F38)</f>
        <v>0</v>
      </c>
      <c r="G36" s="10"/>
      <c r="H36" s="10"/>
    </row>
    <row r="37" spans="1:8" s="427" customFormat="1" ht="12.75" customHeight="1">
      <c r="A37" s="578" t="s">
        <v>32</v>
      </c>
      <c r="B37" s="579"/>
      <c r="C37" s="579"/>
      <c r="D37" s="579"/>
      <c r="E37" s="580"/>
      <c r="F37" s="648"/>
      <c r="G37" s="10"/>
      <c r="H37" s="10"/>
    </row>
    <row r="38" spans="1:8" s="427" customFormat="1" ht="13.5" thickBot="1">
      <c r="A38" s="566" t="s">
        <v>478</v>
      </c>
      <c r="B38" s="567"/>
      <c r="C38" s="567"/>
      <c r="D38" s="567"/>
      <c r="E38" s="568"/>
      <c r="F38" s="649"/>
      <c r="G38" s="10"/>
      <c r="H38" s="10"/>
    </row>
    <row r="39" spans="1:8" s="427" customFormat="1" ht="13.5" thickBot="1">
      <c r="A39" s="650" t="s">
        <v>33</v>
      </c>
      <c r="B39" s="651"/>
      <c r="C39" s="651"/>
      <c r="D39" s="651"/>
      <c r="E39" s="652"/>
      <c r="F39" s="653">
        <f>F28+F36</f>
        <v>52300</v>
      </c>
      <c r="G39" s="10"/>
      <c r="H39" s="10"/>
    </row>
    <row r="40" spans="1:8" s="427" customFormat="1">
      <c r="E40" s="10"/>
      <c r="F40" s="10"/>
      <c r="G40" s="10"/>
      <c r="H40" s="10"/>
    </row>
    <row r="41" spans="1:8" s="427" customFormat="1">
      <c r="E41" s="10"/>
      <c r="F41" s="10"/>
      <c r="G41" s="10"/>
      <c r="H41" s="10"/>
    </row>
    <row r="42" spans="1:8" s="427" customFormat="1">
      <c r="E42" s="10"/>
      <c r="F42" s="10"/>
      <c r="G42" s="10"/>
      <c r="H42" s="10"/>
    </row>
  </sheetData>
  <sheetProtection sheet="1" objects="1" scenarios="1"/>
  <mergeCells count="46">
    <mergeCell ref="B4:M4"/>
    <mergeCell ref="E1:H1"/>
    <mergeCell ref="J1:L1"/>
    <mergeCell ref="E2:I2"/>
    <mergeCell ref="K2:M2"/>
    <mergeCell ref="B3:M3"/>
    <mergeCell ref="G6:M6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M9"/>
    <mergeCell ref="B11:M11"/>
    <mergeCell ref="C12:M12"/>
    <mergeCell ref="D13:G13"/>
    <mergeCell ref="A14:A19"/>
    <mergeCell ref="B14:B19"/>
    <mergeCell ref="C14:C19"/>
    <mergeCell ref="D14:D18"/>
    <mergeCell ref="E14:E18"/>
    <mergeCell ref="F14:F18"/>
    <mergeCell ref="A30:E30"/>
    <mergeCell ref="G14:G18"/>
    <mergeCell ref="H14:H16"/>
    <mergeCell ref="D19:F19"/>
    <mergeCell ref="D20:F20"/>
    <mergeCell ref="C21:F21"/>
    <mergeCell ref="B22:F22"/>
    <mergeCell ref="B24:M24"/>
    <mergeCell ref="A26:E26"/>
    <mergeCell ref="A27:E27"/>
    <mergeCell ref="A28:E28"/>
    <mergeCell ref="A29:E29"/>
    <mergeCell ref="A38:E38"/>
    <mergeCell ref="A39:E39"/>
    <mergeCell ref="A31:E31"/>
    <mergeCell ref="A32:E32"/>
    <mergeCell ref="A33:E33"/>
    <mergeCell ref="A34:E34"/>
    <mergeCell ref="A36:E36"/>
    <mergeCell ref="A37:E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/>
  </sheetViews>
  <sheetFormatPr defaultRowHeight="12.75"/>
  <cols>
    <col min="1" max="1" width="3.7109375" style="587" customWidth="1"/>
    <col min="2" max="4" width="2.7109375" style="587" customWidth="1"/>
    <col min="5" max="5" width="27.28515625" style="588" customWidth="1"/>
    <col min="6" max="6" width="9.28515625" style="588" customWidth="1"/>
    <col min="7" max="7" width="10" style="588" customWidth="1"/>
    <col min="8" max="8" width="0.140625" style="588" hidden="1" customWidth="1"/>
    <col min="9" max="9" width="14.42578125" style="587" customWidth="1"/>
    <col min="10" max="10" width="25.85546875" style="587" customWidth="1"/>
    <col min="11" max="11" width="17.85546875" style="427" customWidth="1"/>
    <col min="12" max="13" width="7.28515625" style="587" customWidth="1"/>
    <col min="14" max="16384" width="9.140625" style="587"/>
  </cols>
  <sheetData>
    <row r="1" spans="1:17" s="427" customFormat="1" ht="50.25" customHeight="1">
      <c r="A1" s="10"/>
      <c r="B1" s="10"/>
      <c r="C1" s="10"/>
      <c r="D1" s="10"/>
      <c r="E1" s="2"/>
      <c r="F1" s="2"/>
      <c r="G1" s="2"/>
      <c r="H1" s="2"/>
      <c r="I1" s="10"/>
      <c r="J1" s="3" t="s">
        <v>483</v>
      </c>
      <c r="K1" s="3"/>
      <c r="L1" s="3"/>
    </row>
    <row r="2" spans="1:17" ht="15.75">
      <c r="E2" s="429"/>
      <c r="F2" s="429"/>
      <c r="G2" s="429"/>
      <c r="H2" s="429"/>
      <c r="I2" s="429"/>
      <c r="J2" s="430"/>
      <c r="K2" s="429"/>
      <c r="L2" s="429"/>
      <c r="M2" s="429"/>
    </row>
    <row r="3" spans="1:17" ht="15.75"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7" ht="15.75">
      <c r="B4" s="432" t="s">
        <v>489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</row>
    <row r="6" spans="1:17" ht="15.75">
      <c r="B6" s="433"/>
      <c r="C6" s="433"/>
      <c r="D6" s="433"/>
      <c r="E6" s="433"/>
      <c r="F6" s="434">
        <v>2024</v>
      </c>
      <c r="G6" s="435" t="s">
        <v>465</v>
      </c>
      <c r="H6" s="435"/>
      <c r="I6" s="435"/>
      <c r="J6" s="435"/>
      <c r="K6" s="435"/>
      <c r="L6" s="435"/>
      <c r="M6" s="435"/>
    </row>
    <row r="7" spans="1:17" ht="15.75">
      <c r="K7" s="430" t="s">
        <v>466</v>
      </c>
      <c r="L7" s="430"/>
      <c r="M7" s="430"/>
    </row>
    <row r="8" spans="1:17" s="592" customFormat="1">
      <c r="A8" s="438" t="s">
        <v>27</v>
      </c>
      <c r="B8" s="438" t="s">
        <v>1</v>
      </c>
      <c r="C8" s="438" t="s">
        <v>2</v>
      </c>
      <c r="D8" s="438" t="s">
        <v>3</v>
      </c>
      <c r="E8" s="439" t="s">
        <v>14</v>
      </c>
      <c r="F8" s="438" t="s">
        <v>4</v>
      </c>
      <c r="G8" s="438" t="s">
        <v>479</v>
      </c>
      <c r="H8" s="438" t="s">
        <v>467</v>
      </c>
      <c r="I8" s="440" t="s">
        <v>0</v>
      </c>
      <c r="J8" s="589" t="s">
        <v>468</v>
      </c>
      <c r="K8" s="590"/>
      <c r="L8" s="590"/>
      <c r="M8" s="591"/>
    </row>
    <row r="9" spans="1:17" s="592" customFormat="1">
      <c r="A9" s="444"/>
      <c r="B9" s="444"/>
      <c r="C9" s="444"/>
      <c r="D9" s="444"/>
      <c r="E9" s="445"/>
      <c r="F9" s="444"/>
      <c r="G9" s="444"/>
      <c r="H9" s="444"/>
      <c r="I9" s="446"/>
      <c r="J9" s="593"/>
      <c r="K9" s="594"/>
      <c r="L9" s="594"/>
      <c r="M9" s="595"/>
    </row>
    <row r="10" spans="1:17" s="592" customFormat="1" ht="73.5">
      <c r="A10" s="450"/>
      <c r="B10" s="450"/>
      <c r="C10" s="450"/>
      <c r="D10" s="450"/>
      <c r="E10" s="451"/>
      <c r="F10" s="450"/>
      <c r="G10" s="450"/>
      <c r="H10" s="450"/>
      <c r="I10" s="452"/>
      <c r="J10" s="453" t="s">
        <v>102</v>
      </c>
      <c r="K10" s="596" t="s">
        <v>103</v>
      </c>
      <c r="L10" s="597" t="s">
        <v>36</v>
      </c>
      <c r="M10" s="597" t="s">
        <v>37</v>
      </c>
    </row>
    <row r="11" spans="1:17" s="10" customFormat="1">
      <c r="A11" s="285" t="s">
        <v>197</v>
      </c>
      <c r="B11" s="457" t="s">
        <v>461</v>
      </c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9"/>
    </row>
    <row r="12" spans="1:17" s="10" customFormat="1">
      <c r="A12" s="598" t="s">
        <v>197</v>
      </c>
      <c r="B12" s="100" t="s">
        <v>5</v>
      </c>
      <c r="C12" s="461" t="s">
        <v>469</v>
      </c>
      <c r="D12" s="462"/>
      <c r="E12" s="462"/>
      <c r="F12" s="462"/>
      <c r="G12" s="462"/>
      <c r="H12" s="462"/>
      <c r="I12" s="462"/>
      <c r="J12" s="462"/>
      <c r="K12" s="462"/>
      <c r="L12" s="462"/>
      <c r="M12" s="463"/>
    </row>
    <row r="13" spans="1:17" s="10" customFormat="1" ht="63.75">
      <c r="A13" s="598" t="s">
        <v>197</v>
      </c>
      <c r="B13" s="100" t="s">
        <v>5</v>
      </c>
      <c r="C13" s="599" t="s">
        <v>5</v>
      </c>
      <c r="D13" s="466" t="s">
        <v>470</v>
      </c>
      <c r="E13" s="467"/>
      <c r="F13" s="467"/>
      <c r="G13" s="467"/>
      <c r="H13" s="468"/>
      <c r="I13" s="469" t="s">
        <v>739</v>
      </c>
      <c r="J13" s="469" t="s">
        <v>472</v>
      </c>
      <c r="K13" s="469" t="s">
        <v>203</v>
      </c>
      <c r="L13" s="469" t="s">
        <v>111</v>
      </c>
      <c r="M13" s="469">
        <v>35</v>
      </c>
      <c r="N13" s="600"/>
      <c r="O13" s="600"/>
      <c r="P13" s="600"/>
      <c r="Q13" s="600"/>
    </row>
    <row r="14" spans="1:17" s="58" customFormat="1" ht="25.5">
      <c r="A14" s="601" t="s">
        <v>197</v>
      </c>
      <c r="B14" s="36" t="s">
        <v>5</v>
      </c>
      <c r="C14" s="602" t="s">
        <v>5</v>
      </c>
      <c r="D14" s="603" t="s">
        <v>8</v>
      </c>
      <c r="E14" s="70" t="s">
        <v>433</v>
      </c>
      <c r="F14" s="604" t="s">
        <v>9</v>
      </c>
      <c r="G14" s="605">
        <v>52600</v>
      </c>
      <c r="H14" s="70" t="s">
        <v>473</v>
      </c>
      <c r="I14" s="348" t="s">
        <v>740</v>
      </c>
      <c r="J14" s="71" t="s">
        <v>66</v>
      </c>
      <c r="K14" s="71" t="s">
        <v>438</v>
      </c>
      <c r="L14" s="71" t="s">
        <v>110</v>
      </c>
      <c r="M14" s="71">
        <v>198</v>
      </c>
    </row>
    <row r="15" spans="1:17" s="58" customFormat="1" ht="25.5">
      <c r="A15" s="606"/>
      <c r="B15" s="74"/>
      <c r="C15" s="607"/>
      <c r="D15" s="608"/>
      <c r="E15" s="78"/>
      <c r="F15" s="609"/>
      <c r="G15" s="610"/>
      <c r="H15" s="78"/>
      <c r="I15" s="348" t="s">
        <v>741</v>
      </c>
      <c r="J15" s="71" t="s">
        <v>434</v>
      </c>
      <c r="K15" s="71" t="s">
        <v>439</v>
      </c>
      <c r="L15" s="71" t="s">
        <v>110</v>
      </c>
      <c r="M15" s="71">
        <v>220</v>
      </c>
    </row>
    <row r="16" spans="1:17" s="58" customFormat="1" ht="38.25">
      <c r="A16" s="606"/>
      <c r="B16" s="74"/>
      <c r="C16" s="607"/>
      <c r="D16" s="608"/>
      <c r="E16" s="78"/>
      <c r="F16" s="609"/>
      <c r="G16" s="610"/>
      <c r="H16" s="78"/>
      <c r="I16" s="348" t="s">
        <v>742</v>
      </c>
      <c r="J16" s="71" t="s">
        <v>69</v>
      </c>
      <c r="K16" s="71" t="s">
        <v>440</v>
      </c>
      <c r="L16" s="71" t="s">
        <v>110</v>
      </c>
      <c r="M16" s="71">
        <v>209</v>
      </c>
    </row>
    <row r="17" spans="1:13" s="58" customFormat="1" ht="25.5">
      <c r="A17" s="606"/>
      <c r="B17" s="74"/>
      <c r="C17" s="607"/>
      <c r="D17" s="608"/>
      <c r="E17" s="78"/>
      <c r="F17" s="609"/>
      <c r="G17" s="610"/>
      <c r="H17" s="78"/>
      <c r="I17" s="348" t="s">
        <v>743</v>
      </c>
      <c r="J17" s="71" t="s">
        <v>435</v>
      </c>
      <c r="K17" s="71" t="s">
        <v>441</v>
      </c>
      <c r="L17" s="71" t="s">
        <v>67</v>
      </c>
      <c r="M17" s="71">
        <v>1.7</v>
      </c>
    </row>
    <row r="18" spans="1:13" s="58" customFormat="1" ht="25.5">
      <c r="A18" s="606"/>
      <c r="B18" s="74"/>
      <c r="C18" s="607"/>
      <c r="D18" s="608"/>
      <c r="E18" s="78"/>
      <c r="F18" s="609"/>
      <c r="G18" s="610"/>
      <c r="H18" s="371"/>
      <c r="I18" s="348" t="s">
        <v>743</v>
      </c>
      <c r="J18" s="71" t="s">
        <v>436</v>
      </c>
      <c r="K18" s="71" t="s">
        <v>442</v>
      </c>
      <c r="L18" s="71" t="s">
        <v>68</v>
      </c>
      <c r="M18" s="71">
        <v>124</v>
      </c>
    </row>
    <row r="19" spans="1:13" s="58" customFormat="1" ht="36" customHeight="1">
      <c r="A19" s="606"/>
      <c r="B19" s="74"/>
      <c r="C19" s="607"/>
      <c r="D19" s="611"/>
      <c r="E19" s="81"/>
      <c r="F19" s="612"/>
      <c r="G19" s="613"/>
      <c r="H19" s="348" t="s">
        <v>473</v>
      </c>
      <c r="I19" s="348" t="s">
        <v>743</v>
      </c>
      <c r="J19" s="352" t="s">
        <v>437</v>
      </c>
      <c r="K19" s="71" t="s">
        <v>443</v>
      </c>
      <c r="L19" s="71" t="s">
        <v>67</v>
      </c>
      <c r="M19" s="71">
        <v>12.1</v>
      </c>
    </row>
    <row r="20" spans="1:13" s="10" customFormat="1">
      <c r="A20" s="614"/>
      <c r="B20" s="45"/>
      <c r="C20" s="615"/>
      <c r="D20" s="207" t="s">
        <v>10</v>
      </c>
      <c r="E20" s="490"/>
      <c r="F20" s="208"/>
      <c r="G20" s="616">
        <f>G14</f>
        <v>52600</v>
      </c>
      <c r="H20" s="617"/>
      <c r="I20" s="618"/>
      <c r="J20" s="618"/>
      <c r="K20" s="619"/>
      <c r="L20" s="618"/>
      <c r="M20" s="619"/>
    </row>
    <row r="21" spans="1:13" s="10" customFormat="1">
      <c r="A21" s="285" t="s">
        <v>197</v>
      </c>
      <c r="B21" s="100" t="s">
        <v>5</v>
      </c>
      <c r="C21" s="599" t="s">
        <v>5</v>
      </c>
      <c r="D21" s="620" t="s">
        <v>11</v>
      </c>
      <c r="E21" s="621"/>
      <c r="F21" s="622"/>
      <c r="G21" s="623">
        <f>G20</f>
        <v>52600</v>
      </c>
      <c r="H21" s="624"/>
      <c r="I21" s="625"/>
      <c r="J21" s="625"/>
      <c r="K21" s="599"/>
      <c r="L21" s="599"/>
      <c r="M21" s="625"/>
    </row>
    <row r="22" spans="1:13" s="58" customFormat="1">
      <c r="A22" s="285" t="s">
        <v>197</v>
      </c>
      <c r="B22" s="100" t="s">
        <v>5</v>
      </c>
      <c r="C22" s="250" t="s">
        <v>13</v>
      </c>
      <c r="D22" s="251"/>
      <c r="E22" s="251"/>
      <c r="F22" s="252"/>
      <c r="G22" s="626">
        <f>G21</f>
        <v>52600</v>
      </c>
      <c r="H22" s="254"/>
      <c r="I22" s="254"/>
      <c r="J22" s="254"/>
      <c r="K22" s="100"/>
      <c r="L22" s="100"/>
      <c r="M22" s="627"/>
    </row>
    <row r="23" spans="1:13" s="58" customFormat="1">
      <c r="A23" s="285" t="s">
        <v>197</v>
      </c>
      <c r="B23" s="264" t="s">
        <v>12</v>
      </c>
      <c r="C23" s="265"/>
      <c r="D23" s="265"/>
      <c r="E23" s="265"/>
      <c r="F23" s="266"/>
      <c r="G23" s="628">
        <f>G22</f>
        <v>52600</v>
      </c>
      <c r="H23" s="270"/>
      <c r="I23" s="268"/>
      <c r="J23" s="269"/>
      <c r="K23" s="269"/>
      <c r="L23" s="270"/>
      <c r="M23" s="629"/>
    </row>
    <row r="24" spans="1:13" s="427" customFormat="1" ht="20.25" customHeight="1">
      <c r="E24" s="10"/>
      <c r="F24" s="10"/>
      <c r="G24" s="10"/>
      <c r="H24" s="10"/>
    </row>
    <row r="25" spans="1:13" s="427" customFormat="1" ht="95.25" customHeight="1">
      <c r="B25" s="2" t="s">
        <v>482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s="427" customFormat="1" ht="20.25" customHeight="1" thickBot="1">
      <c r="E26" s="10"/>
      <c r="F26" s="10"/>
      <c r="G26" s="10"/>
      <c r="H26" s="10"/>
    </row>
    <row r="27" spans="1:13" s="427" customFormat="1" ht="60.75" thickBot="1">
      <c r="A27" s="630" t="s">
        <v>28</v>
      </c>
      <c r="B27" s="631"/>
      <c r="C27" s="631"/>
      <c r="D27" s="631"/>
      <c r="E27" s="632"/>
      <c r="F27" s="540" t="s">
        <v>480</v>
      </c>
      <c r="G27" s="633"/>
      <c r="H27" s="10"/>
    </row>
    <row r="28" spans="1:13" s="427" customFormat="1" ht="13.5" thickBot="1">
      <c r="A28" s="634" t="s">
        <v>29</v>
      </c>
      <c r="B28" s="635"/>
      <c r="C28" s="635"/>
      <c r="D28" s="635"/>
      <c r="E28" s="636"/>
      <c r="F28" s="637">
        <f>F29</f>
        <v>52600</v>
      </c>
      <c r="G28" s="10"/>
      <c r="H28" s="10"/>
    </row>
    <row r="29" spans="1:13" s="427" customFormat="1" ht="13.5" thickBot="1">
      <c r="A29" s="638" t="s">
        <v>30</v>
      </c>
      <c r="B29" s="639"/>
      <c r="C29" s="639"/>
      <c r="D29" s="639"/>
      <c r="E29" s="640"/>
      <c r="F29" s="641">
        <f>SUM(F30:F35)</f>
        <v>52600</v>
      </c>
      <c r="G29" s="10"/>
      <c r="H29" s="10"/>
    </row>
    <row r="30" spans="1:13" s="644" customFormat="1">
      <c r="A30" s="550" t="s">
        <v>34</v>
      </c>
      <c r="B30" s="551"/>
      <c r="C30" s="551"/>
      <c r="D30" s="551"/>
      <c r="E30" s="552"/>
      <c r="F30" s="642">
        <f>G14</f>
        <v>52600</v>
      </c>
      <c r="G30" s="643"/>
      <c r="H30" s="643"/>
    </row>
    <row r="31" spans="1:13" s="644" customFormat="1">
      <c r="A31" s="557" t="s">
        <v>474</v>
      </c>
      <c r="B31" s="558"/>
      <c r="C31" s="558"/>
      <c r="D31" s="558"/>
      <c r="E31" s="559"/>
      <c r="F31" s="642"/>
      <c r="G31" s="643"/>
      <c r="H31" s="643"/>
    </row>
    <row r="32" spans="1:13" s="644" customFormat="1">
      <c r="A32" s="561" t="s">
        <v>475</v>
      </c>
      <c r="B32" s="562"/>
      <c r="C32" s="562"/>
      <c r="D32" s="562"/>
      <c r="E32" s="563"/>
      <c r="F32" s="642"/>
      <c r="G32" s="643"/>
      <c r="H32" s="643"/>
    </row>
    <row r="33" spans="1:8" s="644" customFormat="1" ht="12.75" customHeight="1">
      <c r="A33" s="561" t="s">
        <v>476</v>
      </c>
      <c r="B33" s="562"/>
      <c r="C33" s="562"/>
      <c r="D33" s="562"/>
      <c r="E33" s="563"/>
      <c r="F33" s="645"/>
      <c r="G33" s="643"/>
      <c r="H33" s="643"/>
    </row>
    <row r="34" spans="1:8" s="644" customFormat="1" ht="12.75" customHeight="1">
      <c r="A34" s="566" t="s">
        <v>477</v>
      </c>
      <c r="B34" s="567"/>
      <c r="C34" s="567"/>
      <c r="D34" s="567"/>
      <c r="E34" s="568"/>
      <c r="F34" s="645"/>
      <c r="G34" s="643"/>
      <c r="H34" s="643"/>
    </row>
    <row r="35" spans="1:8" s="427" customFormat="1" ht="13.5" thickBot="1">
      <c r="A35" s="569" t="s">
        <v>35</v>
      </c>
      <c r="B35" s="570"/>
      <c r="C35" s="570"/>
      <c r="D35" s="570"/>
      <c r="E35" s="571"/>
      <c r="F35" s="645"/>
      <c r="G35" s="10"/>
      <c r="H35" s="10"/>
    </row>
    <row r="36" spans="1:8" s="427" customFormat="1" ht="13.5" hidden="1" thickBot="1">
      <c r="A36" s="646"/>
      <c r="B36" s="646"/>
      <c r="C36" s="646"/>
      <c r="D36" s="646"/>
      <c r="E36" s="646"/>
      <c r="F36" s="645"/>
      <c r="G36" s="10"/>
      <c r="H36" s="10"/>
    </row>
    <row r="37" spans="1:8" s="427" customFormat="1" ht="13.5" thickBot="1">
      <c r="A37" s="574" t="s">
        <v>31</v>
      </c>
      <c r="B37" s="575"/>
      <c r="C37" s="575"/>
      <c r="D37" s="575"/>
      <c r="E37" s="576"/>
      <c r="F37" s="647">
        <f>SUM(F38:F39)</f>
        <v>0</v>
      </c>
      <c r="G37" s="10"/>
      <c r="H37" s="10"/>
    </row>
    <row r="38" spans="1:8" s="427" customFormat="1" ht="12.75" customHeight="1">
      <c r="A38" s="578" t="s">
        <v>32</v>
      </c>
      <c r="B38" s="579"/>
      <c r="C38" s="579"/>
      <c r="D38" s="579"/>
      <c r="E38" s="580"/>
      <c r="F38" s="648"/>
      <c r="G38" s="10"/>
      <c r="H38" s="10"/>
    </row>
    <row r="39" spans="1:8" s="427" customFormat="1" ht="13.5" thickBot="1">
      <c r="A39" s="566" t="s">
        <v>478</v>
      </c>
      <c r="B39" s="567"/>
      <c r="C39" s="567"/>
      <c r="D39" s="567"/>
      <c r="E39" s="568"/>
      <c r="F39" s="649"/>
      <c r="G39" s="10"/>
      <c r="H39" s="10"/>
    </row>
    <row r="40" spans="1:8" s="427" customFormat="1" ht="13.5" thickBot="1">
      <c r="A40" s="650" t="s">
        <v>33</v>
      </c>
      <c r="B40" s="651"/>
      <c r="C40" s="651"/>
      <c r="D40" s="651"/>
      <c r="E40" s="652"/>
      <c r="F40" s="653">
        <f>F29+F37</f>
        <v>52600</v>
      </c>
      <c r="G40" s="10"/>
      <c r="H40" s="10"/>
    </row>
    <row r="41" spans="1:8" s="427" customFormat="1">
      <c r="E41" s="10"/>
      <c r="F41" s="10"/>
      <c r="G41" s="10"/>
      <c r="H41" s="10"/>
    </row>
    <row r="42" spans="1:8" s="427" customFormat="1">
      <c r="E42" s="10"/>
      <c r="F42" s="10"/>
      <c r="G42" s="10"/>
      <c r="H42" s="10"/>
    </row>
    <row r="43" spans="1:8" s="427" customFormat="1">
      <c r="E43" s="10"/>
      <c r="F43" s="10"/>
      <c r="G43" s="10"/>
      <c r="H43" s="10"/>
    </row>
  </sheetData>
  <sheetProtection sheet="1" objects="1" scenarios="1"/>
  <mergeCells count="46">
    <mergeCell ref="B4:M4"/>
    <mergeCell ref="E1:H1"/>
    <mergeCell ref="J1:L1"/>
    <mergeCell ref="E2:I2"/>
    <mergeCell ref="K2:M2"/>
    <mergeCell ref="B3:M3"/>
    <mergeCell ref="G6:M6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M9"/>
    <mergeCell ref="B11:M11"/>
    <mergeCell ref="C12:M12"/>
    <mergeCell ref="D13:G13"/>
    <mergeCell ref="A14:A20"/>
    <mergeCell ref="B14:B20"/>
    <mergeCell ref="C14:C20"/>
    <mergeCell ref="D14:D19"/>
    <mergeCell ref="E14:E19"/>
    <mergeCell ref="F14:F19"/>
    <mergeCell ref="A31:E31"/>
    <mergeCell ref="G14:G19"/>
    <mergeCell ref="H14:H17"/>
    <mergeCell ref="D20:F20"/>
    <mergeCell ref="D21:F21"/>
    <mergeCell ref="C22:F22"/>
    <mergeCell ref="B23:F23"/>
    <mergeCell ref="B25:M25"/>
    <mergeCell ref="A27:E27"/>
    <mergeCell ref="A28:E28"/>
    <mergeCell ref="A29:E29"/>
    <mergeCell ref="A30:E30"/>
    <mergeCell ref="A39:E39"/>
    <mergeCell ref="A40:E40"/>
    <mergeCell ref="A32:E32"/>
    <mergeCell ref="A33:E33"/>
    <mergeCell ref="A34:E34"/>
    <mergeCell ref="A35:E35"/>
    <mergeCell ref="A37:E37"/>
    <mergeCell ref="A38:E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/>
  </sheetViews>
  <sheetFormatPr defaultRowHeight="12.75"/>
  <cols>
    <col min="1" max="1" width="3.7109375" style="587" customWidth="1"/>
    <col min="2" max="4" width="2.7109375" style="587" customWidth="1"/>
    <col min="5" max="5" width="27.28515625" style="588" customWidth="1"/>
    <col min="6" max="6" width="9.28515625" style="588" customWidth="1"/>
    <col min="7" max="7" width="10" style="588" customWidth="1"/>
    <col min="8" max="8" width="0.140625" style="588" hidden="1" customWidth="1"/>
    <col min="9" max="9" width="14.42578125" style="587" customWidth="1"/>
    <col min="10" max="10" width="25.85546875" style="587" customWidth="1"/>
    <col min="11" max="11" width="17.85546875" style="427" customWidth="1"/>
    <col min="12" max="13" width="7.28515625" style="587" customWidth="1"/>
    <col min="14" max="16384" width="9.140625" style="587"/>
  </cols>
  <sheetData>
    <row r="1" spans="1:17" s="427" customFormat="1" ht="50.25" customHeight="1">
      <c r="A1" s="10"/>
      <c r="B1" s="10"/>
      <c r="C1" s="10"/>
      <c r="D1" s="10"/>
      <c r="E1" s="2"/>
      <c r="F1" s="2"/>
      <c r="G1" s="2"/>
      <c r="H1" s="2"/>
      <c r="I1" s="10"/>
      <c r="J1" s="3" t="s">
        <v>483</v>
      </c>
      <c r="K1" s="3"/>
      <c r="L1" s="3"/>
    </row>
    <row r="2" spans="1:17" ht="15.75">
      <c r="E2" s="429"/>
      <c r="F2" s="429"/>
      <c r="G2" s="429"/>
      <c r="H2" s="429"/>
      <c r="I2" s="429"/>
      <c r="J2" s="430"/>
      <c r="K2" s="429"/>
      <c r="L2" s="429"/>
      <c r="M2" s="429"/>
    </row>
    <row r="3" spans="1:17" ht="15.75"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7" ht="15.75">
      <c r="B4" s="432" t="s">
        <v>490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</row>
    <row r="6" spans="1:17" ht="15.75">
      <c r="B6" s="433"/>
      <c r="C6" s="433"/>
      <c r="D6" s="433"/>
      <c r="E6" s="433"/>
      <c r="F6" s="434">
        <v>2024</v>
      </c>
      <c r="G6" s="435" t="s">
        <v>465</v>
      </c>
      <c r="H6" s="435"/>
      <c r="I6" s="435"/>
      <c r="J6" s="435"/>
      <c r="K6" s="435"/>
      <c r="L6" s="435"/>
      <c r="M6" s="435"/>
    </row>
    <row r="7" spans="1:17" ht="15.75">
      <c r="K7" s="430" t="s">
        <v>466</v>
      </c>
      <c r="L7" s="430"/>
      <c r="M7" s="430"/>
    </row>
    <row r="8" spans="1:17" s="592" customFormat="1">
      <c r="A8" s="438" t="s">
        <v>27</v>
      </c>
      <c r="B8" s="438" t="s">
        <v>1</v>
      </c>
      <c r="C8" s="438" t="s">
        <v>2</v>
      </c>
      <c r="D8" s="438" t="s">
        <v>3</v>
      </c>
      <c r="E8" s="439" t="s">
        <v>14</v>
      </c>
      <c r="F8" s="438" t="s">
        <v>4</v>
      </c>
      <c r="G8" s="438" t="s">
        <v>479</v>
      </c>
      <c r="H8" s="438" t="s">
        <v>467</v>
      </c>
      <c r="I8" s="440" t="s">
        <v>0</v>
      </c>
      <c r="J8" s="589" t="s">
        <v>468</v>
      </c>
      <c r="K8" s="590"/>
      <c r="L8" s="590"/>
      <c r="M8" s="591"/>
    </row>
    <row r="9" spans="1:17" s="592" customFormat="1">
      <c r="A9" s="444"/>
      <c r="B9" s="444"/>
      <c r="C9" s="444"/>
      <c r="D9" s="444"/>
      <c r="E9" s="445"/>
      <c r="F9" s="444"/>
      <c r="G9" s="444"/>
      <c r="H9" s="444"/>
      <c r="I9" s="446"/>
      <c r="J9" s="593"/>
      <c r="K9" s="594"/>
      <c r="L9" s="594"/>
      <c r="M9" s="595"/>
    </row>
    <row r="10" spans="1:17" s="592" customFormat="1" ht="73.5">
      <c r="A10" s="450"/>
      <c r="B10" s="450"/>
      <c r="C10" s="450"/>
      <c r="D10" s="450"/>
      <c r="E10" s="451"/>
      <c r="F10" s="450"/>
      <c r="G10" s="450"/>
      <c r="H10" s="450"/>
      <c r="I10" s="452"/>
      <c r="J10" s="453" t="s">
        <v>102</v>
      </c>
      <c r="K10" s="596" t="s">
        <v>103</v>
      </c>
      <c r="L10" s="597" t="s">
        <v>36</v>
      </c>
      <c r="M10" s="597" t="s">
        <v>37</v>
      </c>
    </row>
    <row r="11" spans="1:17" s="10" customFormat="1">
      <c r="A11" s="285" t="s">
        <v>197</v>
      </c>
      <c r="B11" s="457" t="s">
        <v>461</v>
      </c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9"/>
    </row>
    <row r="12" spans="1:17" s="10" customFormat="1">
      <c r="A12" s="598" t="s">
        <v>197</v>
      </c>
      <c r="B12" s="100" t="s">
        <v>5</v>
      </c>
      <c r="C12" s="461" t="s">
        <v>469</v>
      </c>
      <c r="D12" s="462"/>
      <c r="E12" s="462"/>
      <c r="F12" s="462"/>
      <c r="G12" s="462"/>
      <c r="H12" s="462"/>
      <c r="I12" s="462"/>
      <c r="J12" s="462"/>
      <c r="K12" s="462"/>
      <c r="L12" s="462"/>
      <c r="M12" s="463"/>
    </row>
    <row r="13" spans="1:17" s="10" customFormat="1" ht="63.75">
      <c r="A13" s="598" t="s">
        <v>197</v>
      </c>
      <c r="B13" s="100" t="s">
        <v>5</v>
      </c>
      <c r="C13" s="599" t="s">
        <v>5</v>
      </c>
      <c r="D13" s="466" t="s">
        <v>470</v>
      </c>
      <c r="E13" s="467"/>
      <c r="F13" s="467"/>
      <c r="G13" s="467"/>
      <c r="H13" s="468"/>
      <c r="I13" s="469" t="s">
        <v>744</v>
      </c>
      <c r="J13" s="469" t="s">
        <v>472</v>
      </c>
      <c r="K13" s="469" t="s">
        <v>203</v>
      </c>
      <c r="L13" s="469" t="s">
        <v>111</v>
      </c>
      <c r="M13" s="469">
        <v>45</v>
      </c>
      <c r="N13" s="600"/>
      <c r="O13" s="600"/>
      <c r="P13" s="600"/>
      <c r="Q13" s="600"/>
    </row>
    <row r="14" spans="1:17" s="58" customFormat="1" ht="25.5">
      <c r="A14" s="601" t="s">
        <v>197</v>
      </c>
      <c r="B14" s="36" t="s">
        <v>5</v>
      </c>
      <c r="C14" s="602" t="s">
        <v>5</v>
      </c>
      <c r="D14" s="603" t="s">
        <v>8</v>
      </c>
      <c r="E14" s="70" t="s">
        <v>433</v>
      </c>
      <c r="F14" s="604" t="s">
        <v>9</v>
      </c>
      <c r="G14" s="605">
        <v>88800</v>
      </c>
      <c r="H14" s="70" t="s">
        <v>473</v>
      </c>
      <c r="I14" s="348" t="s">
        <v>744</v>
      </c>
      <c r="J14" s="71" t="s">
        <v>66</v>
      </c>
      <c r="K14" s="71" t="s">
        <v>438</v>
      </c>
      <c r="L14" s="71" t="s">
        <v>110</v>
      </c>
      <c r="M14" s="71">
        <v>209</v>
      </c>
    </row>
    <row r="15" spans="1:17" s="58" customFormat="1" ht="25.5">
      <c r="A15" s="606"/>
      <c r="B15" s="74"/>
      <c r="C15" s="607"/>
      <c r="D15" s="608"/>
      <c r="E15" s="78"/>
      <c r="F15" s="609"/>
      <c r="G15" s="610"/>
      <c r="H15" s="78"/>
      <c r="I15" s="348" t="s">
        <v>745</v>
      </c>
      <c r="J15" s="71" t="s">
        <v>434</v>
      </c>
      <c r="K15" s="71" t="s">
        <v>439</v>
      </c>
      <c r="L15" s="71" t="s">
        <v>110</v>
      </c>
      <c r="M15" s="71">
        <v>239</v>
      </c>
    </row>
    <row r="16" spans="1:17" s="58" customFormat="1" ht="38.25">
      <c r="A16" s="606"/>
      <c r="B16" s="74"/>
      <c r="C16" s="607"/>
      <c r="D16" s="608"/>
      <c r="E16" s="78"/>
      <c r="F16" s="609"/>
      <c r="G16" s="610"/>
      <c r="H16" s="78"/>
      <c r="I16" s="348" t="s">
        <v>746</v>
      </c>
      <c r="J16" s="71" t="s">
        <v>69</v>
      </c>
      <c r="K16" s="71" t="s">
        <v>440</v>
      </c>
      <c r="L16" s="71" t="s">
        <v>110</v>
      </c>
      <c r="M16" s="71">
        <v>560</v>
      </c>
    </row>
    <row r="17" spans="1:13" s="58" customFormat="1" ht="25.5">
      <c r="A17" s="606"/>
      <c r="B17" s="74"/>
      <c r="C17" s="607"/>
      <c r="D17" s="608"/>
      <c r="E17" s="78"/>
      <c r="F17" s="609"/>
      <c r="G17" s="610"/>
      <c r="H17" s="371"/>
      <c r="I17" s="348" t="s">
        <v>747</v>
      </c>
      <c r="J17" s="71" t="s">
        <v>436</v>
      </c>
      <c r="K17" s="71" t="s">
        <v>442</v>
      </c>
      <c r="L17" s="71" t="s">
        <v>68</v>
      </c>
      <c r="M17" s="71">
        <v>170</v>
      </c>
    </row>
    <row r="18" spans="1:13" s="58" customFormat="1" ht="36" customHeight="1">
      <c r="A18" s="606"/>
      <c r="B18" s="74"/>
      <c r="C18" s="607"/>
      <c r="D18" s="611"/>
      <c r="E18" s="81"/>
      <c r="F18" s="612"/>
      <c r="G18" s="613"/>
      <c r="H18" s="348" t="s">
        <v>473</v>
      </c>
      <c r="I18" s="348" t="s">
        <v>747</v>
      </c>
      <c r="J18" s="352" t="s">
        <v>437</v>
      </c>
      <c r="K18" s="71" t="s">
        <v>443</v>
      </c>
      <c r="L18" s="71" t="s">
        <v>67</v>
      </c>
      <c r="M18" s="71">
        <v>30</v>
      </c>
    </row>
    <row r="19" spans="1:13" s="10" customFormat="1">
      <c r="A19" s="614"/>
      <c r="B19" s="45"/>
      <c r="C19" s="615"/>
      <c r="D19" s="207" t="s">
        <v>10</v>
      </c>
      <c r="E19" s="490"/>
      <c r="F19" s="208"/>
      <c r="G19" s="616">
        <f>G14</f>
        <v>88800</v>
      </c>
      <c r="H19" s="617"/>
      <c r="I19" s="618"/>
      <c r="J19" s="618"/>
      <c r="K19" s="619"/>
      <c r="L19" s="618"/>
      <c r="M19" s="619"/>
    </row>
    <row r="20" spans="1:13" s="10" customFormat="1">
      <c r="A20" s="285" t="s">
        <v>197</v>
      </c>
      <c r="B20" s="100" t="s">
        <v>5</v>
      </c>
      <c r="C20" s="599" t="s">
        <v>5</v>
      </c>
      <c r="D20" s="620" t="s">
        <v>11</v>
      </c>
      <c r="E20" s="621"/>
      <c r="F20" s="622"/>
      <c r="G20" s="623">
        <f>G19</f>
        <v>88800</v>
      </c>
      <c r="H20" s="624"/>
      <c r="I20" s="625"/>
      <c r="J20" s="625"/>
      <c r="K20" s="599"/>
      <c r="L20" s="599"/>
      <c r="M20" s="625"/>
    </row>
    <row r="21" spans="1:13" s="58" customFormat="1">
      <c r="A21" s="285" t="s">
        <v>197</v>
      </c>
      <c r="B21" s="100" t="s">
        <v>5</v>
      </c>
      <c r="C21" s="250" t="s">
        <v>13</v>
      </c>
      <c r="D21" s="251"/>
      <c r="E21" s="251"/>
      <c r="F21" s="252"/>
      <c r="G21" s="626">
        <f>G20</f>
        <v>88800</v>
      </c>
      <c r="H21" s="254"/>
      <c r="I21" s="254"/>
      <c r="J21" s="254"/>
      <c r="K21" s="100"/>
      <c r="L21" s="100"/>
      <c r="M21" s="627"/>
    </row>
    <row r="22" spans="1:13" s="58" customFormat="1">
      <c r="A22" s="285" t="s">
        <v>197</v>
      </c>
      <c r="B22" s="264" t="s">
        <v>12</v>
      </c>
      <c r="C22" s="265"/>
      <c r="D22" s="265"/>
      <c r="E22" s="265"/>
      <c r="F22" s="266"/>
      <c r="G22" s="628">
        <f>G21</f>
        <v>88800</v>
      </c>
      <c r="H22" s="270"/>
      <c r="I22" s="268"/>
      <c r="J22" s="269"/>
      <c r="K22" s="269"/>
      <c r="L22" s="270"/>
      <c r="M22" s="629"/>
    </row>
    <row r="23" spans="1:13" s="427" customFormat="1" ht="20.25" customHeight="1">
      <c r="E23" s="10"/>
      <c r="F23" s="10"/>
      <c r="G23" s="10"/>
      <c r="H23" s="10"/>
    </row>
    <row r="24" spans="1:13" s="427" customFormat="1" ht="95.25" customHeight="1">
      <c r="B24" s="2" t="s">
        <v>482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s="427" customFormat="1" ht="20.25" customHeight="1" thickBot="1">
      <c r="E25" s="10"/>
      <c r="F25" s="10"/>
      <c r="G25" s="10"/>
      <c r="H25" s="10"/>
    </row>
    <row r="26" spans="1:13" s="427" customFormat="1" ht="60.75" thickBot="1">
      <c r="A26" s="630" t="s">
        <v>28</v>
      </c>
      <c r="B26" s="631"/>
      <c r="C26" s="631"/>
      <c r="D26" s="631"/>
      <c r="E26" s="632"/>
      <c r="F26" s="540" t="s">
        <v>480</v>
      </c>
      <c r="G26" s="633"/>
      <c r="H26" s="10"/>
    </row>
    <row r="27" spans="1:13" s="427" customFormat="1" ht="13.5" thickBot="1">
      <c r="A27" s="634" t="s">
        <v>29</v>
      </c>
      <c r="B27" s="635"/>
      <c r="C27" s="635"/>
      <c r="D27" s="635"/>
      <c r="E27" s="636"/>
      <c r="F27" s="637">
        <f>F28</f>
        <v>88800</v>
      </c>
      <c r="G27" s="10"/>
      <c r="H27" s="10"/>
    </row>
    <row r="28" spans="1:13" s="427" customFormat="1" ht="13.5" thickBot="1">
      <c r="A28" s="638" t="s">
        <v>30</v>
      </c>
      <c r="B28" s="639"/>
      <c r="C28" s="639"/>
      <c r="D28" s="639"/>
      <c r="E28" s="640"/>
      <c r="F28" s="641">
        <f>SUM(F29:F34)</f>
        <v>88800</v>
      </c>
      <c r="G28" s="10"/>
      <c r="H28" s="10"/>
    </row>
    <row r="29" spans="1:13" s="644" customFormat="1">
      <c r="A29" s="550" t="s">
        <v>34</v>
      </c>
      <c r="B29" s="551"/>
      <c r="C29" s="551"/>
      <c r="D29" s="551"/>
      <c r="E29" s="552"/>
      <c r="F29" s="642">
        <f>G14</f>
        <v>88800</v>
      </c>
      <c r="G29" s="643"/>
      <c r="H29" s="643"/>
    </row>
    <row r="30" spans="1:13" s="644" customFormat="1">
      <c r="A30" s="557" t="s">
        <v>474</v>
      </c>
      <c r="B30" s="558"/>
      <c r="C30" s="558"/>
      <c r="D30" s="558"/>
      <c r="E30" s="559"/>
      <c r="F30" s="642"/>
      <c r="G30" s="643"/>
      <c r="H30" s="643"/>
    </row>
    <row r="31" spans="1:13" s="644" customFormat="1">
      <c r="A31" s="561" t="s">
        <v>475</v>
      </c>
      <c r="B31" s="562"/>
      <c r="C31" s="562"/>
      <c r="D31" s="562"/>
      <c r="E31" s="563"/>
      <c r="F31" s="642"/>
      <c r="G31" s="643"/>
      <c r="H31" s="643"/>
    </row>
    <row r="32" spans="1:13" s="644" customFormat="1" ht="12.75" customHeight="1">
      <c r="A32" s="561" t="s">
        <v>476</v>
      </c>
      <c r="B32" s="562"/>
      <c r="C32" s="562"/>
      <c r="D32" s="562"/>
      <c r="E32" s="563"/>
      <c r="F32" s="645"/>
      <c r="G32" s="643"/>
      <c r="H32" s="643"/>
    </row>
    <row r="33" spans="1:8" s="644" customFormat="1" ht="12.75" customHeight="1">
      <c r="A33" s="566" t="s">
        <v>477</v>
      </c>
      <c r="B33" s="567"/>
      <c r="C33" s="567"/>
      <c r="D33" s="567"/>
      <c r="E33" s="568"/>
      <c r="F33" s="645"/>
      <c r="G33" s="643"/>
      <c r="H33" s="643"/>
    </row>
    <row r="34" spans="1:8" s="427" customFormat="1" ht="13.5" thickBot="1">
      <c r="A34" s="569" t="s">
        <v>35</v>
      </c>
      <c r="B34" s="570"/>
      <c r="C34" s="570"/>
      <c r="D34" s="570"/>
      <c r="E34" s="571"/>
      <c r="F34" s="645"/>
      <c r="G34" s="10"/>
      <c r="H34" s="10"/>
    </row>
    <row r="35" spans="1:8" s="427" customFormat="1" ht="13.5" hidden="1" thickBot="1">
      <c r="A35" s="646"/>
      <c r="B35" s="646"/>
      <c r="C35" s="646"/>
      <c r="D35" s="646"/>
      <c r="E35" s="646"/>
      <c r="F35" s="645"/>
      <c r="G35" s="10"/>
      <c r="H35" s="10"/>
    </row>
    <row r="36" spans="1:8" s="427" customFormat="1" ht="13.5" thickBot="1">
      <c r="A36" s="574" t="s">
        <v>31</v>
      </c>
      <c r="B36" s="575"/>
      <c r="C36" s="575"/>
      <c r="D36" s="575"/>
      <c r="E36" s="576"/>
      <c r="F36" s="647">
        <f>SUM(F37:F38)</f>
        <v>0</v>
      </c>
      <c r="G36" s="10"/>
      <c r="H36" s="10"/>
    </row>
    <row r="37" spans="1:8" s="427" customFormat="1" ht="12.75" customHeight="1">
      <c r="A37" s="578" t="s">
        <v>32</v>
      </c>
      <c r="B37" s="579"/>
      <c r="C37" s="579"/>
      <c r="D37" s="579"/>
      <c r="E37" s="580"/>
      <c r="F37" s="648"/>
      <c r="G37" s="10"/>
      <c r="H37" s="10"/>
    </row>
    <row r="38" spans="1:8" s="427" customFormat="1" ht="13.5" thickBot="1">
      <c r="A38" s="566" t="s">
        <v>478</v>
      </c>
      <c r="B38" s="567"/>
      <c r="C38" s="567"/>
      <c r="D38" s="567"/>
      <c r="E38" s="568"/>
      <c r="F38" s="649"/>
      <c r="G38" s="10"/>
      <c r="H38" s="10"/>
    </row>
    <row r="39" spans="1:8" s="427" customFormat="1" ht="13.5" thickBot="1">
      <c r="A39" s="650" t="s">
        <v>33</v>
      </c>
      <c r="B39" s="651"/>
      <c r="C39" s="651"/>
      <c r="D39" s="651"/>
      <c r="E39" s="652"/>
      <c r="F39" s="653">
        <f>F28+F36</f>
        <v>88800</v>
      </c>
      <c r="G39" s="10"/>
      <c r="H39" s="10"/>
    </row>
    <row r="40" spans="1:8" s="427" customFormat="1">
      <c r="E40" s="10"/>
      <c r="F40" s="10"/>
      <c r="G40" s="10"/>
      <c r="H40" s="10"/>
    </row>
    <row r="41" spans="1:8" s="427" customFormat="1">
      <c r="E41" s="10"/>
      <c r="F41" s="10"/>
      <c r="G41" s="10"/>
      <c r="H41" s="10"/>
    </row>
    <row r="42" spans="1:8" s="427" customFormat="1">
      <c r="E42" s="10"/>
      <c r="F42" s="10"/>
      <c r="G42" s="10"/>
      <c r="H42" s="10"/>
    </row>
  </sheetData>
  <sheetProtection sheet="1" objects="1" scenarios="1"/>
  <mergeCells count="46">
    <mergeCell ref="B4:M4"/>
    <mergeCell ref="E1:H1"/>
    <mergeCell ref="J1:L1"/>
    <mergeCell ref="E2:I2"/>
    <mergeCell ref="K2:M2"/>
    <mergeCell ref="B3:M3"/>
    <mergeCell ref="G6:M6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M9"/>
    <mergeCell ref="B11:M11"/>
    <mergeCell ref="C12:M12"/>
    <mergeCell ref="D13:G13"/>
    <mergeCell ref="A14:A19"/>
    <mergeCell ref="B14:B19"/>
    <mergeCell ref="C14:C19"/>
    <mergeCell ref="D14:D18"/>
    <mergeCell ref="E14:E18"/>
    <mergeCell ref="F14:F18"/>
    <mergeCell ref="A30:E30"/>
    <mergeCell ref="G14:G18"/>
    <mergeCell ref="H14:H16"/>
    <mergeCell ref="D19:F19"/>
    <mergeCell ref="D20:F20"/>
    <mergeCell ref="C21:F21"/>
    <mergeCell ref="B22:F22"/>
    <mergeCell ref="B24:M24"/>
    <mergeCell ref="A26:E26"/>
    <mergeCell ref="A27:E27"/>
    <mergeCell ref="A28:E28"/>
    <mergeCell ref="A29:E29"/>
    <mergeCell ref="A38:E38"/>
    <mergeCell ref="A39:E39"/>
    <mergeCell ref="A31:E31"/>
    <mergeCell ref="A32:E32"/>
    <mergeCell ref="A33:E33"/>
    <mergeCell ref="A34:E34"/>
    <mergeCell ref="A36:E36"/>
    <mergeCell ref="A37:E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/>
  </sheetViews>
  <sheetFormatPr defaultRowHeight="12.75"/>
  <cols>
    <col min="1" max="1" width="3.7109375" style="587" customWidth="1"/>
    <col min="2" max="4" width="2.7109375" style="587" customWidth="1"/>
    <col min="5" max="5" width="27.28515625" style="588" customWidth="1"/>
    <col min="6" max="6" width="9.28515625" style="588" customWidth="1"/>
    <col min="7" max="7" width="10" style="588" customWidth="1"/>
    <col min="8" max="8" width="0.140625" style="588" hidden="1" customWidth="1"/>
    <col min="9" max="9" width="14.42578125" style="587" customWidth="1"/>
    <col min="10" max="10" width="25.85546875" style="587" customWidth="1"/>
    <col min="11" max="11" width="17.85546875" style="427" customWidth="1"/>
    <col min="12" max="13" width="7.28515625" style="587" customWidth="1"/>
    <col min="14" max="16384" width="9.140625" style="587"/>
  </cols>
  <sheetData>
    <row r="1" spans="1:17" s="427" customFormat="1" ht="50.25" customHeight="1">
      <c r="A1" s="10"/>
      <c r="B1" s="10"/>
      <c r="C1" s="10"/>
      <c r="D1" s="10"/>
      <c r="E1" s="2"/>
      <c r="F1" s="2"/>
      <c r="G1" s="2"/>
      <c r="H1" s="2"/>
      <c r="I1" s="10"/>
      <c r="J1" s="3" t="s">
        <v>483</v>
      </c>
      <c r="K1" s="3"/>
      <c r="L1" s="3"/>
    </row>
    <row r="2" spans="1:17" ht="15.75">
      <c r="E2" s="429"/>
      <c r="F2" s="429"/>
      <c r="G2" s="429"/>
      <c r="H2" s="429"/>
      <c r="I2" s="429"/>
      <c r="J2" s="430"/>
      <c r="K2" s="429"/>
      <c r="L2" s="429"/>
      <c r="M2" s="429"/>
    </row>
    <row r="3" spans="1:17" ht="15.75"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7" ht="15.75">
      <c r="B4" s="432" t="s">
        <v>491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</row>
    <row r="6" spans="1:17" ht="15.75">
      <c r="B6" s="433"/>
      <c r="C6" s="433"/>
      <c r="D6" s="433"/>
      <c r="E6" s="433"/>
      <c r="F6" s="434">
        <v>2024</v>
      </c>
      <c r="G6" s="435" t="s">
        <v>465</v>
      </c>
      <c r="H6" s="435"/>
      <c r="I6" s="435"/>
      <c r="J6" s="435"/>
      <c r="K6" s="435"/>
      <c r="L6" s="435"/>
      <c r="M6" s="435"/>
    </row>
    <row r="7" spans="1:17" ht="15.75">
      <c r="K7" s="430" t="s">
        <v>466</v>
      </c>
      <c r="L7" s="430"/>
      <c r="M7" s="430"/>
    </row>
    <row r="8" spans="1:17" s="592" customFormat="1">
      <c r="A8" s="438" t="s">
        <v>27</v>
      </c>
      <c r="B8" s="438" t="s">
        <v>1</v>
      </c>
      <c r="C8" s="438" t="s">
        <v>2</v>
      </c>
      <c r="D8" s="438" t="s">
        <v>3</v>
      </c>
      <c r="E8" s="439" t="s">
        <v>14</v>
      </c>
      <c r="F8" s="438" t="s">
        <v>4</v>
      </c>
      <c r="G8" s="438" t="s">
        <v>479</v>
      </c>
      <c r="H8" s="438" t="s">
        <v>467</v>
      </c>
      <c r="I8" s="440" t="s">
        <v>0</v>
      </c>
      <c r="J8" s="589" t="s">
        <v>468</v>
      </c>
      <c r="K8" s="590"/>
      <c r="L8" s="590"/>
      <c r="M8" s="591"/>
    </row>
    <row r="9" spans="1:17" s="592" customFormat="1">
      <c r="A9" s="444"/>
      <c r="B9" s="444"/>
      <c r="C9" s="444"/>
      <c r="D9" s="444"/>
      <c r="E9" s="445"/>
      <c r="F9" s="444"/>
      <c r="G9" s="444"/>
      <c r="H9" s="444"/>
      <c r="I9" s="446"/>
      <c r="J9" s="593"/>
      <c r="K9" s="594"/>
      <c r="L9" s="594"/>
      <c r="M9" s="595"/>
    </row>
    <row r="10" spans="1:17" s="592" customFormat="1" ht="73.5">
      <c r="A10" s="450"/>
      <c r="B10" s="450"/>
      <c r="C10" s="450"/>
      <c r="D10" s="450"/>
      <c r="E10" s="451"/>
      <c r="F10" s="450"/>
      <c r="G10" s="450"/>
      <c r="H10" s="450"/>
      <c r="I10" s="452"/>
      <c r="J10" s="453" t="s">
        <v>102</v>
      </c>
      <c r="K10" s="596" t="s">
        <v>103</v>
      </c>
      <c r="L10" s="597" t="s">
        <v>36</v>
      </c>
      <c r="M10" s="597" t="s">
        <v>37</v>
      </c>
    </row>
    <row r="11" spans="1:17" s="10" customFormat="1">
      <c r="A11" s="285" t="s">
        <v>197</v>
      </c>
      <c r="B11" s="457" t="s">
        <v>461</v>
      </c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9"/>
    </row>
    <row r="12" spans="1:17" s="10" customFormat="1">
      <c r="A12" s="598" t="s">
        <v>197</v>
      </c>
      <c r="B12" s="100" t="s">
        <v>5</v>
      </c>
      <c r="C12" s="461" t="s">
        <v>469</v>
      </c>
      <c r="D12" s="462"/>
      <c r="E12" s="462"/>
      <c r="F12" s="462"/>
      <c r="G12" s="462"/>
      <c r="H12" s="462"/>
      <c r="I12" s="462"/>
      <c r="J12" s="462"/>
      <c r="K12" s="462"/>
      <c r="L12" s="462"/>
      <c r="M12" s="463"/>
    </row>
    <row r="13" spans="1:17" s="10" customFormat="1" ht="63.75">
      <c r="A13" s="598" t="s">
        <v>197</v>
      </c>
      <c r="B13" s="100" t="s">
        <v>5</v>
      </c>
      <c r="C13" s="599" t="s">
        <v>5</v>
      </c>
      <c r="D13" s="466" t="s">
        <v>470</v>
      </c>
      <c r="E13" s="467"/>
      <c r="F13" s="467"/>
      <c r="G13" s="467"/>
      <c r="H13" s="468"/>
      <c r="I13" s="654" t="s">
        <v>748</v>
      </c>
      <c r="J13" s="469" t="s">
        <v>472</v>
      </c>
      <c r="K13" s="469" t="s">
        <v>203</v>
      </c>
      <c r="L13" s="469" t="s">
        <v>111</v>
      </c>
      <c r="M13" s="469">
        <v>28.2</v>
      </c>
      <c r="N13" s="600"/>
      <c r="O13" s="600"/>
      <c r="P13" s="600"/>
      <c r="Q13" s="600"/>
    </row>
    <row r="14" spans="1:17" s="58" customFormat="1" ht="25.5">
      <c r="A14" s="601" t="s">
        <v>197</v>
      </c>
      <c r="B14" s="36" t="s">
        <v>5</v>
      </c>
      <c r="C14" s="602" t="s">
        <v>5</v>
      </c>
      <c r="D14" s="603" t="s">
        <v>8</v>
      </c>
      <c r="E14" s="70" t="s">
        <v>433</v>
      </c>
      <c r="F14" s="604" t="s">
        <v>9</v>
      </c>
      <c r="G14" s="605">
        <v>145900</v>
      </c>
      <c r="H14" s="70" t="s">
        <v>473</v>
      </c>
      <c r="I14" s="655" t="s">
        <v>748</v>
      </c>
      <c r="J14" s="71" t="s">
        <v>66</v>
      </c>
      <c r="K14" s="71" t="s">
        <v>438</v>
      </c>
      <c r="L14" s="71" t="s">
        <v>110</v>
      </c>
      <c r="M14" s="71">
        <v>200</v>
      </c>
    </row>
    <row r="15" spans="1:17" s="58" customFormat="1" ht="25.5">
      <c r="A15" s="606"/>
      <c r="B15" s="74"/>
      <c r="C15" s="607"/>
      <c r="D15" s="608"/>
      <c r="E15" s="78"/>
      <c r="F15" s="609"/>
      <c r="G15" s="610"/>
      <c r="H15" s="78"/>
      <c r="I15" s="655" t="s">
        <v>749</v>
      </c>
      <c r="J15" s="71" t="s">
        <v>434</v>
      </c>
      <c r="K15" s="71" t="s">
        <v>439</v>
      </c>
      <c r="L15" s="71" t="s">
        <v>110</v>
      </c>
      <c r="M15" s="71">
        <v>260</v>
      </c>
    </row>
    <row r="16" spans="1:17" s="58" customFormat="1" ht="38.25">
      <c r="A16" s="606"/>
      <c r="B16" s="74"/>
      <c r="C16" s="607"/>
      <c r="D16" s="608"/>
      <c r="E16" s="78"/>
      <c r="F16" s="609"/>
      <c r="G16" s="610"/>
      <c r="H16" s="78"/>
      <c r="I16" s="655" t="s">
        <v>750</v>
      </c>
      <c r="J16" s="71" t="s">
        <v>69</v>
      </c>
      <c r="K16" s="71" t="s">
        <v>440</v>
      </c>
      <c r="L16" s="71" t="s">
        <v>110</v>
      </c>
      <c r="M16" s="71">
        <v>270</v>
      </c>
    </row>
    <row r="17" spans="1:13" s="58" customFormat="1" ht="25.5">
      <c r="A17" s="606"/>
      <c r="B17" s="74"/>
      <c r="C17" s="607"/>
      <c r="D17" s="608"/>
      <c r="E17" s="78"/>
      <c r="F17" s="609"/>
      <c r="G17" s="610"/>
      <c r="H17" s="371"/>
      <c r="I17" s="655" t="s">
        <v>751</v>
      </c>
      <c r="J17" s="71" t="s">
        <v>436</v>
      </c>
      <c r="K17" s="71" t="s">
        <v>442</v>
      </c>
      <c r="L17" s="71" t="s">
        <v>68</v>
      </c>
      <c r="M17" s="71">
        <v>120.92</v>
      </c>
    </row>
    <row r="18" spans="1:13" s="58" customFormat="1" ht="36" customHeight="1">
      <c r="A18" s="606"/>
      <c r="B18" s="74"/>
      <c r="C18" s="607"/>
      <c r="D18" s="611"/>
      <c r="E18" s="81"/>
      <c r="F18" s="612"/>
      <c r="G18" s="613"/>
      <c r="H18" s="348" t="s">
        <v>473</v>
      </c>
      <c r="I18" s="655" t="s">
        <v>751</v>
      </c>
      <c r="J18" s="352" t="s">
        <v>437</v>
      </c>
      <c r="K18" s="71" t="s">
        <v>443</v>
      </c>
      <c r="L18" s="71" t="s">
        <v>67</v>
      </c>
      <c r="M18" s="71">
        <v>17.2</v>
      </c>
    </row>
    <row r="19" spans="1:13" s="10" customFormat="1">
      <c r="A19" s="614"/>
      <c r="B19" s="45"/>
      <c r="C19" s="615"/>
      <c r="D19" s="207" t="s">
        <v>10</v>
      </c>
      <c r="E19" s="490"/>
      <c r="F19" s="208"/>
      <c r="G19" s="616">
        <f>G14</f>
        <v>145900</v>
      </c>
      <c r="H19" s="617"/>
      <c r="I19" s="618"/>
      <c r="J19" s="618"/>
      <c r="K19" s="619"/>
      <c r="L19" s="618"/>
      <c r="M19" s="619"/>
    </row>
    <row r="20" spans="1:13" s="10" customFormat="1">
      <c r="A20" s="285" t="s">
        <v>197</v>
      </c>
      <c r="B20" s="100" t="s">
        <v>5</v>
      </c>
      <c r="C20" s="599" t="s">
        <v>5</v>
      </c>
      <c r="D20" s="620" t="s">
        <v>11</v>
      </c>
      <c r="E20" s="621"/>
      <c r="F20" s="622"/>
      <c r="G20" s="623">
        <f>G19</f>
        <v>145900</v>
      </c>
      <c r="H20" s="624"/>
      <c r="I20" s="625"/>
      <c r="J20" s="625"/>
      <c r="K20" s="599"/>
      <c r="L20" s="599"/>
      <c r="M20" s="625"/>
    </row>
    <row r="21" spans="1:13" s="58" customFormat="1">
      <c r="A21" s="285" t="s">
        <v>197</v>
      </c>
      <c r="B21" s="100" t="s">
        <v>5</v>
      </c>
      <c r="C21" s="250" t="s">
        <v>13</v>
      </c>
      <c r="D21" s="251"/>
      <c r="E21" s="251"/>
      <c r="F21" s="252"/>
      <c r="G21" s="626">
        <f>G20</f>
        <v>145900</v>
      </c>
      <c r="H21" s="254"/>
      <c r="I21" s="254"/>
      <c r="J21" s="254"/>
      <c r="K21" s="100"/>
      <c r="L21" s="100"/>
      <c r="M21" s="627"/>
    </row>
    <row r="22" spans="1:13" s="58" customFormat="1">
      <c r="A22" s="285" t="s">
        <v>197</v>
      </c>
      <c r="B22" s="264" t="s">
        <v>12</v>
      </c>
      <c r="C22" s="265"/>
      <c r="D22" s="265"/>
      <c r="E22" s="265"/>
      <c r="F22" s="266"/>
      <c r="G22" s="628">
        <f>G21</f>
        <v>145900</v>
      </c>
      <c r="H22" s="270"/>
      <c r="I22" s="268"/>
      <c r="J22" s="269"/>
      <c r="K22" s="269"/>
      <c r="L22" s="270"/>
      <c r="M22" s="629"/>
    </row>
    <row r="23" spans="1:13" s="427" customFormat="1" ht="20.25" customHeight="1">
      <c r="E23" s="10"/>
      <c r="F23" s="10"/>
      <c r="G23" s="10"/>
      <c r="H23" s="10"/>
    </row>
    <row r="24" spans="1:13" s="427" customFormat="1" ht="95.25" customHeight="1">
      <c r="B24" s="2" t="s">
        <v>482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s="427" customFormat="1" ht="20.25" customHeight="1" thickBot="1">
      <c r="E25" s="10"/>
      <c r="F25" s="10"/>
      <c r="G25" s="10"/>
      <c r="H25" s="10"/>
    </row>
    <row r="26" spans="1:13" s="427" customFormat="1" ht="60.75" thickBot="1">
      <c r="A26" s="630" t="s">
        <v>28</v>
      </c>
      <c r="B26" s="631"/>
      <c r="C26" s="631"/>
      <c r="D26" s="631"/>
      <c r="E26" s="632"/>
      <c r="F26" s="540" t="s">
        <v>480</v>
      </c>
      <c r="G26" s="633"/>
      <c r="H26" s="10"/>
    </row>
    <row r="27" spans="1:13" s="427" customFormat="1" ht="13.5" thickBot="1">
      <c r="A27" s="634" t="s">
        <v>29</v>
      </c>
      <c r="B27" s="635"/>
      <c r="C27" s="635"/>
      <c r="D27" s="635"/>
      <c r="E27" s="636"/>
      <c r="F27" s="637">
        <f>F28</f>
        <v>145900</v>
      </c>
      <c r="G27" s="10"/>
      <c r="H27" s="10"/>
    </row>
    <row r="28" spans="1:13" s="427" customFormat="1" ht="13.5" thickBot="1">
      <c r="A28" s="638" t="s">
        <v>30</v>
      </c>
      <c r="B28" s="639"/>
      <c r="C28" s="639"/>
      <c r="D28" s="639"/>
      <c r="E28" s="640"/>
      <c r="F28" s="641">
        <f>SUM(F29:F34)</f>
        <v>145900</v>
      </c>
      <c r="G28" s="10"/>
      <c r="H28" s="10"/>
    </row>
    <row r="29" spans="1:13" s="644" customFormat="1">
      <c r="A29" s="550" t="s">
        <v>34</v>
      </c>
      <c r="B29" s="551"/>
      <c r="C29" s="551"/>
      <c r="D29" s="551"/>
      <c r="E29" s="552"/>
      <c r="F29" s="642">
        <f>G14</f>
        <v>145900</v>
      </c>
      <c r="G29" s="643"/>
      <c r="H29" s="643"/>
    </row>
    <row r="30" spans="1:13" s="644" customFormat="1">
      <c r="A30" s="557" t="s">
        <v>474</v>
      </c>
      <c r="B30" s="558"/>
      <c r="C30" s="558"/>
      <c r="D30" s="558"/>
      <c r="E30" s="559"/>
      <c r="F30" s="642"/>
      <c r="G30" s="643"/>
      <c r="H30" s="643"/>
    </row>
    <row r="31" spans="1:13" s="644" customFormat="1">
      <c r="A31" s="561" t="s">
        <v>475</v>
      </c>
      <c r="B31" s="562"/>
      <c r="C31" s="562"/>
      <c r="D31" s="562"/>
      <c r="E31" s="563"/>
      <c r="F31" s="642"/>
      <c r="G31" s="643"/>
      <c r="H31" s="643"/>
    </row>
    <row r="32" spans="1:13" s="644" customFormat="1" ht="12.75" customHeight="1">
      <c r="A32" s="561" t="s">
        <v>476</v>
      </c>
      <c r="B32" s="562"/>
      <c r="C32" s="562"/>
      <c r="D32" s="562"/>
      <c r="E32" s="563"/>
      <c r="F32" s="645"/>
      <c r="G32" s="643"/>
      <c r="H32" s="643"/>
    </row>
    <row r="33" spans="1:8" s="644" customFormat="1" ht="12.75" customHeight="1">
      <c r="A33" s="566" t="s">
        <v>477</v>
      </c>
      <c r="B33" s="567"/>
      <c r="C33" s="567"/>
      <c r="D33" s="567"/>
      <c r="E33" s="568"/>
      <c r="F33" s="645"/>
      <c r="G33" s="643"/>
      <c r="H33" s="643"/>
    </row>
    <row r="34" spans="1:8" s="427" customFormat="1" ht="13.5" thickBot="1">
      <c r="A34" s="569" t="s">
        <v>35</v>
      </c>
      <c r="B34" s="570"/>
      <c r="C34" s="570"/>
      <c r="D34" s="570"/>
      <c r="E34" s="571"/>
      <c r="F34" s="645"/>
      <c r="G34" s="10"/>
      <c r="H34" s="10"/>
    </row>
    <row r="35" spans="1:8" s="427" customFormat="1" ht="13.5" hidden="1" thickBot="1">
      <c r="A35" s="646"/>
      <c r="B35" s="646"/>
      <c r="C35" s="646"/>
      <c r="D35" s="646"/>
      <c r="E35" s="646"/>
      <c r="F35" s="645"/>
      <c r="G35" s="10"/>
      <c r="H35" s="10"/>
    </row>
    <row r="36" spans="1:8" s="427" customFormat="1" ht="13.5" thickBot="1">
      <c r="A36" s="574" t="s">
        <v>31</v>
      </c>
      <c r="B36" s="575"/>
      <c r="C36" s="575"/>
      <c r="D36" s="575"/>
      <c r="E36" s="576"/>
      <c r="F36" s="647">
        <f>SUM(F37:F38)</f>
        <v>0</v>
      </c>
      <c r="G36" s="10"/>
      <c r="H36" s="10"/>
    </row>
    <row r="37" spans="1:8" s="427" customFormat="1" ht="12.75" customHeight="1">
      <c r="A37" s="578" t="s">
        <v>32</v>
      </c>
      <c r="B37" s="579"/>
      <c r="C37" s="579"/>
      <c r="D37" s="579"/>
      <c r="E37" s="580"/>
      <c r="F37" s="648"/>
      <c r="G37" s="10"/>
      <c r="H37" s="10"/>
    </row>
    <row r="38" spans="1:8" s="427" customFormat="1" ht="13.5" thickBot="1">
      <c r="A38" s="566" t="s">
        <v>478</v>
      </c>
      <c r="B38" s="567"/>
      <c r="C38" s="567"/>
      <c r="D38" s="567"/>
      <c r="E38" s="568"/>
      <c r="F38" s="649"/>
      <c r="G38" s="10"/>
      <c r="H38" s="10"/>
    </row>
    <row r="39" spans="1:8" s="427" customFormat="1" ht="13.5" thickBot="1">
      <c r="A39" s="650" t="s">
        <v>33</v>
      </c>
      <c r="B39" s="651"/>
      <c r="C39" s="651"/>
      <c r="D39" s="651"/>
      <c r="E39" s="652"/>
      <c r="F39" s="653">
        <f>F28+F36</f>
        <v>145900</v>
      </c>
      <c r="G39" s="10"/>
      <c r="H39" s="10"/>
    </row>
    <row r="40" spans="1:8" s="427" customFormat="1">
      <c r="E40" s="10"/>
      <c r="F40" s="10"/>
      <c r="G40" s="10"/>
      <c r="H40" s="10"/>
    </row>
    <row r="41" spans="1:8" s="427" customFormat="1">
      <c r="E41" s="10"/>
      <c r="F41" s="10"/>
      <c r="G41" s="10"/>
      <c r="H41" s="10"/>
    </row>
    <row r="42" spans="1:8" s="427" customFormat="1">
      <c r="E42" s="10"/>
      <c r="F42" s="10"/>
      <c r="G42" s="10"/>
      <c r="H42" s="10"/>
    </row>
  </sheetData>
  <sheetProtection sheet="1" objects="1" scenarios="1"/>
  <mergeCells count="46">
    <mergeCell ref="B4:M4"/>
    <mergeCell ref="E1:H1"/>
    <mergeCell ref="J1:L1"/>
    <mergeCell ref="E2:I2"/>
    <mergeCell ref="K2:M2"/>
    <mergeCell ref="B3:M3"/>
    <mergeCell ref="G6:M6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M9"/>
    <mergeCell ref="B11:M11"/>
    <mergeCell ref="C12:M12"/>
    <mergeCell ref="D13:G13"/>
    <mergeCell ref="A14:A19"/>
    <mergeCell ref="B14:B19"/>
    <mergeCell ref="C14:C19"/>
    <mergeCell ref="D14:D18"/>
    <mergeCell ref="E14:E18"/>
    <mergeCell ref="F14:F18"/>
    <mergeCell ref="A30:E30"/>
    <mergeCell ref="G14:G18"/>
    <mergeCell ref="H14:H16"/>
    <mergeCell ref="D19:F19"/>
    <mergeCell ref="D20:F20"/>
    <mergeCell ref="C21:F21"/>
    <mergeCell ref="B22:F22"/>
    <mergeCell ref="B24:M24"/>
    <mergeCell ref="A26:E26"/>
    <mergeCell ref="A27:E27"/>
    <mergeCell ref="A28:E28"/>
    <mergeCell ref="A29:E29"/>
    <mergeCell ref="A38:E38"/>
    <mergeCell ref="A39:E39"/>
    <mergeCell ref="A31:E31"/>
    <mergeCell ref="A32:E32"/>
    <mergeCell ref="A33:E33"/>
    <mergeCell ref="A34:E34"/>
    <mergeCell ref="A36:E36"/>
    <mergeCell ref="A37:E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/>
  </sheetViews>
  <sheetFormatPr defaultRowHeight="12.75"/>
  <cols>
    <col min="1" max="1" width="3.7109375" style="587" customWidth="1"/>
    <col min="2" max="4" width="2.7109375" style="587" customWidth="1"/>
    <col min="5" max="5" width="27.28515625" style="588" customWidth="1"/>
    <col min="6" max="6" width="9.28515625" style="588" customWidth="1"/>
    <col min="7" max="7" width="10" style="588" customWidth="1"/>
    <col min="8" max="8" width="0.140625" style="588" hidden="1" customWidth="1"/>
    <col min="9" max="9" width="14.42578125" style="587" customWidth="1"/>
    <col min="10" max="10" width="25.85546875" style="587" customWidth="1"/>
    <col min="11" max="11" width="17.85546875" style="427" customWidth="1"/>
    <col min="12" max="13" width="7.28515625" style="587" customWidth="1"/>
    <col min="14" max="16384" width="9.140625" style="587"/>
  </cols>
  <sheetData>
    <row r="1" spans="1:17" s="427" customFormat="1" ht="50.25" customHeight="1">
      <c r="A1" s="10"/>
      <c r="B1" s="10"/>
      <c r="C1" s="10"/>
      <c r="D1" s="10"/>
      <c r="E1" s="2"/>
      <c r="F1" s="2"/>
      <c r="G1" s="2"/>
      <c r="H1" s="2"/>
      <c r="I1" s="10"/>
      <c r="J1" s="3" t="s">
        <v>483</v>
      </c>
      <c r="K1" s="3"/>
      <c r="L1" s="3"/>
    </row>
    <row r="2" spans="1:17" ht="15.75">
      <c r="E2" s="429"/>
      <c r="F2" s="429"/>
      <c r="G2" s="429"/>
      <c r="H2" s="429"/>
      <c r="I2" s="429"/>
      <c r="J2" s="430"/>
      <c r="K2" s="429"/>
      <c r="L2" s="429"/>
      <c r="M2" s="429"/>
    </row>
    <row r="3" spans="1:17" ht="15.75"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7" ht="15.75">
      <c r="B4" s="432" t="s">
        <v>492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</row>
    <row r="6" spans="1:17" ht="15.75">
      <c r="B6" s="433"/>
      <c r="C6" s="433"/>
      <c r="D6" s="433"/>
      <c r="E6" s="433"/>
      <c r="F6" s="434">
        <v>2024</v>
      </c>
      <c r="G6" s="435" t="s">
        <v>465</v>
      </c>
      <c r="H6" s="435"/>
      <c r="I6" s="435"/>
      <c r="J6" s="435"/>
      <c r="K6" s="435"/>
      <c r="L6" s="435"/>
      <c r="M6" s="435"/>
    </row>
    <row r="7" spans="1:17" ht="15.75">
      <c r="K7" s="430" t="s">
        <v>466</v>
      </c>
      <c r="L7" s="430"/>
      <c r="M7" s="430"/>
    </row>
    <row r="8" spans="1:17" s="592" customFormat="1">
      <c r="A8" s="438" t="s">
        <v>27</v>
      </c>
      <c r="B8" s="438" t="s">
        <v>1</v>
      </c>
      <c r="C8" s="438" t="s">
        <v>2</v>
      </c>
      <c r="D8" s="438" t="s">
        <v>3</v>
      </c>
      <c r="E8" s="439" t="s">
        <v>14</v>
      </c>
      <c r="F8" s="438" t="s">
        <v>4</v>
      </c>
      <c r="G8" s="438" t="s">
        <v>479</v>
      </c>
      <c r="H8" s="438" t="s">
        <v>467</v>
      </c>
      <c r="I8" s="440" t="s">
        <v>0</v>
      </c>
      <c r="J8" s="589" t="s">
        <v>468</v>
      </c>
      <c r="K8" s="590"/>
      <c r="L8" s="590"/>
      <c r="M8" s="591"/>
    </row>
    <row r="9" spans="1:17" s="592" customFormat="1">
      <c r="A9" s="444"/>
      <c r="B9" s="444"/>
      <c r="C9" s="444"/>
      <c r="D9" s="444"/>
      <c r="E9" s="445"/>
      <c r="F9" s="444"/>
      <c r="G9" s="444"/>
      <c r="H9" s="444"/>
      <c r="I9" s="446"/>
      <c r="J9" s="593"/>
      <c r="K9" s="594"/>
      <c r="L9" s="594"/>
      <c r="M9" s="595"/>
    </row>
    <row r="10" spans="1:17" s="592" customFormat="1" ht="73.5">
      <c r="A10" s="450"/>
      <c r="B10" s="450"/>
      <c r="C10" s="450"/>
      <c r="D10" s="450"/>
      <c r="E10" s="451"/>
      <c r="F10" s="450"/>
      <c r="G10" s="450"/>
      <c r="H10" s="450"/>
      <c r="I10" s="452"/>
      <c r="J10" s="453" t="s">
        <v>102</v>
      </c>
      <c r="K10" s="596" t="s">
        <v>103</v>
      </c>
      <c r="L10" s="597" t="s">
        <v>36</v>
      </c>
      <c r="M10" s="597" t="s">
        <v>37</v>
      </c>
    </row>
    <row r="11" spans="1:17" s="10" customFormat="1">
      <c r="A11" s="285" t="s">
        <v>197</v>
      </c>
      <c r="B11" s="457" t="s">
        <v>461</v>
      </c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9"/>
    </row>
    <row r="12" spans="1:17" s="10" customFormat="1">
      <c r="A12" s="598" t="s">
        <v>197</v>
      </c>
      <c r="B12" s="100" t="s">
        <v>5</v>
      </c>
      <c r="C12" s="461" t="s">
        <v>469</v>
      </c>
      <c r="D12" s="462"/>
      <c r="E12" s="462"/>
      <c r="F12" s="462"/>
      <c r="G12" s="462"/>
      <c r="H12" s="462"/>
      <c r="I12" s="462"/>
      <c r="J12" s="462"/>
      <c r="K12" s="462"/>
      <c r="L12" s="462"/>
      <c r="M12" s="463"/>
    </row>
    <row r="13" spans="1:17" s="10" customFormat="1" ht="63.75">
      <c r="A13" s="598" t="s">
        <v>197</v>
      </c>
      <c r="B13" s="100" t="s">
        <v>5</v>
      </c>
      <c r="C13" s="599" t="s">
        <v>5</v>
      </c>
      <c r="D13" s="466" t="s">
        <v>470</v>
      </c>
      <c r="E13" s="467"/>
      <c r="F13" s="467"/>
      <c r="G13" s="467"/>
      <c r="H13" s="468"/>
      <c r="I13" s="469" t="s">
        <v>752</v>
      </c>
      <c r="J13" s="469" t="s">
        <v>472</v>
      </c>
      <c r="K13" s="469" t="s">
        <v>203</v>
      </c>
      <c r="L13" s="469" t="s">
        <v>111</v>
      </c>
      <c r="M13" s="469">
        <v>50</v>
      </c>
      <c r="N13" s="600"/>
      <c r="O13" s="600"/>
      <c r="P13" s="600"/>
      <c r="Q13" s="600"/>
    </row>
    <row r="14" spans="1:17" s="58" customFormat="1" ht="25.5">
      <c r="A14" s="601" t="s">
        <v>197</v>
      </c>
      <c r="B14" s="36" t="s">
        <v>5</v>
      </c>
      <c r="C14" s="602" t="s">
        <v>5</v>
      </c>
      <c r="D14" s="603" t="s">
        <v>8</v>
      </c>
      <c r="E14" s="70" t="s">
        <v>433</v>
      </c>
      <c r="F14" s="656" t="s">
        <v>9</v>
      </c>
      <c r="G14" s="55">
        <v>61600</v>
      </c>
      <c r="H14" s="70" t="s">
        <v>473</v>
      </c>
      <c r="I14" s="71" t="s">
        <v>753</v>
      </c>
      <c r="J14" s="71" t="s">
        <v>66</v>
      </c>
      <c r="K14" s="71" t="s">
        <v>438</v>
      </c>
      <c r="L14" s="71" t="s">
        <v>110</v>
      </c>
      <c r="M14" s="71">
        <v>325</v>
      </c>
    </row>
    <row r="15" spans="1:17" s="58" customFormat="1" ht="25.5">
      <c r="A15" s="606"/>
      <c r="B15" s="74"/>
      <c r="C15" s="607"/>
      <c r="D15" s="608"/>
      <c r="E15" s="78"/>
      <c r="F15" s="657" t="s">
        <v>60</v>
      </c>
      <c r="G15" s="658">
        <v>1200</v>
      </c>
      <c r="H15" s="78"/>
      <c r="I15" s="71" t="s">
        <v>754</v>
      </c>
      <c r="J15" s="71" t="s">
        <v>434</v>
      </c>
      <c r="K15" s="71" t="s">
        <v>439</v>
      </c>
      <c r="L15" s="71" t="s">
        <v>110</v>
      </c>
      <c r="M15" s="71">
        <v>314</v>
      </c>
    </row>
    <row r="16" spans="1:17" s="58" customFormat="1" ht="38.25">
      <c r="A16" s="606"/>
      <c r="B16" s="74"/>
      <c r="C16" s="607"/>
      <c r="D16" s="608"/>
      <c r="E16" s="78"/>
      <c r="F16" s="657"/>
      <c r="G16" s="658"/>
      <c r="H16" s="78"/>
      <c r="I16" s="71" t="s">
        <v>755</v>
      </c>
      <c r="J16" s="71" t="s">
        <v>69</v>
      </c>
      <c r="K16" s="71" t="s">
        <v>440</v>
      </c>
      <c r="L16" s="71" t="s">
        <v>110</v>
      </c>
      <c r="M16" s="71">
        <v>460</v>
      </c>
    </row>
    <row r="17" spans="1:13" s="58" customFormat="1" ht="25.5">
      <c r="A17" s="606"/>
      <c r="B17" s="74"/>
      <c r="C17" s="607"/>
      <c r="D17" s="608"/>
      <c r="E17" s="78"/>
      <c r="F17" s="657"/>
      <c r="G17" s="658"/>
      <c r="H17" s="78"/>
      <c r="I17" s="71" t="s">
        <v>756</v>
      </c>
      <c r="J17" s="71" t="s">
        <v>435</v>
      </c>
      <c r="K17" s="71" t="s">
        <v>441</v>
      </c>
      <c r="L17" s="71" t="s">
        <v>67</v>
      </c>
      <c r="M17" s="71">
        <v>8</v>
      </c>
    </row>
    <row r="18" spans="1:13" s="58" customFormat="1" ht="25.5">
      <c r="A18" s="606"/>
      <c r="B18" s="74"/>
      <c r="C18" s="607"/>
      <c r="D18" s="608"/>
      <c r="E18" s="78"/>
      <c r="F18" s="657"/>
      <c r="G18" s="658"/>
      <c r="H18" s="371"/>
      <c r="I18" s="483" t="s">
        <v>757</v>
      </c>
      <c r="J18" s="71" t="s">
        <v>436</v>
      </c>
      <c r="K18" s="71" t="s">
        <v>442</v>
      </c>
      <c r="L18" s="71" t="s">
        <v>68</v>
      </c>
      <c r="M18" s="71">
        <v>167.7</v>
      </c>
    </row>
    <row r="19" spans="1:13" s="58" customFormat="1" ht="36" customHeight="1">
      <c r="A19" s="606"/>
      <c r="B19" s="74"/>
      <c r="C19" s="607"/>
      <c r="D19" s="611"/>
      <c r="E19" s="81"/>
      <c r="F19" s="657"/>
      <c r="G19" s="658"/>
      <c r="H19" s="348" t="s">
        <v>473</v>
      </c>
      <c r="I19" s="483" t="s">
        <v>757</v>
      </c>
      <c r="J19" s="352" t="s">
        <v>437</v>
      </c>
      <c r="K19" s="71" t="s">
        <v>443</v>
      </c>
      <c r="L19" s="71" t="s">
        <v>67</v>
      </c>
      <c r="M19" s="71">
        <v>22</v>
      </c>
    </row>
    <row r="20" spans="1:13" s="10" customFormat="1">
      <c r="A20" s="614"/>
      <c r="B20" s="45"/>
      <c r="C20" s="615"/>
      <c r="D20" s="207" t="s">
        <v>10</v>
      </c>
      <c r="E20" s="490"/>
      <c r="F20" s="208"/>
      <c r="G20" s="616">
        <f>G14+G15</f>
        <v>62800</v>
      </c>
      <c r="H20" s="617"/>
      <c r="I20" s="618"/>
      <c r="J20" s="618"/>
      <c r="K20" s="619"/>
      <c r="L20" s="618"/>
      <c r="M20" s="619"/>
    </row>
    <row r="21" spans="1:13" s="10" customFormat="1">
      <c r="A21" s="285" t="s">
        <v>197</v>
      </c>
      <c r="B21" s="100" t="s">
        <v>5</v>
      </c>
      <c r="C21" s="599" t="s">
        <v>5</v>
      </c>
      <c r="D21" s="620" t="s">
        <v>11</v>
      </c>
      <c r="E21" s="621"/>
      <c r="F21" s="622"/>
      <c r="G21" s="623">
        <f>G20</f>
        <v>62800</v>
      </c>
      <c r="H21" s="624"/>
      <c r="I21" s="625"/>
      <c r="J21" s="625"/>
      <c r="K21" s="599"/>
      <c r="L21" s="599"/>
      <c r="M21" s="625"/>
    </row>
    <row r="22" spans="1:13" s="58" customFormat="1">
      <c r="A22" s="285" t="s">
        <v>197</v>
      </c>
      <c r="B22" s="100" t="s">
        <v>5</v>
      </c>
      <c r="C22" s="250" t="s">
        <v>13</v>
      </c>
      <c r="D22" s="251"/>
      <c r="E22" s="251"/>
      <c r="F22" s="252"/>
      <c r="G22" s="626">
        <f>G21</f>
        <v>62800</v>
      </c>
      <c r="H22" s="254"/>
      <c r="I22" s="254"/>
      <c r="J22" s="254"/>
      <c r="K22" s="100"/>
      <c r="L22" s="100"/>
      <c r="M22" s="627"/>
    </row>
    <row r="23" spans="1:13" s="58" customFormat="1">
      <c r="A23" s="285" t="s">
        <v>197</v>
      </c>
      <c r="B23" s="264" t="s">
        <v>12</v>
      </c>
      <c r="C23" s="265"/>
      <c r="D23" s="265"/>
      <c r="E23" s="265"/>
      <c r="F23" s="266"/>
      <c r="G23" s="628">
        <f>G22</f>
        <v>62800</v>
      </c>
      <c r="H23" s="270"/>
      <c r="I23" s="268"/>
      <c r="J23" s="269"/>
      <c r="K23" s="269"/>
      <c r="L23" s="270"/>
      <c r="M23" s="629"/>
    </row>
    <row r="24" spans="1:13" s="427" customFormat="1" ht="20.25" customHeight="1">
      <c r="E24" s="10"/>
      <c r="F24" s="10"/>
      <c r="G24" s="10"/>
      <c r="H24" s="10"/>
    </row>
    <row r="25" spans="1:13" s="427" customFormat="1" ht="95.25" customHeight="1">
      <c r="B25" s="2" t="s">
        <v>482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s="427" customFormat="1" ht="20.25" customHeight="1" thickBot="1">
      <c r="E26" s="10"/>
      <c r="F26" s="10"/>
      <c r="G26" s="10"/>
      <c r="H26" s="10"/>
    </row>
    <row r="27" spans="1:13" s="427" customFormat="1" ht="60.75" thickBot="1">
      <c r="A27" s="630" t="s">
        <v>28</v>
      </c>
      <c r="B27" s="631"/>
      <c r="C27" s="631"/>
      <c r="D27" s="631"/>
      <c r="E27" s="632"/>
      <c r="F27" s="540" t="s">
        <v>480</v>
      </c>
      <c r="G27" s="633"/>
      <c r="H27" s="10"/>
    </row>
    <row r="28" spans="1:13" s="427" customFormat="1" ht="13.5" thickBot="1">
      <c r="A28" s="634" t="s">
        <v>29</v>
      </c>
      <c r="B28" s="635"/>
      <c r="C28" s="635"/>
      <c r="D28" s="635"/>
      <c r="E28" s="636"/>
      <c r="F28" s="637">
        <f>F29</f>
        <v>62800</v>
      </c>
      <c r="G28" s="10"/>
      <c r="H28" s="10"/>
    </row>
    <row r="29" spans="1:13" s="427" customFormat="1" ht="13.5" thickBot="1">
      <c r="A29" s="638" t="s">
        <v>30</v>
      </c>
      <c r="B29" s="639"/>
      <c r="C29" s="639"/>
      <c r="D29" s="639"/>
      <c r="E29" s="640"/>
      <c r="F29" s="641">
        <f>SUM(F30:F35)</f>
        <v>62800</v>
      </c>
      <c r="G29" s="10"/>
      <c r="H29" s="10"/>
    </row>
    <row r="30" spans="1:13" s="644" customFormat="1">
      <c r="A30" s="550" t="s">
        <v>34</v>
      </c>
      <c r="B30" s="551"/>
      <c r="C30" s="551"/>
      <c r="D30" s="551"/>
      <c r="E30" s="552"/>
      <c r="F30" s="642">
        <f>G14</f>
        <v>61600</v>
      </c>
      <c r="G30" s="643"/>
      <c r="H30" s="643"/>
    </row>
    <row r="31" spans="1:13" s="644" customFormat="1">
      <c r="A31" s="557" t="s">
        <v>474</v>
      </c>
      <c r="B31" s="558"/>
      <c r="C31" s="558"/>
      <c r="D31" s="558"/>
      <c r="E31" s="559"/>
      <c r="F31" s="642"/>
      <c r="G31" s="643"/>
      <c r="H31" s="643"/>
    </row>
    <row r="32" spans="1:13" s="644" customFormat="1">
      <c r="A32" s="561" t="s">
        <v>475</v>
      </c>
      <c r="B32" s="562"/>
      <c r="C32" s="562"/>
      <c r="D32" s="562"/>
      <c r="E32" s="563"/>
      <c r="F32" s="642"/>
      <c r="G32" s="643"/>
      <c r="H32" s="643"/>
    </row>
    <row r="33" spans="1:8" s="644" customFormat="1" ht="12.75" customHeight="1">
      <c r="A33" s="561" t="s">
        <v>476</v>
      </c>
      <c r="B33" s="562"/>
      <c r="C33" s="562"/>
      <c r="D33" s="562"/>
      <c r="E33" s="563"/>
      <c r="F33" s="645"/>
      <c r="G33" s="643"/>
      <c r="H33" s="643"/>
    </row>
    <row r="34" spans="1:8" s="644" customFormat="1" ht="12.75" customHeight="1">
      <c r="A34" s="566" t="s">
        <v>477</v>
      </c>
      <c r="B34" s="567"/>
      <c r="C34" s="567"/>
      <c r="D34" s="567"/>
      <c r="E34" s="568"/>
      <c r="F34" s="645">
        <f>G15</f>
        <v>1200</v>
      </c>
      <c r="G34" s="643"/>
      <c r="H34" s="643"/>
    </row>
    <row r="35" spans="1:8" s="427" customFormat="1" ht="13.5" thickBot="1">
      <c r="A35" s="569" t="s">
        <v>35</v>
      </c>
      <c r="B35" s="570"/>
      <c r="C35" s="570"/>
      <c r="D35" s="570"/>
      <c r="E35" s="571"/>
      <c r="F35" s="645"/>
      <c r="G35" s="10"/>
      <c r="H35" s="10"/>
    </row>
    <row r="36" spans="1:8" s="427" customFormat="1" ht="13.5" hidden="1" thickBot="1">
      <c r="A36" s="646"/>
      <c r="B36" s="646"/>
      <c r="C36" s="646"/>
      <c r="D36" s="646"/>
      <c r="E36" s="646"/>
      <c r="F36" s="645"/>
      <c r="G36" s="10"/>
      <c r="H36" s="10"/>
    </row>
    <row r="37" spans="1:8" s="427" customFormat="1" ht="13.5" thickBot="1">
      <c r="A37" s="574" t="s">
        <v>31</v>
      </c>
      <c r="B37" s="575"/>
      <c r="C37" s="575"/>
      <c r="D37" s="575"/>
      <c r="E37" s="576"/>
      <c r="F37" s="647">
        <f>SUM(F38:F39)</f>
        <v>0</v>
      </c>
      <c r="G37" s="10"/>
      <c r="H37" s="10"/>
    </row>
    <row r="38" spans="1:8" s="427" customFormat="1" ht="12.75" customHeight="1">
      <c r="A38" s="578" t="s">
        <v>32</v>
      </c>
      <c r="B38" s="579"/>
      <c r="C38" s="579"/>
      <c r="D38" s="579"/>
      <c r="E38" s="580"/>
      <c r="F38" s="648"/>
      <c r="G38" s="10"/>
      <c r="H38" s="10"/>
    </row>
    <row r="39" spans="1:8" s="427" customFormat="1" ht="13.5" thickBot="1">
      <c r="A39" s="566" t="s">
        <v>478</v>
      </c>
      <c r="B39" s="567"/>
      <c r="C39" s="567"/>
      <c r="D39" s="567"/>
      <c r="E39" s="568"/>
      <c r="F39" s="649"/>
      <c r="G39" s="10"/>
      <c r="H39" s="10"/>
    </row>
    <row r="40" spans="1:8" s="427" customFormat="1" ht="13.5" thickBot="1">
      <c r="A40" s="650" t="s">
        <v>33</v>
      </c>
      <c r="B40" s="651"/>
      <c r="C40" s="651"/>
      <c r="D40" s="651"/>
      <c r="E40" s="652"/>
      <c r="F40" s="653">
        <f>F29+F37</f>
        <v>62800</v>
      </c>
      <c r="G40" s="10"/>
      <c r="H40" s="10"/>
    </row>
    <row r="41" spans="1:8" s="427" customFormat="1">
      <c r="E41" s="10"/>
      <c r="F41" s="10"/>
      <c r="G41" s="10"/>
      <c r="H41" s="10"/>
    </row>
    <row r="42" spans="1:8" s="427" customFormat="1">
      <c r="E42" s="10"/>
      <c r="F42" s="10"/>
      <c r="G42" s="10"/>
      <c r="H42" s="10"/>
    </row>
    <row r="43" spans="1:8" s="427" customFormat="1">
      <c r="E43" s="10"/>
      <c r="F43" s="10"/>
      <c r="G43" s="10"/>
      <c r="H43" s="10"/>
    </row>
  </sheetData>
  <sheetProtection sheet="1" objects="1" scenarios="1"/>
  <mergeCells count="46">
    <mergeCell ref="B4:M4"/>
    <mergeCell ref="E1:H1"/>
    <mergeCell ref="J1:L1"/>
    <mergeCell ref="E2:I2"/>
    <mergeCell ref="K2:M2"/>
    <mergeCell ref="B3:M3"/>
    <mergeCell ref="G6:M6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M9"/>
    <mergeCell ref="B11:M11"/>
    <mergeCell ref="C12:M12"/>
    <mergeCell ref="D13:G13"/>
    <mergeCell ref="A14:A20"/>
    <mergeCell ref="B14:B20"/>
    <mergeCell ref="C14:C20"/>
    <mergeCell ref="D14:D19"/>
    <mergeCell ref="E14:E19"/>
    <mergeCell ref="H14:H17"/>
    <mergeCell ref="D20:F20"/>
    <mergeCell ref="F15:F19"/>
    <mergeCell ref="G15:G19"/>
    <mergeCell ref="A40:E40"/>
    <mergeCell ref="A32:E32"/>
    <mergeCell ref="A33:E33"/>
    <mergeCell ref="A34:E34"/>
    <mergeCell ref="A35:E35"/>
    <mergeCell ref="A37:E37"/>
    <mergeCell ref="A38:E38"/>
    <mergeCell ref="A31:E31"/>
    <mergeCell ref="D21:F21"/>
    <mergeCell ref="C22:F22"/>
    <mergeCell ref="B23:F23"/>
    <mergeCell ref="A39:E39"/>
    <mergeCell ref="B25:M25"/>
    <mergeCell ref="A27:E27"/>
    <mergeCell ref="A28:E28"/>
    <mergeCell ref="A29:E29"/>
    <mergeCell ref="A30:E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/>
  </sheetViews>
  <sheetFormatPr defaultRowHeight="12.75"/>
  <cols>
    <col min="1" max="1" width="3.7109375" style="587" customWidth="1"/>
    <col min="2" max="4" width="2.7109375" style="587" customWidth="1"/>
    <col min="5" max="5" width="27.28515625" style="588" customWidth="1"/>
    <col min="6" max="6" width="9.28515625" style="588" customWidth="1"/>
    <col min="7" max="7" width="10" style="588" customWidth="1"/>
    <col min="8" max="8" width="0.140625" style="588" customWidth="1"/>
    <col min="9" max="9" width="14.85546875" style="587" customWidth="1"/>
    <col min="10" max="10" width="25.85546875" style="587" customWidth="1"/>
    <col min="11" max="11" width="17.85546875" style="427" customWidth="1"/>
    <col min="12" max="13" width="7.28515625" style="587" customWidth="1"/>
    <col min="14" max="16384" width="9.140625" style="587"/>
  </cols>
  <sheetData>
    <row r="1" spans="1:17" s="427" customFormat="1" ht="50.25" customHeight="1">
      <c r="A1" s="10"/>
      <c r="B1" s="10"/>
      <c r="C1" s="10"/>
      <c r="D1" s="10"/>
      <c r="E1" s="2"/>
      <c r="F1" s="2"/>
      <c r="G1" s="2"/>
      <c r="H1" s="2"/>
      <c r="I1" s="10"/>
      <c r="J1" s="3" t="s">
        <v>483</v>
      </c>
      <c r="K1" s="3"/>
      <c r="L1" s="3"/>
    </row>
    <row r="2" spans="1:17" ht="15.75">
      <c r="E2" s="429"/>
      <c r="F2" s="429"/>
      <c r="G2" s="429"/>
      <c r="H2" s="429"/>
      <c r="I2" s="429"/>
      <c r="J2" s="430"/>
      <c r="K2" s="429"/>
      <c r="L2" s="429"/>
      <c r="M2" s="429"/>
    </row>
    <row r="3" spans="1:17" ht="15.75"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7" ht="15.75">
      <c r="B4" s="432" t="s">
        <v>493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</row>
    <row r="6" spans="1:17" ht="15.75">
      <c r="B6" s="433"/>
      <c r="C6" s="433"/>
      <c r="D6" s="433"/>
      <c r="E6" s="433"/>
      <c r="F6" s="434">
        <v>2024</v>
      </c>
      <c r="G6" s="435" t="s">
        <v>465</v>
      </c>
      <c r="H6" s="435"/>
      <c r="I6" s="435"/>
      <c r="J6" s="435"/>
      <c r="K6" s="435"/>
      <c r="L6" s="435"/>
      <c r="M6" s="435"/>
    </row>
    <row r="7" spans="1:17" ht="15.75">
      <c r="K7" s="430" t="s">
        <v>466</v>
      </c>
      <c r="L7" s="430"/>
      <c r="M7" s="430"/>
    </row>
    <row r="8" spans="1:17" s="592" customFormat="1">
      <c r="A8" s="438" t="s">
        <v>27</v>
      </c>
      <c r="B8" s="438" t="s">
        <v>1</v>
      </c>
      <c r="C8" s="438" t="s">
        <v>2</v>
      </c>
      <c r="D8" s="438" t="s">
        <v>3</v>
      </c>
      <c r="E8" s="439" t="s">
        <v>14</v>
      </c>
      <c r="F8" s="438" t="s">
        <v>4</v>
      </c>
      <c r="G8" s="438" t="s">
        <v>479</v>
      </c>
      <c r="H8" s="438" t="s">
        <v>467</v>
      </c>
      <c r="I8" s="440" t="s">
        <v>0</v>
      </c>
      <c r="J8" s="589" t="s">
        <v>468</v>
      </c>
      <c r="K8" s="590"/>
      <c r="L8" s="590"/>
      <c r="M8" s="591"/>
    </row>
    <row r="9" spans="1:17" s="592" customFormat="1">
      <c r="A9" s="444"/>
      <c r="B9" s="444"/>
      <c r="C9" s="444"/>
      <c r="D9" s="444"/>
      <c r="E9" s="445"/>
      <c r="F9" s="444"/>
      <c r="G9" s="444"/>
      <c r="H9" s="444"/>
      <c r="I9" s="446"/>
      <c r="J9" s="593"/>
      <c r="K9" s="594"/>
      <c r="L9" s="594"/>
      <c r="M9" s="595"/>
    </row>
    <row r="10" spans="1:17" s="592" customFormat="1" ht="73.5">
      <c r="A10" s="450"/>
      <c r="B10" s="450"/>
      <c r="C10" s="450"/>
      <c r="D10" s="450"/>
      <c r="E10" s="451"/>
      <c r="F10" s="450"/>
      <c r="G10" s="450"/>
      <c r="H10" s="450"/>
      <c r="I10" s="452"/>
      <c r="J10" s="453" t="s">
        <v>102</v>
      </c>
      <c r="K10" s="596" t="s">
        <v>103</v>
      </c>
      <c r="L10" s="597" t="s">
        <v>36</v>
      </c>
      <c r="M10" s="597" t="s">
        <v>37</v>
      </c>
    </row>
    <row r="11" spans="1:17" s="10" customFormat="1">
      <c r="A11" s="285" t="s">
        <v>197</v>
      </c>
      <c r="B11" s="457" t="s">
        <v>461</v>
      </c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9"/>
    </row>
    <row r="12" spans="1:17" s="10" customFormat="1">
      <c r="A12" s="598" t="s">
        <v>197</v>
      </c>
      <c r="B12" s="100" t="s">
        <v>5</v>
      </c>
      <c r="C12" s="461" t="s">
        <v>469</v>
      </c>
      <c r="D12" s="462"/>
      <c r="E12" s="462"/>
      <c r="F12" s="462"/>
      <c r="G12" s="462"/>
      <c r="H12" s="462"/>
      <c r="I12" s="462"/>
      <c r="J12" s="462"/>
      <c r="K12" s="462"/>
      <c r="L12" s="462"/>
      <c r="M12" s="463"/>
    </row>
    <row r="13" spans="1:17" s="10" customFormat="1" ht="63.75">
      <c r="A13" s="598" t="s">
        <v>197</v>
      </c>
      <c r="B13" s="100" t="s">
        <v>5</v>
      </c>
      <c r="C13" s="599" t="s">
        <v>5</v>
      </c>
      <c r="D13" s="466" t="s">
        <v>470</v>
      </c>
      <c r="E13" s="467"/>
      <c r="F13" s="467"/>
      <c r="G13" s="467"/>
      <c r="H13" s="468"/>
      <c r="I13" s="42" t="s">
        <v>758</v>
      </c>
      <c r="J13" s="469" t="s">
        <v>472</v>
      </c>
      <c r="K13" s="469" t="s">
        <v>203</v>
      </c>
      <c r="L13" s="469" t="s">
        <v>111</v>
      </c>
      <c r="M13" s="469">
        <v>33.4</v>
      </c>
      <c r="N13" s="600"/>
      <c r="O13" s="600"/>
      <c r="P13" s="600"/>
      <c r="Q13" s="600"/>
    </row>
    <row r="14" spans="1:17" s="58" customFormat="1" ht="63.75">
      <c r="A14" s="601" t="s">
        <v>197</v>
      </c>
      <c r="B14" s="36" t="s">
        <v>5</v>
      </c>
      <c r="C14" s="602" t="s">
        <v>5</v>
      </c>
      <c r="D14" s="603" t="s">
        <v>8</v>
      </c>
      <c r="E14" s="70" t="s">
        <v>433</v>
      </c>
      <c r="F14" s="656" t="s">
        <v>9</v>
      </c>
      <c r="G14" s="235">
        <v>59700</v>
      </c>
      <c r="H14" s="659" t="s">
        <v>473</v>
      </c>
      <c r="I14" s="54" t="s">
        <v>759</v>
      </c>
      <c r="J14" s="71" t="s">
        <v>66</v>
      </c>
      <c r="K14" s="71" t="s">
        <v>438</v>
      </c>
      <c r="L14" s="71" t="s">
        <v>110</v>
      </c>
      <c r="M14" s="71">
        <v>92</v>
      </c>
    </row>
    <row r="15" spans="1:17" s="58" customFormat="1" ht="25.5">
      <c r="A15" s="606"/>
      <c r="B15" s="74"/>
      <c r="C15" s="607"/>
      <c r="D15" s="608"/>
      <c r="E15" s="78"/>
      <c r="F15" s="657" t="s">
        <v>60</v>
      </c>
      <c r="G15" s="658">
        <v>900</v>
      </c>
      <c r="H15" s="659"/>
      <c r="I15" s="54" t="s">
        <v>698</v>
      </c>
      <c r="J15" s="71" t="s">
        <v>434</v>
      </c>
      <c r="K15" s="71" t="s">
        <v>439</v>
      </c>
      <c r="L15" s="71" t="s">
        <v>110</v>
      </c>
      <c r="M15" s="71">
        <v>161</v>
      </c>
    </row>
    <row r="16" spans="1:17" s="58" customFormat="1" ht="38.25">
      <c r="A16" s="606"/>
      <c r="B16" s="74"/>
      <c r="C16" s="607"/>
      <c r="D16" s="608"/>
      <c r="E16" s="78"/>
      <c r="F16" s="657"/>
      <c r="G16" s="658"/>
      <c r="H16" s="659"/>
      <c r="I16" s="54" t="s">
        <v>494</v>
      </c>
      <c r="J16" s="71" t="s">
        <v>69</v>
      </c>
      <c r="K16" s="71" t="s">
        <v>440</v>
      </c>
      <c r="L16" s="71" t="s">
        <v>110</v>
      </c>
      <c r="M16" s="71">
        <v>140</v>
      </c>
    </row>
    <row r="17" spans="1:13" s="58" customFormat="1" ht="38.25">
      <c r="A17" s="606"/>
      <c r="B17" s="74"/>
      <c r="C17" s="607"/>
      <c r="D17" s="608"/>
      <c r="E17" s="78"/>
      <c r="F17" s="657"/>
      <c r="G17" s="658"/>
      <c r="H17" s="659"/>
      <c r="I17" s="54" t="s">
        <v>495</v>
      </c>
      <c r="J17" s="71" t="s">
        <v>435</v>
      </c>
      <c r="K17" s="71" t="s">
        <v>441</v>
      </c>
      <c r="L17" s="71" t="s">
        <v>67</v>
      </c>
      <c r="M17" s="71">
        <v>0.8</v>
      </c>
    </row>
    <row r="18" spans="1:13" s="58" customFormat="1" ht="25.5">
      <c r="A18" s="606"/>
      <c r="B18" s="74"/>
      <c r="C18" s="607"/>
      <c r="D18" s="608"/>
      <c r="E18" s="78"/>
      <c r="F18" s="657"/>
      <c r="G18" s="658"/>
      <c r="H18" s="54"/>
      <c r="I18" s="54" t="s">
        <v>496</v>
      </c>
      <c r="J18" s="71" t="s">
        <v>436</v>
      </c>
      <c r="K18" s="71" t="s">
        <v>442</v>
      </c>
      <c r="L18" s="71" t="s">
        <v>68</v>
      </c>
      <c r="M18" s="71">
        <v>88</v>
      </c>
    </row>
    <row r="19" spans="1:13" s="58" customFormat="1" ht="36" customHeight="1">
      <c r="A19" s="606"/>
      <c r="B19" s="74"/>
      <c r="C19" s="607"/>
      <c r="D19" s="611"/>
      <c r="E19" s="81"/>
      <c r="F19" s="657"/>
      <c r="G19" s="658"/>
      <c r="H19" s="54" t="s">
        <v>473</v>
      </c>
      <c r="I19" s="54" t="s">
        <v>497</v>
      </c>
      <c r="J19" s="352" t="s">
        <v>437</v>
      </c>
      <c r="K19" s="71" t="s">
        <v>443</v>
      </c>
      <c r="L19" s="71" t="s">
        <v>67</v>
      </c>
      <c r="M19" s="71">
        <v>13.5</v>
      </c>
    </row>
    <row r="20" spans="1:13" s="10" customFormat="1">
      <c r="A20" s="614"/>
      <c r="B20" s="45"/>
      <c r="C20" s="615"/>
      <c r="D20" s="207" t="s">
        <v>10</v>
      </c>
      <c r="E20" s="490"/>
      <c r="F20" s="208"/>
      <c r="G20" s="616">
        <f>G14+G15</f>
        <v>60600</v>
      </c>
      <c r="H20" s="617"/>
      <c r="I20" s="618"/>
      <c r="J20" s="618"/>
      <c r="K20" s="619"/>
      <c r="L20" s="618"/>
      <c r="M20" s="619"/>
    </row>
    <row r="21" spans="1:13" s="10" customFormat="1">
      <c r="A21" s="285" t="s">
        <v>197</v>
      </c>
      <c r="B21" s="100" t="s">
        <v>5</v>
      </c>
      <c r="C21" s="599" t="s">
        <v>5</v>
      </c>
      <c r="D21" s="620" t="s">
        <v>11</v>
      </c>
      <c r="E21" s="621"/>
      <c r="F21" s="622"/>
      <c r="G21" s="623">
        <f>G20</f>
        <v>60600</v>
      </c>
      <c r="H21" s="624"/>
      <c r="I21" s="625"/>
      <c r="J21" s="625"/>
      <c r="K21" s="599"/>
      <c r="L21" s="599"/>
      <c r="M21" s="625"/>
    </row>
    <row r="22" spans="1:13" s="58" customFormat="1">
      <c r="A22" s="285" t="s">
        <v>197</v>
      </c>
      <c r="B22" s="100" t="s">
        <v>5</v>
      </c>
      <c r="C22" s="250" t="s">
        <v>13</v>
      </c>
      <c r="D22" s="251"/>
      <c r="E22" s="251"/>
      <c r="F22" s="252"/>
      <c r="G22" s="626">
        <f>G21</f>
        <v>60600</v>
      </c>
      <c r="H22" s="254"/>
      <c r="I22" s="254"/>
      <c r="J22" s="254"/>
      <c r="K22" s="100"/>
      <c r="L22" s="100"/>
      <c r="M22" s="627"/>
    </row>
    <row r="23" spans="1:13" s="58" customFormat="1">
      <c r="A23" s="285" t="s">
        <v>197</v>
      </c>
      <c r="B23" s="264" t="s">
        <v>12</v>
      </c>
      <c r="C23" s="265"/>
      <c r="D23" s="265"/>
      <c r="E23" s="265"/>
      <c r="F23" s="266"/>
      <c r="G23" s="628">
        <f>G22</f>
        <v>60600</v>
      </c>
      <c r="H23" s="270"/>
      <c r="I23" s="268"/>
      <c r="J23" s="269"/>
      <c r="K23" s="269"/>
      <c r="L23" s="270"/>
      <c r="M23" s="629"/>
    </row>
    <row r="24" spans="1:13" s="427" customFormat="1" ht="20.25" customHeight="1">
      <c r="E24" s="10"/>
      <c r="F24" s="10"/>
      <c r="G24" s="10"/>
      <c r="H24" s="10"/>
    </row>
    <row r="25" spans="1:13" s="427" customFormat="1" ht="95.25" customHeight="1">
      <c r="B25" s="2" t="s">
        <v>482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s="427" customFormat="1" ht="20.25" customHeight="1" thickBot="1">
      <c r="E26" s="10"/>
      <c r="F26" s="10"/>
      <c r="G26" s="10"/>
      <c r="H26" s="10"/>
    </row>
    <row r="27" spans="1:13" s="427" customFormat="1" ht="60.75" thickBot="1">
      <c r="A27" s="630" t="s">
        <v>28</v>
      </c>
      <c r="B27" s="631"/>
      <c r="C27" s="631"/>
      <c r="D27" s="631"/>
      <c r="E27" s="632"/>
      <c r="F27" s="540" t="s">
        <v>480</v>
      </c>
      <c r="G27" s="633"/>
      <c r="H27" s="10"/>
    </row>
    <row r="28" spans="1:13" s="427" customFormat="1" ht="13.5" thickBot="1">
      <c r="A28" s="634" t="s">
        <v>29</v>
      </c>
      <c r="B28" s="635"/>
      <c r="C28" s="635"/>
      <c r="D28" s="635"/>
      <c r="E28" s="636"/>
      <c r="F28" s="637">
        <f>F29</f>
        <v>60600</v>
      </c>
      <c r="G28" s="10"/>
      <c r="H28" s="10"/>
    </row>
    <row r="29" spans="1:13" s="427" customFormat="1" ht="13.5" thickBot="1">
      <c r="A29" s="638" t="s">
        <v>30</v>
      </c>
      <c r="B29" s="639"/>
      <c r="C29" s="639"/>
      <c r="D29" s="639"/>
      <c r="E29" s="640"/>
      <c r="F29" s="641">
        <f>SUM(F30:F35)</f>
        <v>60600</v>
      </c>
      <c r="G29" s="10"/>
      <c r="H29" s="10"/>
    </row>
    <row r="30" spans="1:13" s="644" customFormat="1">
      <c r="A30" s="550" t="s">
        <v>34</v>
      </c>
      <c r="B30" s="551"/>
      <c r="C30" s="551"/>
      <c r="D30" s="551"/>
      <c r="E30" s="552"/>
      <c r="F30" s="642">
        <f>G14</f>
        <v>59700</v>
      </c>
      <c r="G30" s="643"/>
      <c r="H30" s="643"/>
    </row>
    <row r="31" spans="1:13" s="644" customFormat="1">
      <c r="A31" s="557" t="s">
        <v>474</v>
      </c>
      <c r="B31" s="558"/>
      <c r="C31" s="558"/>
      <c r="D31" s="558"/>
      <c r="E31" s="559"/>
      <c r="F31" s="642"/>
      <c r="G31" s="643"/>
      <c r="H31" s="643"/>
    </row>
    <row r="32" spans="1:13" s="644" customFormat="1">
      <c r="A32" s="561" t="s">
        <v>475</v>
      </c>
      <c r="B32" s="562"/>
      <c r="C32" s="562"/>
      <c r="D32" s="562"/>
      <c r="E32" s="563"/>
      <c r="F32" s="642"/>
      <c r="G32" s="643"/>
      <c r="H32" s="643"/>
    </row>
    <row r="33" spans="1:8" s="644" customFormat="1" ht="12.75" customHeight="1">
      <c r="A33" s="561" t="s">
        <v>476</v>
      </c>
      <c r="B33" s="562"/>
      <c r="C33" s="562"/>
      <c r="D33" s="562"/>
      <c r="E33" s="563"/>
      <c r="F33" s="645"/>
      <c r="G33" s="643"/>
      <c r="H33" s="643"/>
    </row>
    <row r="34" spans="1:8" s="644" customFormat="1" ht="12.75" customHeight="1">
      <c r="A34" s="566" t="s">
        <v>477</v>
      </c>
      <c r="B34" s="567"/>
      <c r="C34" s="567"/>
      <c r="D34" s="567"/>
      <c r="E34" s="568"/>
      <c r="F34" s="645">
        <f>G15</f>
        <v>900</v>
      </c>
      <c r="G34" s="643"/>
      <c r="H34" s="643"/>
    </row>
    <row r="35" spans="1:8" s="427" customFormat="1" ht="13.5" thickBot="1">
      <c r="A35" s="569" t="s">
        <v>35</v>
      </c>
      <c r="B35" s="570"/>
      <c r="C35" s="570"/>
      <c r="D35" s="570"/>
      <c r="E35" s="571"/>
      <c r="F35" s="645"/>
      <c r="G35" s="10"/>
      <c r="H35" s="10"/>
    </row>
    <row r="36" spans="1:8" s="427" customFormat="1" ht="13.5" hidden="1" thickBot="1">
      <c r="A36" s="646"/>
      <c r="B36" s="646"/>
      <c r="C36" s="646"/>
      <c r="D36" s="646"/>
      <c r="E36" s="646"/>
      <c r="F36" s="645"/>
      <c r="G36" s="10"/>
      <c r="H36" s="10"/>
    </row>
    <row r="37" spans="1:8" s="427" customFormat="1" ht="13.5" thickBot="1">
      <c r="A37" s="574" t="s">
        <v>31</v>
      </c>
      <c r="B37" s="575"/>
      <c r="C37" s="575"/>
      <c r="D37" s="575"/>
      <c r="E37" s="576"/>
      <c r="F37" s="647">
        <f>SUM(F38:F39)</f>
        <v>0</v>
      </c>
      <c r="G37" s="10"/>
      <c r="H37" s="10"/>
    </row>
    <row r="38" spans="1:8" s="427" customFormat="1" ht="12.75" customHeight="1">
      <c r="A38" s="578" t="s">
        <v>32</v>
      </c>
      <c r="B38" s="579"/>
      <c r="C38" s="579"/>
      <c r="D38" s="579"/>
      <c r="E38" s="580"/>
      <c r="F38" s="648"/>
      <c r="G38" s="10"/>
      <c r="H38" s="10"/>
    </row>
    <row r="39" spans="1:8" s="427" customFormat="1" ht="13.5" thickBot="1">
      <c r="A39" s="566" t="s">
        <v>478</v>
      </c>
      <c r="B39" s="567"/>
      <c r="C39" s="567"/>
      <c r="D39" s="567"/>
      <c r="E39" s="568"/>
      <c r="F39" s="649"/>
      <c r="G39" s="10"/>
      <c r="H39" s="10"/>
    </row>
    <row r="40" spans="1:8" s="427" customFormat="1" ht="13.5" thickBot="1">
      <c r="A40" s="650" t="s">
        <v>33</v>
      </c>
      <c r="B40" s="651"/>
      <c r="C40" s="651"/>
      <c r="D40" s="651"/>
      <c r="E40" s="652"/>
      <c r="F40" s="653">
        <f>F29+F37</f>
        <v>60600</v>
      </c>
      <c r="G40" s="10"/>
      <c r="H40" s="10"/>
    </row>
    <row r="41" spans="1:8" s="427" customFormat="1">
      <c r="E41" s="10"/>
      <c r="F41" s="10"/>
      <c r="G41" s="10"/>
      <c r="H41" s="10"/>
    </row>
    <row r="42" spans="1:8" s="427" customFormat="1">
      <c r="E42" s="10"/>
      <c r="F42" s="10"/>
      <c r="G42" s="10"/>
      <c r="H42" s="10"/>
    </row>
    <row r="43" spans="1:8" s="427" customFormat="1">
      <c r="E43" s="10"/>
      <c r="F43" s="10"/>
      <c r="G43" s="10"/>
      <c r="H43" s="10"/>
    </row>
  </sheetData>
  <sheetProtection sheet="1" objects="1" scenarios="1"/>
  <mergeCells count="46">
    <mergeCell ref="B4:M4"/>
    <mergeCell ref="E1:H1"/>
    <mergeCell ref="J1:L1"/>
    <mergeCell ref="E2:I2"/>
    <mergeCell ref="K2:M2"/>
    <mergeCell ref="B3:M3"/>
    <mergeCell ref="G6:M6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M9"/>
    <mergeCell ref="B11:M11"/>
    <mergeCell ref="C12:M12"/>
    <mergeCell ref="D13:G13"/>
    <mergeCell ref="A14:A20"/>
    <mergeCell ref="B14:B20"/>
    <mergeCell ref="C14:C20"/>
    <mergeCell ref="D14:D19"/>
    <mergeCell ref="E14:E19"/>
    <mergeCell ref="H14:H17"/>
    <mergeCell ref="A31:E31"/>
    <mergeCell ref="F15:F19"/>
    <mergeCell ref="G15:G19"/>
    <mergeCell ref="D20:F20"/>
    <mergeCell ref="D21:F21"/>
    <mergeCell ref="C22:F22"/>
    <mergeCell ref="B23:F23"/>
    <mergeCell ref="B25:M25"/>
    <mergeCell ref="A27:E27"/>
    <mergeCell ref="A28:E28"/>
    <mergeCell ref="A29:E29"/>
    <mergeCell ref="A30:E30"/>
    <mergeCell ref="A39:E39"/>
    <mergeCell ref="A40:E40"/>
    <mergeCell ref="A32:E32"/>
    <mergeCell ref="A33:E33"/>
    <mergeCell ref="A34:E34"/>
    <mergeCell ref="A35:E35"/>
    <mergeCell ref="A37:E37"/>
    <mergeCell ref="A38:E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12</vt:i4>
      </vt:variant>
    </vt:vector>
  </HeadingPairs>
  <TitlesOfParts>
    <vt:vector size="12" baseType="lpstr">
      <vt:lpstr>Administracija</vt:lpstr>
      <vt:lpstr> Plungės m. sen.</vt:lpstr>
      <vt:lpstr>Alsėdžių sen.</vt:lpstr>
      <vt:lpstr>Babrungo sen.</vt:lpstr>
      <vt:lpstr>Kulių sen. </vt:lpstr>
      <vt:lpstr>Nausodžio sen.</vt:lpstr>
      <vt:lpstr>Paukštakių sen.</vt:lpstr>
      <vt:lpstr>Platelių sen.</vt:lpstr>
      <vt:lpstr>Stalgėnų sen.</vt:lpstr>
      <vt:lpstr>Šateikių sen.</vt:lpstr>
      <vt:lpstr>Ž. Kalvarijos sen.</vt:lpstr>
      <vt:lpstr>Žlibinų sen.</vt:lpstr>
    </vt:vector>
  </TitlesOfParts>
  <Company>valdyba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Zina Plaipaitė</cp:lastModifiedBy>
  <cp:lastPrinted>2023-03-16T13:51:31Z</cp:lastPrinted>
  <dcterms:created xsi:type="dcterms:W3CDTF">2004-05-19T10:48:48Z</dcterms:created>
  <dcterms:modified xsi:type="dcterms:W3CDTF">2024-05-20T07:40:47Z</dcterms:modified>
</cp:coreProperties>
</file>