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irma.kvizikeviciene\Desktop\2023 Tarybos posėdžiai\2024 m\Kontrolės k\balandžio 17\"/>
    </mc:Choice>
  </mc:AlternateContent>
  <bookViews>
    <workbookView xWindow="0" yWindow="0" windowWidth="19590" windowHeight="10590"/>
  </bookViews>
  <sheets>
    <sheet name="(1 lentele) 2023 m. " sheetId="5" r:id="rId1"/>
    <sheet name="(2 lentele)turtas" sheetId="6" r:id="rId2"/>
    <sheet name=" (3 lent.)palyginimas 2022-2023" sheetId="7" r:id="rId3"/>
  </sheets>
  <definedNames>
    <definedName name="_xlnm.Print_Titles" localSheetId="0">'(1 lentele) 2023 m. '!$2:$4</definedName>
  </definedNames>
  <calcPr calcId="162913"/>
</workbook>
</file>

<file path=xl/calcChain.xml><?xml version="1.0" encoding="utf-8"?>
<calcChain xmlns="http://schemas.openxmlformats.org/spreadsheetml/2006/main">
  <c r="I142" i="7" l="1"/>
  <c r="I143" i="7"/>
  <c r="I141" i="7"/>
  <c r="E142" i="7"/>
  <c r="E143" i="7"/>
  <c r="E141" i="7"/>
  <c r="K144" i="7"/>
  <c r="I140" i="7"/>
  <c r="E140" i="7"/>
  <c r="I136" i="7"/>
  <c r="E136" i="7"/>
  <c r="L136" i="7" s="1"/>
  <c r="I132" i="7"/>
  <c r="E132" i="7"/>
  <c r="I124" i="7"/>
  <c r="I128" i="7"/>
  <c r="E128" i="7"/>
  <c r="H142" i="7"/>
  <c r="H143" i="7"/>
  <c r="H141" i="7"/>
  <c r="E124" i="7"/>
  <c r="I120" i="7"/>
  <c r="H120" i="7"/>
  <c r="E120" i="7"/>
  <c r="D120" i="7"/>
  <c r="I116" i="7"/>
  <c r="E116" i="7"/>
  <c r="L116" i="7" s="1"/>
  <c r="I112" i="7"/>
  <c r="E112" i="7"/>
  <c r="I108" i="7"/>
  <c r="E108" i="7"/>
  <c r="I104" i="7"/>
  <c r="E104" i="7"/>
  <c r="I100" i="7"/>
  <c r="H100" i="7"/>
  <c r="E100" i="7"/>
  <c r="D100" i="7"/>
  <c r="I96" i="7"/>
  <c r="E96" i="7"/>
  <c r="I92" i="7"/>
  <c r="E92" i="7"/>
  <c r="J87" i="7"/>
  <c r="J86" i="7"/>
  <c r="J85" i="7"/>
  <c r="F87" i="7"/>
  <c r="F86" i="7"/>
  <c r="F85" i="7"/>
  <c r="I88" i="7"/>
  <c r="J88" i="7" s="1"/>
  <c r="H88" i="7"/>
  <c r="I84" i="7"/>
  <c r="E88" i="7"/>
  <c r="F88" i="7" s="1"/>
  <c r="D88" i="7"/>
  <c r="E84" i="7"/>
  <c r="L84" i="7" s="1"/>
  <c r="I80" i="7"/>
  <c r="E80" i="7"/>
  <c r="I76" i="7"/>
  <c r="E76" i="7"/>
  <c r="L88" i="7" l="1"/>
  <c r="I144" i="7"/>
  <c r="I68" i="7" l="1"/>
  <c r="E68" i="7"/>
  <c r="I72" i="7"/>
  <c r="E72" i="7"/>
  <c r="I64" i="7"/>
  <c r="E64" i="7"/>
  <c r="I60" i="7"/>
  <c r="E60" i="7"/>
  <c r="I56" i="7"/>
  <c r="E56" i="7"/>
  <c r="I52" i="7"/>
  <c r="E52" i="7"/>
  <c r="I48" i="7"/>
  <c r="E48" i="7"/>
  <c r="I44" i="7"/>
  <c r="E44" i="7"/>
  <c r="I40" i="7"/>
  <c r="E40" i="7"/>
  <c r="I36" i="7"/>
  <c r="E36" i="7"/>
  <c r="I32" i="7"/>
  <c r="E32" i="7"/>
  <c r="I28" i="7"/>
  <c r="E28" i="7"/>
  <c r="L28" i="7" s="1"/>
  <c r="L144" i="7" s="1"/>
  <c r="I24" i="7"/>
  <c r="E24" i="7"/>
  <c r="D143" i="7"/>
  <c r="D142" i="7"/>
  <c r="E144" i="7"/>
  <c r="D141" i="7"/>
  <c r="I20" i="7"/>
  <c r="E20" i="7"/>
  <c r="I16" i="7"/>
  <c r="E16" i="7"/>
  <c r="I12" i="7"/>
  <c r="E12" i="7"/>
  <c r="I8" i="7" l="1"/>
  <c r="F6" i="7"/>
  <c r="F7" i="7"/>
  <c r="F9" i="7"/>
  <c r="F10" i="7"/>
  <c r="F11" i="7"/>
  <c r="F13" i="7"/>
  <c r="F14" i="7"/>
  <c r="F15" i="7"/>
  <c r="F17" i="7"/>
  <c r="F18" i="7"/>
  <c r="F19" i="7"/>
  <c r="F21" i="7"/>
  <c r="F22" i="7"/>
  <c r="F23" i="7"/>
  <c r="F25" i="7"/>
  <c r="F26" i="7"/>
  <c r="F27" i="7"/>
  <c r="F29" i="7"/>
  <c r="F30" i="7"/>
  <c r="F31" i="7"/>
  <c r="F33" i="7"/>
  <c r="F34" i="7"/>
  <c r="F35" i="7"/>
  <c r="F37" i="7"/>
  <c r="F38" i="7"/>
  <c r="F39" i="7"/>
  <c r="F41" i="7"/>
  <c r="F42" i="7"/>
  <c r="F43" i="7"/>
  <c r="F45" i="7"/>
  <c r="F46" i="7"/>
  <c r="F47" i="7"/>
  <c r="F49" i="7"/>
  <c r="F50" i="7"/>
  <c r="F51" i="7"/>
  <c r="F53" i="7"/>
  <c r="F54" i="7"/>
  <c r="F55" i="7"/>
  <c r="F57" i="7"/>
  <c r="F58" i="7"/>
  <c r="F59" i="7"/>
  <c r="F61" i="7"/>
  <c r="F62" i="7"/>
  <c r="F63" i="7"/>
  <c r="F65" i="7"/>
  <c r="F66" i="7"/>
  <c r="F67" i="7"/>
  <c r="F69" i="7"/>
  <c r="F70" i="7"/>
  <c r="F71" i="7"/>
  <c r="F73" i="7"/>
  <c r="F74" i="7"/>
  <c r="F75" i="7"/>
  <c r="F77" i="7"/>
  <c r="F78" i="7"/>
  <c r="F79" i="7"/>
  <c r="F81" i="7"/>
  <c r="F82" i="7"/>
  <c r="F83" i="7"/>
  <c r="F89" i="7"/>
  <c r="F90" i="7"/>
  <c r="F91" i="7"/>
  <c r="F93" i="7"/>
  <c r="F94" i="7"/>
  <c r="F95" i="7"/>
  <c r="F97" i="7"/>
  <c r="F98" i="7"/>
  <c r="F99" i="7"/>
  <c r="F100" i="7"/>
  <c r="F101" i="7"/>
  <c r="F102" i="7"/>
  <c r="F103" i="7"/>
  <c r="F105" i="7"/>
  <c r="F106" i="7"/>
  <c r="F107" i="7"/>
  <c r="F109" i="7"/>
  <c r="F110" i="7"/>
  <c r="F111" i="7"/>
  <c r="F113" i="7"/>
  <c r="F114" i="7"/>
  <c r="F115" i="7"/>
  <c r="F117" i="7"/>
  <c r="F118" i="7"/>
  <c r="F119" i="7"/>
  <c r="F120" i="7"/>
  <c r="F121" i="7"/>
  <c r="F122" i="7"/>
  <c r="F123" i="7"/>
  <c r="F125" i="7"/>
  <c r="F126" i="7"/>
  <c r="F127" i="7"/>
  <c r="F129" i="7"/>
  <c r="F130" i="7"/>
  <c r="F131" i="7"/>
  <c r="F133" i="7"/>
  <c r="F134" i="7"/>
  <c r="F135" i="7"/>
  <c r="F137" i="7"/>
  <c r="F138" i="7"/>
  <c r="F139" i="7"/>
  <c r="J6" i="7" l="1"/>
  <c r="J7" i="7"/>
  <c r="J9" i="7"/>
  <c r="J10" i="7"/>
  <c r="J11" i="7"/>
  <c r="J13" i="7"/>
  <c r="J14" i="7"/>
  <c r="J15" i="7"/>
  <c r="J17" i="7"/>
  <c r="J18" i="7"/>
  <c r="J19" i="7"/>
  <c r="J21" i="7"/>
  <c r="J22" i="7"/>
  <c r="J23" i="7"/>
  <c r="J25" i="7"/>
  <c r="J26" i="7"/>
  <c r="J27" i="7"/>
  <c r="J29" i="7"/>
  <c r="J30" i="7"/>
  <c r="J31" i="7"/>
  <c r="J33" i="7"/>
  <c r="J34" i="7"/>
  <c r="J35" i="7"/>
  <c r="J37" i="7"/>
  <c r="J38" i="7"/>
  <c r="J39" i="7"/>
  <c r="J41" i="7"/>
  <c r="J42" i="7"/>
  <c r="J43" i="7"/>
  <c r="J45" i="7"/>
  <c r="J46" i="7"/>
  <c r="J47" i="7"/>
  <c r="J49" i="7"/>
  <c r="J50" i="7"/>
  <c r="J51" i="7"/>
  <c r="J53" i="7"/>
  <c r="J54" i="7"/>
  <c r="J55" i="7"/>
  <c r="J57" i="7"/>
  <c r="J58" i="7"/>
  <c r="J59" i="7"/>
  <c r="J61" i="7"/>
  <c r="J62" i="7"/>
  <c r="J63" i="7"/>
  <c r="J65" i="7"/>
  <c r="J66" i="7"/>
  <c r="J67" i="7"/>
  <c r="J69" i="7"/>
  <c r="J70" i="7"/>
  <c r="J71" i="7"/>
  <c r="J73" i="7"/>
  <c r="J74" i="7"/>
  <c r="J75" i="7"/>
  <c r="J77" i="7"/>
  <c r="J78" i="7"/>
  <c r="J79" i="7"/>
  <c r="J81" i="7"/>
  <c r="J82" i="7"/>
  <c r="J83" i="7"/>
  <c r="J89" i="7"/>
  <c r="J90" i="7"/>
  <c r="J91" i="7"/>
  <c r="J93" i="7"/>
  <c r="J94" i="7"/>
  <c r="J95" i="7"/>
  <c r="J97" i="7"/>
  <c r="J98" i="7"/>
  <c r="J99" i="7"/>
  <c r="J100" i="7"/>
  <c r="J101" i="7"/>
  <c r="J102" i="7"/>
  <c r="J103" i="7"/>
  <c r="J105" i="7"/>
  <c r="J106" i="7"/>
  <c r="J107" i="7"/>
  <c r="J109" i="7"/>
  <c r="J110" i="7"/>
  <c r="J111" i="7"/>
  <c r="J113" i="7"/>
  <c r="J114" i="7"/>
  <c r="J115" i="7"/>
  <c r="J117" i="7"/>
  <c r="J118" i="7"/>
  <c r="J119" i="7"/>
  <c r="J120" i="7"/>
  <c r="J121" i="7"/>
  <c r="J122" i="7"/>
  <c r="J123" i="7"/>
  <c r="J125" i="7"/>
  <c r="J126" i="7"/>
  <c r="J127" i="7"/>
  <c r="J129" i="7"/>
  <c r="J130" i="7"/>
  <c r="J131" i="7"/>
  <c r="J133" i="7"/>
  <c r="J134" i="7"/>
  <c r="J135" i="7"/>
  <c r="J137" i="7"/>
  <c r="J138" i="7"/>
  <c r="J139" i="7"/>
  <c r="J5" i="7"/>
  <c r="E8" i="7"/>
  <c r="F5" i="7"/>
  <c r="E141" i="5" l="1"/>
  <c r="N16" i="5" l="1"/>
  <c r="O16" i="5"/>
  <c r="P16" i="5"/>
  <c r="Q16" i="5"/>
  <c r="R16" i="5"/>
  <c r="S16" i="5"/>
  <c r="T16" i="5"/>
  <c r="U16" i="5"/>
  <c r="H20" i="5"/>
  <c r="I20" i="5"/>
  <c r="J20" i="5"/>
  <c r="K20" i="5"/>
  <c r="L20" i="5"/>
  <c r="M20" i="5"/>
  <c r="N20" i="5"/>
  <c r="O20" i="5"/>
  <c r="P20" i="5"/>
  <c r="Q20" i="5"/>
  <c r="R20" i="5"/>
  <c r="S20" i="5"/>
  <c r="T20" i="5"/>
  <c r="U20" i="5"/>
  <c r="V20" i="5"/>
  <c r="W20" i="5"/>
  <c r="E20" i="5"/>
  <c r="F20" i="5"/>
  <c r="K24" i="5"/>
  <c r="L24" i="5"/>
  <c r="M24" i="5"/>
  <c r="N24" i="5"/>
  <c r="O24" i="5"/>
  <c r="P24" i="5"/>
  <c r="Q24" i="5"/>
  <c r="R24" i="5"/>
  <c r="S24" i="5"/>
  <c r="T24" i="5"/>
  <c r="U24" i="5"/>
  <c r="V24" i="5"/>
  <c r="W24" i="5"/>
  <c r="E24" i="5"/>
  <c r="F24" i="5"/>
  <c r="G24" i="5"/>
  <c r="H24" i="5"/>
  <c r="I24" i="5"/>
  <c r="G28" i="5"/>
  <c r="H28" i="5"/>
  <c r="I28" i="5"/>
  <c r="J28" i="5"/>
  <c r="K28" i="5"/>
  <c r="L28" i="5"/>
  <c r="M28" i="5"/>
  <c r="N28" i="5"/>
  <c r="O28" i="5"/>
  <c r="P28" i="5"/>
  <c r="Q28" i="5"/>
  <c r="R28" i="5"/>
  <c r="S28" i="5"/>
  <c r="T28" i="5"/>
  <c r="U28" i="5"/>
  <c r="V28" i="5"/>
  <c r="W28" i="5"/>
  <c r="P32" i="5"/>
  <c r="Q32" i="5"/>
  <c r="R32" i="5"/>
  <c r="S32" i="5"/>
  <c r="T32" i="5"/>
  <c r="U32" i="5"/>
  <c r="V32" i="5"/>
  <c r="W32" i="5"/>
  <c r="E32" i="5"/>
  <c r="F32" i="5"/>
  <c r="G32" i="5"/>
  <c r="H32" i="5"/>
  <c r="I32" i="5"/>
  <c r="J32" i="5"/>
  <c r="K32" i="5"/>
  <c r="L32" i="5"/>
  <c r="M32" i="5"/>
  <c r="N32" i="5"/>
  <c r="H36" i="5"/>
  <c r="I36" i="5"/>
  <c r="J36" i="5"/>
  <c r="K36" i="5"/>
  <c r="L36" i="5"/>
  <c r="M36" i="5"/>
  <c r="N36" i="5"/>
  <c r="O36" i="5"/>
  <c r="P36" i="5"/>
  <c r="Q36" i="5"/>
  <c r="R36" i="5"/>
  <c r="S36" i="5"/>
  <c r="T36" i="5"/>
  <c r="U36" i="5"/>
  <c r="V36" i="5"/>
  <c r="W36" i="5"/>
  <c r="E36" i="5"/>
  <c r="F36" i="5"/>
  <c r="J40" i="5"/>
  <c r="K40" i="5"/>
  <c r="L40" i="5"/>
  <c r="M40" i="5"/>
  <c r="N40" i="5"/>
  <c r="O40" i="5"/>
  <c r="P40" i="5"/>
  <c r="Q40" i="5"/>
  <c r="R40" i="5"/>
  <c r="S40" i="5"/>
  <c r="T40" i="5"/>
  <c r="U40" i="5"/>
  <c r="V40" i="5"/>
  <c r="W40" i="5"/>
  <c r="E40" i="5"/>
  <c r="F40" i="5"/>
  <c r="G40" i="5"/>
  <c r="H40" i="5"/>
  <c r="H44" i="5"/>
  <c r="I44" i="5"/>
  <c r="J44" i="5"/>
  <c r="K44" i="5"/>
  <c r="L44" i="5"/>
  <c r="M44" i="5"/>
  <c r="N44" i="5"/>
  <c r="O44" i="5"/>
  <c r="P44" i="5"/>
  <c r="Q44" i="5"/>
  <c r="R44" i="5"/>
  <c r="S44" i="5"/>
  <c r="T44" i="5"/>
  <c r="U44" i="5"/>
  <c r="V44" i="5"/>
  <c r="W44" i="5"/>
  <c r="E44" i="5"/>
  <c r="F44" i="5"/>
  <c r="H48" i="5"/>
  <c r="I48" i="5"/>
  <c r="J48" i="5"/>
  <c r="K48" i="5"/>
  <c r="L48" i="5"/>
  <c r="M48" i="5"/>
  <c r="N48" i="5"/>
  <c r="O48" i="5"/>
  <c r="P48" i="5"/>
  <c r="Q48" i="5"/>
  <c r="R48" i="5"/>
  <c r="S48" i="5"/>
  <c r="T48" i="5"/>
  <c r="U48" i="5"/>
  <c r="V48" i="5"/>
  <c r="W48" i="5"/>
  <c r="E48" i="5"/>
  <c r="F48" i="5"/>
  <c r="H52" i="5"/>
  <c r="I52" i="5"/>
  <c r="J52" i="5"/>
  <c r="K52" i="5"/>
  <c r="L52" i="5"/>
  <c r="M52" i="5"/>
  <c r="N52" i="5"/>
  <c r="O52" i="5"/>
  <c r="P52" i="5"/>
  <c r="Q52" i="5"/>
  <c r="R52" i="5"/>
  <c r="S52" i="5"/>
  <c r="T52" i="5"/>
  <c r="U52" i="5"/>
  <c r="V52" i="5"/>
  <c r="W52" i="5"/>
  <c r="E52" i="5"/>
  <c r="F52" i="5"/>
  <c r="H56" i="5"/>
  <c r="I56" i="5"/>
  <c r="J56" i="5"/>
  <c r="K56" i="5"/>
  <c r="L56" i="5"/>
  <c r="M56" i="5"/>
  <c r="N56" i="5"/>
  <c r="O56" i="5"/>
  <c r="P56" i="5"/>
  <c r="Q56" i="5"/>
  <c r="R56" i="5"/>
  <c r="S56" i="5"/>
  <c r="T56" i="5"/>
  <c r="U56" i="5"/>
  <c r="V56" i="5"/>
  <c r="W56" i="5"/>
  <c r="E56" i="5"/>
  <c r="F56" i="5"/>
  <c r="H60" i="5"/>
  <c r="I60" i="5"/>
  <c r="J60" i="5"/>
  <c r="K60" i="5"/>
  <c r="L60" i="5"/>
  <c r="M60" i="5"/>
  <c r="N60" i="5"/>
  <c r="O60" i="5"/>
  <c r="P60" i="5"/>
  <c r="Q60" i="5"/>
  <c r="R60" i="5"/>
  <c r="S60" i="5"/>
  <c r="T60" i="5"/>
  <c r="U60" i="5"/>
  <c r="V60" i="5"/>
  <c r="W60" i="5"/>
  <c r="E60" i="5"/>
  <c r="F60" i="5"/>
  <c r="H64" i="5"/>
  <c r="I64" i="5"/>
  <c r="J64" i="5"/>
  <c r="K64" i="5"/>
  <c r="L64" i="5"/>
  <c r="M64" i="5"/>
  <c r="N64" i="5"/>
  <c r="O64" i="5"/>
  <c r="P64" i="5"/>
  <c r="Q64" i="5"/>
  <c r="R64" i="5"/>
  <c r="S64" i="5"/>
  <c r="T64" i="5"/>
  <c r="U64" i="5"/>
  <c r="V64" i="5"/>
  <c r="W64" i="5"/>
  <c r="E64" i="5"/>
  <c r="F64" i="5"/>
  <c r="E68" i="5"/>
  <c r="F68" i="5"/>
  <c r="G68" i="5"/>
  <c r="H68" i="5"/>
  <c r="I68" i="5"/>
  <c r="J68" i="5"/>
  <c r="K68" i="5"/>
  <c r="L68" i="5"/>
  <c r="M68" i="5"/>
  <c r="N68" i="5"/>
  <c r="O68" i="5"/>
  <c r="P68" i="5"/>
  <c r="Q68" i="5"/>
  <c r="R68" i="5"/>
  <c r="S68" i="5"/>
  <c r="T68" i="5"/>
  <c r="V68" i="5"/>
  <c r="W68" i="5"/>
  <c r="E72" i="5"/>
  <c r="F72" i="5"/>
  <c r="G72" i="5"/>
  <c r="H72" i="5"/>
  <c r="I72" i="5"/>
  <c r="J72" i="5"/>
  <c r="K72" i="5"/>
  <c r="L72" i="5"/>
  <c r="M72" i="5"/>
  <c r="N72" i="5"/>
  <c r="O72" i="5"/>
  <c r="P72" i="5"/>
  <c r="Q72" i="5"/>
  <c r="R72" i="5"/>
  <c r="S72" i="5"/>
  <c r="T72" i="5"/>
  <c r="V72" i="5"/>
  <c r="W72" i="5"/>
  <c r="G76" i="5"/>
  <c r="H76" i="5"/>
  <c r="I76" i="5"/>
  <c r="J76" i="5"/>
  <c r="K76" i="5"/>
  <c r="L76" i="5"/>
  <c r="M76" i="5"/>
  <c r="N76" i="5"/>
  <c r="O76" i="5"/>
  <c r="P76" i="5"/>
  <c r="Q76" i="5"/>
  <c r="W76" i="5"/>
  <c r="E80" i="5"/>
  <c r="F80" i="5"/>
  <c r="G80" i="5"/>
  <c r="H80" i="5"/>
  <c r="I80" i="5"/>
  <c r="J80" i="5"/>
  <c r="K80" i="5"/>
  <c r="L80" i="5"/>
  <c r="M80" i="5"/>
  <c r="N80" i="5"/>
  <c r="O80" i="5"/>
  <c r="P80" i="5"/>
  <c r="Q80" i="5"/>
  <c r="R80" i="5"/>
  <c r="S80" i="5"/>
  <c r="T80" i="5"/>
  <c r="V80" i="5"/>
  <c r="W80" i="5"/>
  <c r="E84" i="5"/>
  <c r="F84" i="5"/>
  <c r="G84" i="5"/>
  <c r="H84" i="5"/>
  <c r="I84" i="5"/>
  <c r="J84" i="5"/>
  <c r="K84" i="5"/>
  <c r="L84" i="5"/>
  <c r="M84" i="5"/>
  <c r="N84" i="5"/>
  <c r="O84" i="5"/>
  <c r="P84" i="5"/>
  <c r="Q84" i="5"/>
  <c r="R84" i="5"/>
  <c r="S84" i="5"/>
  <c r="T84" i="5"/>
  <c r="V84" i="5"/>
  <c r="W84" i="5"/>
  <c r="E88" i="5"/>
  <c r="F88" i="5"/>
  <c r="G88" i="5"/>
  <c r="H88" i="5"/>
  <c r="I88" i="5"/>
  <c r="J88" i="5"/>
  <c r="K88" i="5"/>
  <c r="L88" i="5"/>
  <c r="M88" i="5"/>
  <c r="N88" i="5"/>
  <c r="O88" i="5"/>
  <c r="P88" i="5"/>
  <c r="Q88" i="5"/>
  <c r="R88" i="5"/>
  <c r="S88" i="5"/>
  <c r="T88" i="5"/>
  <c r="V88" i="5"/>
  <c r="W88" i="5"/>
  <c r="E92" i="5"/>
  <c r="F92" i="5"/>
  <c r="G92" i="5"/>
  <c r="H92" i="5"/>
  <c r="I92" i="5"/>
  <c r="J92" i="5"/>
  <c r="K92" i="5"/>
  <c r="L92" i="5"/>
  <c r="M92" i="5"/>
  <c r="N92" i="5"/>
  <c r="O92" i="5"/>
  <c r="P92" i="5"/>
  <c r="Q92" i="5"/>
  <c r="R92" i="5"/>
  <c r="S92" i="5"/>
  <c r="T92" i="5"/>
  <c r="V92" i="5"/>
  <c r="W92" i="5"/>
  <c r="E96" i="5"/>
  <c r="F96" i="5"/>
  <c r="G96" i="5"/>
  <c r="H96" i="5"/>
  <c r="I96" i="5"/>
  <c r="J96" i="5"/>
  <c r="K96" i="5"/>
  <c r="L96" i="5"/>
  <c r="M96" i="5"/>
  <c r="N96" i="5"/>
  <c r="O96" i="5"/>
  <c r="P96" i="5"/>
  <c r="Q96" i="5"/>
  <c r="R96" i="5"/>
  <c r="S96" i="5"/>
  <c r="T96" i="5"/>
  <c r="V96" i="5"/>
  <c r="W96" i="5"/>
  <c r="V104" i="5"/>
  <c r="W104" i="5"/>
  <c r="V100" i="5"/>
  <c r="W100" i="5"/>
  <c r="E100" i="5"/>
  <c r="F100" i="5"/>
  <c r="G100" i="5"/>
  <c r="H100" i="5"/>
  <c r="I100" i="5"/>
  <c r="J100" i="5"/>
  <c r="K100" i="5"/>
  <c r="L100" i="5"/>
  <c r="M100" i="5"/>
  <c r="N100" i="5"/>
  <c r="O100" i="5"/>
  <c r="P100" i="5"/>
  <c r="Q100" i="5"/>
  <c r="R100" i="5"/>
  <c r="S100" i="5"/>
  <c r="T100" i="5"/>
  <c r="E104" i="5"/>
  <c r="F104" i="5"/>
  <c r="G104" i="5"/>
  <c r="H104" i="5"/>
  <c r="I104" i="5"/>
  <c r="J104" i="5"/>
  <c r="K104" i="5"/>
  <c r="L104" i="5"/>
  <c r="M104" i="5"/>
  <c r="N104" i="5"/>
  <c r="O104" i="5"/>
  <c r="P104" i="5"/>
  <c r="Q104" i="5"/>
  <c r="R104" i="5"/>
  <c r="S104" i="5"/>
  <c r="T104" i="5"/>
  <c r="I108" i="5"/>
  <c r="J108" i="5"/>
  <c r="K108" i="5"/>
  <c r="L108" i="5"/>
  <c r="M108" i="5"/>
  <c r="N108" i="5"/>
  <c r="E112" i="5"/>
  <c r="F112" i="5"/>
  <c r="G112" i="5"/>
  <c r="H112" i="5"/>
  <c r="I112" i="5"/>
  <c r="J112" i="5"/>
  <c r="K112" i="5"/>
  <c r="L112" i="5"/>
  <c r="M112" i="5"/>
  <c r="N112" i="5"/>
  <c r="O112" i="5"/>
  <c r="P112" i="5"/>
  <c r="Q112" i="5"/>
  <c r="R112" i="5"/>
  <c r="M116" i="5"/>
  <c r="N116" i="5"/>
  <c r="E120" i="5"/>
  <c r="F120" i="5"/>
  <c r="G120" i="5"/>
  <c r="H120" i="5"/>
  <c r="I120" i="5"/>
  <c r="J120" i="5"/>
  <c r="K120" i="5"/>
  <c r="L120" i="5"/>
  <c r="M120" i="5"/>
  <c r="N120" i="5"/>
  <c r="O120" i="5"/>
  <c r="P120" i="5"/>
  <c r="Q120" i="5"/>
  <c r="R120" i="5"/>
  <c r="S120" i="5"/>
  <c r="T120" i="5"/>
  <c r="V120" i="5"/>
  <c r="W120" i="5"/>
  <c r="E124" i="5"/>
  <c r="F124" i="5"/>
  <c r="G124" i="5"/>
  <c r="H124" i="5"/>
  <c r="I124" i="5"/>
  <c r="J124" i="5"/>
  <c r="K124" i="5"/>
  <c r="L124" i="5"/>
  <c r="M124" i="5"/>
  <c r="N124" i="5"/>
  <c r="O124" i="5"/>
  <c r="P124" i="5"/>
  <c r="Q124" i="5"/>
  <c r="R124" i="5"/>
  <c r="S124" i="5"/>
  <c r="T124" i="5"/>
  <c r="V124" i="5"/>
  <c r="W124" i="5"/>
  <c r="E128" i="5"/>
  <c r="F128" i="5"/>
  <c r="G128" i="5"/>
  <c r="H128" i="5"/>
  <c r="I128" i="5"/>
  <c r="J128" i="5"/>
  <c r="K128" i="5"/>
  <c r="L128" i="5"/>
  <c r="M128" i="5"/>
  <c r="N128" i="5"/>
  <c r="O128" i="5"/>
  <c r="P128" i="5"/>
  <c r="Q128" i="5"/>
  <c r="R128" i="5"/>
  <c r="S128" i="5"/>
  <c r="T128" i="5"/>
  <c r="V128" i="5"/>
  <c r="W128" i="5"/>
  <c r="V132" i="5"/>
  <c r="W132" i="5"/>
  <c r="E132" i="5"/>
  <c r="F132" i="5"/>
  <c r="G132" i="5"/>
  <c r="H132" i="5"/>
  <c r="I132" i="5"/>
  <c r="J132" i="5"/>
  <c r="K132" i="5"/>
  <c r="L132" i="5"/>
  <c r="M132" i="5"/>
  <c r="N132" i="5"/>
  <c r="O132" i="5"/>
  <c r="P132" i="5"/>
  <c r="Q132" i="5"/>
  <c r="R132" i="5"/>
  <c r="S132" i="5"/>
  <c r="T132" i="5"/>
  <c r="N141" i="5"/>
  <c r="N142" i="5"/>
  <c r="N143" i="5"/>
  <c r="N140" i="5"/>
  <c r="N136" i="5"/>
  <c r="E16" i="5"/>
  <c r="F16" i="5"/>
  <c r="G16" i="5"/>
  <c r="H16" i="5"/>
  <c r="I16" i="5"/>
  <c r="J16" i="5"/>
  <c r="K16" i="5"/>
  <c r="L16" i="5"/>
  <c r="M16" i="5"/>
  <c r="V16" i="5"/>
  <c r="W16" i="5"/>
  <c r="E12" i="5"/>
  <c r="F12" i="5"/>
  <c r="G12" i="5"/>
  <c r="H12" i="5"/>
  <c r="I12" i="5"/>
  <c r="J12" i="5"/>
  <c r="K12" i="5"/>
  <c r="L12" i="5"/>
  <c r="M12" i="5"/>
  <c r="O12" i="5"/>
  <c r="P12" i="5"/>
  <c r="Q12" i="5"/>
  <c r="S12" i="5"/>
  <c r="T12" i="5"/>
  <c r="U12" i="5"/>
  <c r="V12" i="5"/>
  <c r="W12" i="5"/>
  <c r="E8" i="5"/>
  <c r="F8" i="5"/>
  <c r="G8" i="5"/>
  <c r="H8" i="5"/>
  <c r="I8" i="5"/>
  <c r="K8" i="5"/>
  <c r="L8" i="5"/>
  <c r="M8" i="5"/>
  <c r="O8" i="5"/>
  <c r="P8" i="5"/>
  <c r="Q8" i="5"/>
  <c r="R8" i="5"/>
  <c r="S8" i="5"/>
  <c r="T8" i="5"/>
  <c r="U8" i="5"/>
  <c r="V8" i="5"/>
  <c r="W8" i="5"/>
  <c r="N144" i="5" l="1"/>
  <c r="E143" i="5"/>
  <c r="F143" i="5"/>
  <c r="G143" i="5"/>
  <c r="H143" i="5"/>
  <c r="I143" i="5"/>
  <c r="J143" i="5"/>
  <c r="K143" i="5"/>
  <c r="L143" i="5"/>
  <c r="M143" i="5"/>
  <c r="O143" i="5"/>
  <c r="P143" i="5"/>
  <c r="Q143" i="5"/>
  <c r="R143" i="5"/>
  <c r="S143" i="5"/>
  <c r="T143" i="5"/>
  <c r="U143" i="5"/>
  <c r="V143" i="5"/>
  <c r="W143" i="5"/>
  <c r="D143" i="5"/>
  <c r="D142" i="5"/>
  <c r="E142" i="5"/>
  <c r="E144" i="5" s="1"/>
  <c r="F142" i="5"/>
  <c r="G142" i="5"/>
  <c r="H142" i="5"/>
  <c r="I142" i="5"/>
  <c r="J142" i="5"/>
  <c r="K142" i="5"/>
  <c r="L142" i="5"/>
  <c r="M142" i="5"/>
  <c r="O142" i="5"/>
  <c r="P142" i="5"/>
  <c r="Q142" i="5"/>
  <c r="R142" i="5"/>
  <c r="S142" i="5"/>
  <c r="T142" i="5"/>
  <c r="V142" i="5"/>
  <c r="W142" i="5"/>
  <c r="U142" i="5"/>
  <c r="D141" i="5"/>
  <c r="F141" i="5"/>
  <c r="G141" i="5"/>
  <c r="H141" i="5"/>
  <c r="I141" i="5"/>
  <c r="J141" i="5"/>
  <c r="K141" i="5"/>
  <c r="L141" i="5"/>
  <c r="M141" i="5"/>
  <c r="O141" i="5"/>
  <c r="P141" i="5"/>
  <c r="Q141" i="5"/>
  <c r="R141" i="5"/>
  <c r="S141" i="5"/>
  <c r="T141" i="5"/>
  <c r="V141" i="5"/>
  <c r="W141" i="5"/>
  <c r="U141" i="5"/>
  <c r="U88" i="5"/>
  <c r="D88" i="5"/>
  <c r="X87" i="5"/>
  <c r="X86" i="5"/>
  <c r="X85" i="5"/>
  <c r="D92" i="5"/>
  <c r="D96" i="5"/>
  <c r="D100" i="5"/>
  <c r="D104" i="5"/>
  <c r="D108" i="5"/>
  <c r="D112" i="5"/>
  <c r="X109" i="5"/>
  <c r="X88" i="5" l="1"/>
  <c r="Z88" i="5" s="1"/>
  <c r="X7" i="5"/>
  <c r="X6" i="5"/>
  <c r="X5" i="5"/>
  <c r="X11" i="5"/>
  <c r="X10" i="5"/>
  <c r="X9" i="5"/>
  <c r="X15" i="5"/>
  <c r="X14" i="5"/>
  <c r="X13" i="5"/>
  <c r="H140" i="7" l="1"/>
  <c r="J140" i="7" s="1"/>
  <c r="D140" i="7"/>
  <c r="F140" i="7" s="1"/>
  <c r="J143" i="7"/>
  <c r="J142" i="7"/>
  <c r="J141" i="7"/>
  <c r="F142" i="7"/>
  <c r="F143" i="7"/>
  <c r="D136" i="7"/>
  <c r="F136" i="7" s="1"/>
  <c r="H136" i="7"/>
  <c r="J136" i="7" s="1"/>
  <c r="H132" i="7"/>
  <c r="J132" i="7" s="1"/>
  <c r="D132" i="7"/>
  <c r="F132" i="7" s="1"/>
  <c r="H128" i="7"/>
  <c r="J128" i="7" s="1"/>
  <c r="D128" i="7"/>
  <c r="F128" i="7" s="1"/>
  <c r="H124" i="7"/>
  <c r="J124" i="7" s="1"/>
  <c r="D124" i="7"/>
  <c r="F124" i="7" s="1"/>
  <c r="H116" i="7"/>
  <c r="J116" i="7" s="1"/>
  <c r="D116" i="7"/>
  <c r="F116" i="7" s="1"/>
  <c r="H112" i="7"/>
  <c r="J112" i="7" s="1"/>
  <c r="D112" i="7"/>
  <c r="F112" i="7" s="1"/>
  <c r="H108" i="7"/>
  <c r="J108" i="7" s="1"/>
  <c r="D108" i="7"/>
  <c r="F108" i="7" s="1"/>
  <c r="H104" i="7"/>
  <c r="J104" i="7" s="1"/>
  <c r="D104" i="7"/>
  <c r="F104" i="7" s="1"/>
  <c r="H144" i="7" l="1"/>
  <c r="J144" i="7" s="1"/>
  <c r="H96" i="7"/>
  <c r="J96" i="7" s="1"/>
  <c r="D96" i="7"/>
  <c r="F96" i="7" s="1"/>
  <c r="H92" i="7" l="1"/>
  <c r="J92" i="7" s="1"/>
  <c r="D92" i="7"/>
  <c r="F92" i="7" s="1"/>
  <c r="H84" i="7"/>
  <c r="J84" i="7" s="1"/>
  <c r="D84" i="7"/>
  <c r="F84" i="7" s="1"/>
  <c r="H80" i="7"/>
  <c r="J80" i="7" s="1"/>
  <c r="D80" i="7"/>
  <c r="F80" i="7" s="1"/>
  <c r="H76" i="7"/>
  <c r="J76" i="7" s="1"/>
  <c r="D76" i="7"/>
  <c r="F76" i="7" s="1"/>
  <c r="H72" i="7" l="1"/>
  <c r="J72" i="7" s="1"/>
  <c r="D72" i="7"/>
  <c r="F72" i="7" s="1"/>
  <c r="H68" i="7"/>
  <c r="J68" i="7" s="1"/>
  <c r="D68" i="7"/>
  <c r="F68" i="7" s="1"/>
  <c r="H64" i="7"/>
  <c r="J64" i="7" s="1"/>
  <c r="D64" i="7"/>
  <c r="F64" i="7" s="1"/>
  <c r="D60" i="7"/>
  <c r="F60" i="7" s="1"/>
  <c r="H60" i="7"/>
  <c r="J60" i="7" s="1"/>
  <c r="D56" i="7"/>
  <c r="F56" i="7" s="1"/>
  <c r="H56" i="7"/>
  <c r="J56" i="7" s="1"/>
  <c r="D52" i="7"/>
  <c r="F52" i="7" s="1"/>
  <c r="D48" i="7"/>
  <c r="F48" i="7" s="1"/>
  <c r="D44" i="7"/>
  <c r="F44" i="7" s="1"/>
  <c r="D40" i="7"/>
  <c r="F40" i="7" s="1"/>
  <c r="D36" i="7"/>
  <c r="F36" i="7" s="1"/>
  <c r="D32" i="7"/>
  <c r="F32" i="7" s="1"/>
  <c r="D28" i="7"/>
  <c r="F28" i="7" s="1"/>
  <c r="D24" i="7"/>
  <c r="F24" i="7" s="1"/>
  <c r="D20" i="7"/>
  <c r="F20" i="7" s="1"/>
  <c r="D16" i="7"/>
  <c r="F16" i="7" s="1"/>
  <c r="D12" i="7"/>
  <c r="F12" i="7" s="1"/>
  <c r="H52" i="7" l="1"/>
  <c r="J52" i="7" s="1"/>
  <c r="H48" i="7"/>
  <c r="J48" i="7" s="1"/>
  <c r="H44" i="7"/>
  <c r="J44" i="7" s="1"/>
  <c r="H40" i="7"/>
  <c r="J40" i="7" s="1"/>
  <c r="H36" i="7"/>
  <c r="J36" i="7" s="1"/>
  <c r="H32" i="7"/>
  <c r="J32" i="7" s="1"/>
  <c r="H28" i="7"/>
  <c r="J28" i="7" s="1"/>
  <c r="H24" i="7"/>
  <c r="J24" i="7" s="1"/>
  <c r="H20" i="7"/>
  <c r="J20" i="7" s="1"/>
  <c r="H16" i="7"/>
  <c r="J16" i="7" s="1"/>
  <c r="H12" i="7"/>
  <c r="J12" i="7" s="1"/>
  <c r="H8" i="7"/>
  <c r="J8" i="7" s="1"/>
  <c r="D8" i="7"/>
  <c r="F8" i="7" s="1"/>
  <c r="F141" i="7"/>
  <c r="D20" i="6"/>
  <c r="D144" i="7" l="1"/>
  <c r="F144" i="7" s="1"/>
  <c r="X71" i="5"/>
  <c r="D144" i="5" l="1"/>
  <c r="Y144" i="5" l="1"/>
  <c r="X21" i="5" l="1"/>
  <c r="M136" i="5" l="1"/>
  <c r="M140" i="5"/>
  <c r="M144" i="5" l="1"/>
  <c r="G144" i="5" l="1"/>
  <c r="W140" i="5"/>
  <c r="V140" i="5"/>
  <c r="U140" i="5"/>
  <c r="T140" i="5"/>
  <c r="S140" i="5"/>
  <c r="R140" i="5"/>
  <c r="Q140" i="5"/>
  <c r="P140" i="5"/>
  <c r="O140" i="5"/>
  <c r="L140" i="5"/>
  <c r="K140" i="5"/>
  <c r="J140" i="5"/>
  <c r="I140" i="5"/>
  <c r="H140" i="5"/>
  <c r="G140" i="5"/>
  <c r="F140" i="5"/>
  <c r="E140" i="5"/>
  <c r="D140" i="5"/>
  <c r="X139" i="5"/>
  <c r="X138" i="5"/>
  <c r="X137" i="5"/>
  <c r="W136" i="5"/>
  <c r="V136" i="5"/>
  <c r="U136" i="5"/>
  <c r="T136" i="5"/>
  <c r="S136" i="5"/>
  <c r="R136" i="5"/>
  <c r="Q136" i="5"/>
  <c r="P136" i="5"/>
  <c r="O136" i="5"/>
  <c r="L136" i="5"/>
  <c r="K136" i="5"/>
  <c r="J136" i="5"/>
  <c r="I136" i="5"/>
  <c r="H136" i="5"/>
  <c r="G136" i="5"/>
  <c r="F136" i="5"/>
  <c r="E136" i="5"/>
  <c r="D136" i="5"/>
  <c r="X135" i="5"/>
  <c r="X134" i="5"/>
  <c r="X133" i="5"/>
  <c r="U132" i="5"/>
  <c r="D132" i="5"/>
  <c r="X131" i="5"/>
  <c r="X130" i="5"/>
  <c r="X129" i="5"/>
  <c r="U128" i="5"/>
  <c r="D128" i="5"/>
  <c r="X127" i="5"/>
  <c r="X126" i="5"/>
  <c r="X125" i="5"/>
  <c r="U124" i="5"/>
  <c r="D124" i="5"/>
  <c r="X123" i="5"/>
  <c r="X122" i="5"/>
  <c r="X121" i="5"/>
  <c r="U120" i="5"/>
  <c r="D120" i="5"/>
  <c r="X119" i="5"/>
  <c r="X118" i="5"/>
  <c r="X117" i="5"/>
  <c r="W116" i="5"/>
  <c r="V116" i="5"/>
  <c r="U116" i="5"/>
  <c r="T116" i="5"/>
  <c r="S116" i="5"/>
  <c r="R116" i="5"/>
  <c r="Q116" i="5"/>
  <c r="P116" i="5"/>
  <c r="O116" i="5"/>
  <c r="L116" i="5"/>
  <c r="K116" i="5"/>
  <c r="J116" i="5"/>
  <c r="I116" i="5"/>
  <c r="H116" i="5"/>
  <c r="G116" i="5"/>
  <c r="F116" i="5"/>
  <c r="E116" i="5"/>
  <c r="D116" i="5"/>
  <c r="X115" i="5"/>
  <c r="X114" i="5"/>
  <c r="X113" i="5"/>
  <c r="W112" i="5"/>
  <c r="V112" i="5"/>
  <c r="U112" i="5"/>
  <c r="T112" i="5"/>
  <c r="S112" i="5"/>
  <c r="X111" i="5"/>
  <c r="X110" i="5"/>
  <c r="W108" i="5"/>
  <c r="V108" i="5"/>
  <c r="U108" i="5"/>
  <c r="T108" i="5"/>
  <c r="S108" i="5"/>
  <c r="R108" i="5"/>
  <c r="Q108" i="5"/>
  <c r="P108" i="5"/>
  <c r="O108" i="5"/>
  <c r="H108" i="5"/>
  <c r="G108" i="5"/>
  <c r="F108" i="5"/>
  <c r="E108" i="5"/>
  <c r="X107" i="5"/>
  <c r="X106" i="5"/>
  <c r="X105" i="5"/>
  <c r="U104" i="5"/>
  <c r="X103" i="5"/>
  <c r="X102" i="5"/>
  <c r="X101" i="5"/>
  <c r="U100" i="5"/>
  <c r="X99" i="5"/>
  <c r="X98" i="5"/>
  <c r="X97" i="5"/>
  <c r="U96" i="5"/>
  <c r="X95" i="5"/>
  <c r="X94" i="5"/>
  <c r="X93" i="5"/>
  <c r="U92" i="5"/>
  <c r="X91" i="5"/>
  <c r="X90" i="5"/>
  <c r="X89" i="5"/>
  <c r="U84" i="5"/>
  <c r="D84" i="5"/>
  <c r="X83" i="5"/>
  <c r="X82" i="5"/>
  <c r="X81" i="5"/>
  <c r="U80" i="5"/>
  <c r="D80" i="5"/>
  <c r="X79" i="5"/>
  <c r="X78" i="5"/>
  <c r="X77" i="5"/>
  <c r="V76" i="5"/>
  <c r="U76" i="5"/>
  <c r="T76" i="5"/>
  <c r="S76" i="5"/>
  <c r="R76" i="5"/>
  <c r="F76" i="5"/>
  <c r="E76" i="5"/>
  <c r="D76" i="5"/>
  <c r="X75" i="5"/>
  <c r="X74" i="5"/>
  <c r="X73" i="5"/>
  <c r="U72" i="5"/>
  <c r="D72" i="5"/>
  <c r="X70" i="5"/>
  <c r="X69" i="5"/>
  <c r="U68" i="5"/>
  <c r="D68" i="5"/>
  <c r="X67" i="5"/>
  <c r="X66" i="5"/>
  <c r="X65" i="5"/>
  <c r="G64" i="5"/>
  <c r="D64" i="5"/>
  <c r="X63" i="5"/>
  <c r="X62" i="5"/>
  <c r="X61" i="5"/>
  <c r="G60" i="5"/>
  <c r="D60" i="5"/>
  <c r="X59" i="5"/>
  <c r="X58" i="5"/>
  <c r="X57" i="5"/>
  <c r="G56" i="5"/>
  <c r="D56" i="5"/>
  <c r="X55" i="5"/>
  <c r="X54" i="5"/>
  <c r="X53" i="5"/>
  <c r="G52" i="5"/>
  <c r="D52" i="5"/>
  <c r="X51" i="5"/>
  <c r="X50" i="5"/>
  <c r="X49" i="5"/>
  <c r="G48" i="5"/>
  <c r="D48" i="5"/>
  <c r="X47" i="5"/>
  <c r="X46" i="5"/>
  <c r="X45" i="5"/>
  <c r="G44" i="5"/>
  <c r="D44" i="5"/>
  <c r="X43" i="5"/>
  <c r="X42" i="5"/>
  <c r="X41" i="5"/>
  <c r="I40" i="5"/>
  <c r="D40" i="5"/>
  <c r="X39" i="5"/>
  <c r="X38" i="5"/>
  <c r="X37" i="5"/>
  <c r="G36" i="5"/>
  <c r="D36" i="5"/>
  <c r="X35" i="5"/>
  <c r="X34" i="5"/>
  <c r="X33" i="5"/>
  <c r="O32" i="5"/>
  <c r="D32" i="5"/>
  <c r="X31" i="5"/>
  <c r="X30" i="5"/>
  <c r="X29" i="5"/>
  <c r="F28" i="5"/>
  <c r="E28" i="5"/>
  <c r="D28" i="5"/>
  <c r="X27" i="5"/>
  <c r="X26" i="5"/>
  <c r="X25" i="5"/>
  <c r="J24" i="5"/>
  <c r="D24" i="5"/>
  <c r="X23" i="5"/>
  <c r="X22" i="5"/>
  <c r="G20" i="5"/>
  <c r="D20" i="5"/>
  <c r="X19" i="5"/>
  <c r="X18" i="5"/>
  <c r="X17" i="5"/>
  <c r="D16" i="5"/>
  <c r="R12" i="5"/>
  <c r="D12" i="5"/>
  <c r="J8" i="5"/>
  <c r="D8" i="5"/>
  <c r="Z116" i="5" l="1"/>
  <c r="X48" i="5"/>
  <c r="Z48" i="5" s="1"/>
  <c r="X20" i="5"/>
  <c r="Z20" i="5" s="1"/>
  <c r="X80" i="5"/>
  <c r="Z80" i="5" s="1"/>
  <c r="J144" i="5"/>
  <c r="T144" i="5"/>
  <c r="V144" i="5"/>
  <c r="F144" i="5"/>
  <c r="X96" i="5"/>
  <c r="Z96" i="5" s="1"/>
  <c r="X100" i="5"/>
  <c r="Z100" i="5" s="1"/>
  <c r="X108" i="5"/>
  <c r="Z108" i="5" s="1"/>
  <c r="X16" i="5"/>
  <c r="Z16" i="5" s="1"/>
  <c r="X36" i="5"/>
  <c r="Z36" i="5" s="1"/>
  <c r="X40" i="5"/>
  <c r="Z40" i="5" s="1"/>
  <c r="X120" i="5"/>
  <c r="Z120" i="5" s="1"/>
  <c r="X132" i="5"/>
  <c r="Z132" i="5" s="1"/>
  <c r="X140" i="5"/>
  <c r="Z140" i="5" s="1"/>
  <c r="X136" i="5"/>
  <c r="X12" i="5"/>
  <c r="Z12" i="5" s="1"/>
  <c r="X8" i="5"/>
  <c r="Z8" i="5" s="1"/>
  <c r="X104" i="5"/>
  <c r="Z104" i="5" s="1"/>
  <c r="X128" i="5"/>
  <c r="Z128" i="5" s="1"/>
  <c r="X124" i="5"/>
  <c r="Z124" i="5" s="1"/>
  <c r="H144" i="5"/>
  <c r="X116" i="5"/>
  <c r="K144" i="5"/>
  <c r="R144" i="5"/>
  <c r="X24" i="5"/>
  <c r="Z24" i="5" s="1"/>
  <c r="X92" i="5"/>
  <c r="Z92" i="5" s="1"/>
  <c r="X32" i="5"/>
  <c r="Z32" i="5" s="1"/>
  <c r="X84" i="5"/>
  <c r="Z84" i="5" s="1"/>
  <c r="I144" i="5"/>
  <c r="L144" i="5"/>
  <c r="P144" i="5"/>
  <c r="X56" i="5"/>
  <c r="Z56" i="5" s="1"/>
  <c r="U144" i="5"/>
  <c r="S144" i="5"/>
  <c r="O144" i="5"/>
  <c r="X76" i="5"/>
  <c r="Z76" i="5" s="1"/>
  <c r="X112" i="5"/>
  <c r="Z112" i="5" s="1"/>
  <c r="X44" i="5"/>
  <c r="Z44" i="5" s="1"/>
  <c r="X28" i="5"/>
  <c r="Z28" i="5" s="1"/>
  <c r="X64" i="5"/>
  <c r="Z64" i="5" s="1"/>
  <c r="X52" i="5"/>
  <c r="Z52" i="5" s="1"/>
  <c r="X72" i="5"/>
  <c r="Z72" i="5" s="1"/>
  <c r="X68" i="5"/>
  <c r="Z68" i="5" s="1"/>
  <c r="X142" i="5"/>
  <c r="X60" i="5"/>
  <c r="Z60" i="5" s="1"/>
  <c r="X143" i="5"/>
  <c r="Q144" i="5"/>
  <c r="W144" i="5"/>
  <c r="X141" i="5"/>
  <c r="K147" i="5" l="1"/>
  <c r="N146" i="5"/>
  <c r="M146" i="5"/>
  <c r="E146" i="5"/>
  <c r="I147" i="5"/>
  <c r="H147" i="5"/>
  <c r="Z136" i="5"/>
  <c r="Z144" i="5" s="1"/>
  <c r="X144" i="5"/>
  <c r="W146" i="5"/>
  <c r="R146" i="5"/>
  <c r="L146" i="5"/>
  <c r="K146" i="5"/>
  <c r="U146" i="5"/>
  <c r="Q146" i="5"/>
  <c r="T146" i="5"/>
  <c r="P146" i="5"/>
  <c r="J146" i="5"/>
  <c r="F146" i="5"/>
  <c r="V146" i="5"/>
  <c r="S146" i="5"/>
  <c r="O146" i="5"/>
  <c r="I146" i="5"/>
  <c r="G146" i="5"/>
  <c r="H146" i="5"/>
  <c r="E147" i="5" l="1"/>
  <c r="N147" i="5"/>
  <c r="G147" i="5"/>
  <c r="J147" i="5"/>
  <c r="U147" i="5"/>
  <c r="Q147" i="5"/>
  <c r="M147" i="5"/>
  <c r="D146" i="5"/>
  <c r="X146" i="5"/>
  <c r="W147" i="5"/>
  <c r="V147" i="5"/>
  <c r="T147" i="5"/>
  <c r="R147" i="5"/>
  <c r="O147" i="5"/>
  <c r="S147" i="5"/>
  <c r="P147" i="5"/>
  <c r="L147" i="5"/>
  <c r="F147" i="5"/>
  <c r="D147" i="5" s="1"/>
  <c r="X147" i="5" l="1"/>
</calcChain>
</file>

<file path=xl/sharedStrings.xml><?xml version="1.0" encoding="utf-8"?>
<sst xmlns="http://schemas.openxmlformats.org/spreadsheetml/2006/main" count="438" uniqueCount="110">
  <si>
    <t>Įstaiga</t>
  </si>
  <si>
    <t>Pajamų rūšis</t>
  </si>
  <si>
    <t>Pajamos už atsitiktines paslaugas</t>
  </si>
  <si>
    <t>Alsėdžių Stanislovo Narutavičiaus gimnazija</t>
  </si>
  <si>
    <t>Iš viso</t>
  </si>
  <si>
    <t>Socialinio draudimo įmokos</t>
  </si>
  <si>
    <t>Mitybos išlaidos</t>
  </si>
  <si>
    <t>Medikamentų ir medicininių paslaugų įsigijimo išlaidos</t>
  </si>
  <si>
    <t>Ryšių paslaugų įsigijimo išlaidos</t>
  </si>
  <si>
    <t>Transporto išlaikymo ir transporto paslaugų įsigijimo išlaidos</t>
  </si>
  <si>
    <t>Aprangos ir patalynės įsigijimo išlaidos</t>
  </si>
  <si>
    <t>Komandiruočių išlaidos</t>
  </si>
  <si>
    <t>Materialiojo turto paprastojo remonto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</si>
  <si>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</si>
  <si>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</si>
  <si>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</si>
  <si>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</si>
  <si>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</si>
  <si>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Kitų prekių ir paslaugų įsigijimo išlaidos</t>
  </si>
  <si>
    <t>Darbdavių socialinė parama pinigais</t>
  </si>
  <si>
    <t>Straipsnis pagal ekonominę klasifikaciją/ panaudotos gautos pajamos, eurais</t>
  </si>
  <si>
    <t>Kulių gimnazija</t>
  </si>
  <si>
    <t>„Ryto“ pagrindinė mokykla</t>
  </si>
  <si>
    <t>„Saulės“  gimnazija</t>
  </si>
  <si>
    <t>Senamiesčio mokykla</t>
  </si>
  <si>
    <t>Specialiojo ugdymo centras</t>
  </si>
  <si>
    <t>Pajamos už prekes ir paslaugas</t>
  </si>
  <si>
    <t>Pajamos už nuomą</t>
  </si>
  <si>
    <t>Plungės paslaugų ir švietimo pagalbos centras</t>
  </si>
  <si>
    <t>Lopšelis-darželis „Nykštukas“</t>
  </si>
  <si>
    <t>Lopšelis-darželis „Pasaka“</t>
  </si>
  <si>
    <t>Lopšelis-darželis „Rūtelė“</t>
  </si>
  <si>
    <t>Lopšelis-darželis „Saulutė“</t>
  </si>
  <si>
    <t>Lopšelis-darželis „Vyturėlis“</t>
  </si>
  <si>
    <t>Platelių meno mokykla</t>
  </si>
  <si>
    <t>Plungės sporto ir rekreacijos centras</t>
  </si>
  <si>
    <t>Plungės krizių centras</t>
  </si>
  <si>
    <t>Socialinių paslaugų centras</t>
  </si>
  <si>
    <t>Plungės rajono savivaldybės visuomenės sveikatos biuras</t>
  </si>
  <si>
    <t>Plungės rajono savivaldybės viešoji biblioteka</t>
  </si>
  <si>
    <t>Plungės turizmo informacijos centras</t>
  </si>
  <si>
    <t>Žemaičių dailės muziejus</t>
  </si>
  <si>
    <t>Plungės rajono savivaldybės kultūros centras</t>
  </si>
  <si>
    <t>Kulių kultūros centras</t>
  </si>
  <si>
    <t>Šateikių kultūros centras</t>
  </si>
  <si>
    <t>Žemaičių Kalvarijos kultūros centras</t>
  </si>
  <si>
    <t>Žlibinų kultūros centras</t>
  </si>
  <si>
    <t>Lopšelis-darželis „Raudonke  puraitė“</t>
  </si>
  <si>
    <t>Darbuotojų darbo užmokestis</t>
  </si>
  <si>
    <t>Įmokos už išlaik. Šviet., soc. aps. ir kt. įstaigose</t>
  </si>
  <si>
    <t>Eil. Nr.</t>
  </si>
  <si>
    <t>procentas nuo visų panaudotų pajamų</t>
  </si>
  <si>
    <t>Gyvenamųjų vietovių viešojo ūkio išlaidos</t>
  </si>
  <si>
    <t>"Babrungo" progimnazija</t>
  </si>
  <si>
    <t>Eil Nr.</t>
  </si>
  <si>
    <t>Lopšelis-darželis „Raudonkepuraitė“</t>
  </si>
  <si>
    <t>Savivaldybės administracija (seniūnijos)</t>
  </si>
  <si>
    <t>Savivaldybės administracija</t>
  </si>
  <si>
    <t>Suma, eurais</t>
  </si>
  <si>
    <t>"Babrungo" pagrindinė mokykla</t>
  </si>
  <si>
    <t>Liepijų   mokykla</t>
  </si>
  <si>
    <t>Kulių   gimnazija</t>
  </si>
  <si>
    <t>Liepijų mokykla</t>
  </si>
  <si>
    <t>Mater. ir nemater. turto įsigijimo, finans. turto padidėjimo ir finansinių įsipareig. vykdymo išlaidos</t>
  </si>
  <si>
    <t xml:space="preserve"> </t>
  </si>
  <si>
    <t>2023 metais gautų pajamų panaudojimas</t>
  </si>
  <si>
    <t xml:space="preserve">                                                               Informacija apie Savivaldybės biudžetinių įstaigų 2023 metų gautų pajamų už suteiktas paslaugas panaudojimą                                                                     1 lentelė</t>
  </si>
  <si>
    <t xml:space="preserve">Likutis iš 2022 metų, eurais </t>
  </si>
  <si>
    <t>Lėšų likutis 2023 metų pabaigoje, eurais</t>
  </si>
  <si>
    <t>20A</t>
  </si>
  <si>
    <t>Plungės sporto ir rekreacijos centras (baseinas)</t>
  </si>
  <si>
    <t>Materialiojo ir nematerialiojo turto nuomos išlaidos</t>
  </si>
  <si>
    <t xml:space="preserve">2022 m. </t>
  </si>
  <si>
    <t xml:space="preserve">2023 m. </t>
  </si>
  <si>
    <t>2022 m.</t>
  </si>
  <si>
    <t>2023 m.</t>
  </si>
  <si>
    <t xml:space="preserve">Didėjimas / mažėjimas (+/-) </t>
  </si>
  <si>
    <t>Didėjimas / mažėjimas (+/-)</t>
  </si>
  <si>
    <t>Gautos pajamos pagal rūšis</t>
  </si>
  <si>
    <t>Panaudotos gautos pajamos pagal rūšis</t>
  </si>
  <si>
    <t>20 A</t>
  </si>
  <si>
    <t>Nepanaudotos 2023 metais įstaigų pajamos, perkeltos į 2024 metus</t>
  </si>
  <si>
    <t>Likutis iš 2022 metų</t>
  </si>
  <si>
    <t>Įmokos už išlaikymą šviet., soc. aps. ir kt. įstaigose</t>
  </si>
  <si>
    <t>Ilgalaikis turtas, kurį įsigijo įstaigos iš 2023 metais surinktų pajamų, kaina</t>
  </si>
  <si>
    <t>Televizorius QLED SAMSUNG QE65Q70CATXXH</t>
  </si>
  <si>
    <t>Saulės šviestuvai LAD FP-06 (LED 40W, saulės baterija 80W) , sumontuoti Gintališkės ir  Dovainių kaimuose, Platelių seniūnijoje</t>
  </si>
  <si>
    <t>Supynės "Du gandralizdžiais"</t>
  </si>
  <si>
    <t xml:space="preserve">Interaktyvus ekranas  NEWLINE TT-6522Q </t>
  </si>
  <si>
    <t>Juodas beržo stalas 8840x550 mm 1 vnt. (valgyklai)</t>
  </si>
  <si>
    <t xml:space="preserve">Manekenas pirmos pagalbos mokymui </t>
  </si>
  <si>
    <t>Virvinės karstyklės pagrindo paruošimui</t>
  </si>
  <si>
    <t xml:space="preserve">Lauko sūpynės </t>
  </si>
  <si>
    <t xml:space="preserve">                    Informacija apie Savivaldybės biudžetinių įstaigų 2022 - 2023 metais gautas pajamas už suteiktas paslaugas ir jų  panaudojimą.                                                      3 lentelė (eurai)</t>
  </si>
  <si>
    <t xml:space="preserve">                                     Ilgalaikis turtas, kurį už 2023 metais gautas pajamas įsigijo įstaigos                                                      2 lentelė</t>
  </si>
  <si>
    <t>Panaudotų 2023 metais pajamų suma, eurais</t>
  </si>
  <si>
    <t>2023 m. gautų pajamų suma pagal rūšis, eurais</t>
  </si>
  <si>
    <t>Akademiko Adolfo Jucio progimnazija</t>
  </si>
  <si>
    <t>Žemaičių Kalvarijos Motiejaus Valančiaus gimnazija</t>
  </si>
  <si>
    <t>M. Oginskio meno mokykla</t>
  </si>
  <si>
    <t>procentas nuo panaudotų pajamų už nuomą (be Savivaldybės administracijos)</t>
  </si>
  <si>
    <t xml:space="preserve">Viryklė elektrinė šešių kaitviečių 1 vnt. - 3050 Eur                                                      Šaldytuvas 700L nerūdijančio plieno - 1100,0 Eur                                                           Keptuvė elektrinė - 1450,0 Eur                                                                                  Viskas pirkta valgyklai </t>
  </si>
  <si>
    <t xml:space="preserve">Šaldytuvas - 1611,72 Eur
Šaldiklis - 1873,08 Eur                                                                                             Daugiafunkcinis treniruoklis - 1275,63 Eur   </t>
  </si>
  <si>
    <t>Sceninis pianinas Yamaha P-125A WH -1000 Eur                                                           Projektorius Benq Business MX825STH WUXG -550 Eur                                  Projektorius Benq Business MX825STH WUXG -549,99 Eur                                                             Projektorius prezentacijoms - 670 Eur                                                               Projektorius prezentacijoms - 670 Eur
Spausdintuvas Canon I-SENSYS MF455DW - 590 Eur</t>
  </si>
  <si>
    <t>Stiprintuvas (kolonėlė) akustiniams instrumentams FISMAN - 508,00 Eur
Nešiojamas kompiuteris FHD  3 vnt. (vieneto kaina 1200,00 Eur), bendra suma -  3600,00 Eur</t>
  </si>
  <si>
    <t xml:space="preserve">Aukšto slėgio plovykla RE170 - 859,0 Eur                                                             Vandens nukalkinimo filtras - 1599,11 Eur                       </t>
  </si>
  <si>
    <t>Programinė įranga MS office - 267,51 Eur                                                                    Antivirusinė programa ESET NOD32 antivirus - 135,0 Eur                                            Šilumos siurblys oras-oras CH-12 (dalinis apmokėjimas) - 96,59 Eur                            Šilumos siurblys oras-oras CH-12(dalinis apmokėjimas) - 96,58 Eur                             Kondicionierius AC inventer (dalinis apmokėjimas) - 60,67 Eur                                                                             Nešiojamas kompiuteris HP 17-CN2063CL - 1192,08 Eur                                    Nešiojamas kompiuteris HP 17-CN2063CL  (dalinis apmokėjimas) - 468,01 Eur                                                Monitoriai - 460,1 Eur                                                                                                             Bibliotekos fondai - 73,58 Eur                                                                                     Muziejinės vertybės - 3500,0 Eur</t>
  </si>
  <si>
    <t>Pagal Plungės rajono savivaldybės tarybos 2023 metų sausio 26 d. sprendimą Nr. T1-18 „Dėl Plungės rajono savivaldybės  infrastruktūros plėtros rėmimo programos lėšų panaudojimo 2023 metų plano patvirtinimo“ 153,7 tūkst. eurų buvo nuspręsta naudoti projektui "Plungės rajono savivaldybės gatvių apšvietimo kokybės gerinimas II etapas", todėl lėšų planą reikėjo iš 008 „Infrastruktūros objektų priežiūros ir ūkinių subjektų rėmimo programos“ perkelti į 002 „Ekonominės ir projektinės veiklos programą“ ir Plungės rajono savivaldybės tarybos 2023 liepos 27 d. sprendimu Nr. T1-228 "Dėl Plungės rajono savivaldybės tarybos 2023 m. sausio 26 d. sprendimo Nr. T1-3 „Dėl Plungės rajono savivaldybės 2023 metų biudžeto patvirtinimo“ ir jį keitusių sprendimų pakeitimo"  tai buvo padaryta.</t>
  </si>
  <si>
    <t>Sniego mašina - 555,0 Eur                                                                                                Nešiojamas kompiuteris Delli- 687,0 Eur                                                                  Akordeonas Weltmeister Stella -  700,0 Eur                                                              Varpeliai- muzikos instrumentas -  990,0 Eur                                                                   Ksilofonas- muzikos instrumentas -  998,0 Eur                                                                                Mobilusis telefonas Samsung -  535,0 Eur                                                                                                   Mobilusis telefonas Samsung - 535,0 Eur</t>
  </si>
  <si>
    <t>Buvo atnaujintas įstaigos ilgalaikis turtas - vaizdo stebėjimo sistema.  Vaizdo sistemos atnaujinimo darbams sunaudotų  medžiagų ir montavimo darbų vertė 1997,50 eurų.  Šie darbai pagerino ilgalaikio turto savybes ir prailgino tarnavimo laiką, todėl buvo priimtas sprendimas didinti ilgalaikio turto vertę.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</si>
</sst>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3" x14ac:knownFonts="1">
    <font>
      <sz val="11"/>
      <color theme="1"/>
      <name val="Calibri"/>
      <family val="2"/>
      <charset val="186"/>
      <scheme val="minor"/>
    </font>
    <font>
      <b/>
      <sz val="12"/>
      <color theme="1"/>
      <name val="Times New Roman"/>
      <family val="1"/>
      <charset val="186"/>
    </font>
    <font>
      <b/>
      <sz val="9"/>
      <color theme="1"/>
      <name val="Times New Roman"/>
      <family val="1"/>
      <charset val="186"/>
    </font>
    <font>
      <sz val="9"/>
      <color theme="1"/>
      <name val="Times New Roman"/>
      <family val="1"/>
      <charset val="186"/>
    </font>
    <font>
      <sz val="8"/>
      <color theme="1"/>
      <name val="Times New Roman"/>
      <family val="1"/>
      <charset val="186"/>
    </font>
    <font>
      <b/>
      <sz val="8"/>
      <color theme="1"/>
      <name val="Times New Roman"/>
      <family val="1"/>
      <charset val="186"/>
    </font>
    <font>
      <sz val="11"/>
      <color theme="1"/>
      <name val="Calibri"/>
      <family val="2"/>
      <charset val="186"/>
      <scheme val="minor"/>
    </font>
    <font>
      <sz val="12"/>
      <color theme="1"/>
      <name val="Times New Roman"/>
      <family val="1"/>
      <charset val="186"/>
    </font>
    <font>
      <b/>
      <sz val="10"/>
      <color theme="1"/>
      <name val="Times New Roman"/>
      <family val="1"/>
      <charset val="186"/>
    </font>
    <font>
      <sz val="10"/>
      <color theme="1"/>
      <name val="Times New Roman"/>
      <family val="1"/>
      <charset val="186"/>
    </font>
    <font>
      <sz val="11"/>
      <color theme="1"/>
      <name val="Times New Roman"/>
      <family val="1"/>
      <charset val="186"/>
    </font>
    <font>
      <sz val="10"/>
      <color theme="1"/>
      <name val="Verdana"/>
      <family val="2"/>
      <charset val="186"/>
    </font>
    <font>
      <sz val="12"/>
      <name val="Times New Roman"/>
      <family val="1"/>
      <charset val="186"/>
    </font>
  </fonts>
  <fills count="6">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right/>
      <top style="medium">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6" fillId="0" borderId="0" applyFont="0" applyFill="0" applyBorder="0" applyAlignment="0" applyProtection="0"/>
  </cellStyleXfs>
  <cellXfs count="188">
    <xf numFmtId="0" fontId="0" fillId="0" borderId="0" xfId="0"/>
    <xf numFmtId="0" fontId="3" fillId="0" borderId="0" xfId="0" applyFont="1" applyAlignment="1">
      <alignment wrapText="1"/>
    </xf>
    <xf numFmtId="2" fontId="3" fillId="0" borderId="2" xfId="0" applyNumberFormat="1" applyFont="1" applyBorder="1" applyAlignment="1">
      <alignment wrapText="1"/>
    </xf>
    <xf numFmtId="0" fontId="3" fillId="0" borderId="1" xfId="0" applyFont="1" applyBorder="1" applyAlignment="1">
      <alignment wrapText="1"/>
    </xf>
    <xf numFmtId="2" fontId="3" fillId="0" borderId="1" xfId="0" applyNumberFormat="1" applyFont="1" applyBorder="1" applyAlignment="1">
      <alignment wrapText="1"/>
    </xf>
    <xf numFmtId="0" fontId="3" fillId="0" borderId="3" xfId="0" applyFont="1" applyBorder="1" applyAlignment="1">
      <alignment wrapText="1"/>
    </xf>
    <xf numFmtId="2" fontId="3" fillId="0" borderId="3" xfId="0" applyNumberFormat="1" applyFont="1" applyBorder="1" applyAlignment="1">
      <alignment wrapText="1"/>
    </xf>
    <xf numFmtId="2" fontId="2" fillId="0" borderId="11" xfId="0" applyNumberFormat="1" applyFont="1" applyBorder="1" applyAlignment="1">
      <alignment wrapText="1"/>
    </xf>
    <xf numFmtId="2" fontId="3" fillId="0" borderId="0" xfId="0" applyNumberFormat="1" applyFont="1" applyAlignment="1">
      <alignment wrapText="1"/>
    </xf>
    <xf numFmtId="1" fontId="2" fillId="0" borderId="11" xfId="0" applyNumberFormat="1" applyFont="1" applyBorder="1" applyAlignment="1">
      <alignment wrapText="1"/>
    </xf>
    <xf numFmtId="1" fontId="3" fillId="0" borderId="3" xfId="0" applyNumberFormat="1" applyFont="1" applyBorder="1" applyAlignment="1">
      <alignment wrapText="1"/>
    </xf>
    <xf numFmtId="1" fontId="3" fillId="0" borderId="1" xfId="0" applyNumberFormat="1" applyFont="1" applyBorder="1" applyAlignment="1">
      <alignment wrapText="1"/>
    </xf>
    <xf numFmtId="0" fontId="3" fillId="0" borderId="0" xfId="0" applyFont="1" applyFill="1" applyAlignment="1">
      <alignment wrapText="1"/>
    </xf>
    <xf numFmtId="2" fontId="2" fillId="2" borderId="11" xfId="0" applyNumberFormat="1" applyFont="1" applyFill="1" applyBorder="1" applyAlignment="1">
      <alignment wrapText="1"/>
    </xf>
    <xf numFmtId="164" fontId="3" fillId="0" borderId="1" xfId="0" applyNumberFormat="1" applyFont="1" applyBorder="1" applyAlignment="1">
      <alignment wrapText="1"/>
    </xf>
    <xf numFmtId="164" fontId="3" fillId="0" borderId="3" xfId="0" applyNumberFormat="1" applyFont="1" applyBorder="1" applyAlignment="1">
      <alignment wrapText="1"/>
    </xf>
    <xf numFmtId="0" fontId="3" fillId="0" borderId="2" xfId="0" applyFont="1" applyBorder="1" applyAlignment="1">
      <alignment wrapText="1"/>
    </xf>
    <xf numFmtId="1" fontId="3" fillId="0" borderId="2" xfId="0" applyNumberFormat="1" applyFont="1" applyBorder="1" applyAlignment="1">
      <alignment wrapText="1"/>
    </xf>
    <xf numFmtId="164" fontId="3" fillId="0" borderId="2" xfId="0" applyNumberFormat="1" applyFont="1" applyBorder="1" applyAlignment="1">
      <alignment wrapText="1"/>
    </xf>
    <xf numFmtId="165" fontId="3" fillId="0" borderId="1" xfId="0" applyNumberFormat="1" applyFont="1" applyBorder="1" applyAlignment="1">
      <alignment wrapText="1"/>
    </xf>
    <xf numFmtId="2" fontId="3" fillId="0" borderId="3" xfId="0" applyNumberFormat="1" applyFont="1" applyFill="1" applyBorder="1" applyAlignment="1">
      <alignment wrapText="1"/>
    </xf>
    <xf numFmtId="2" fontId="3" fillId="0" borderId="1" xfId="0" applyNumberFormat="1" applyFont="1" applyFill="1" applyBorder="1" applyAlignment="1">
      <alignment wrapText="1"/>
    </xf>
    <xf numFmtId="2" fontId="3" fillId="0" borderId="2" xfId="0" applyNumberFormat="1" applyFont="1" applyFill="1" applyBorder="1" applyAlignment="1">
      <alignment wrapText="1"/>
    </xf>
    <xf numFmtId="2" fontId="3" fillId="3" borderId="3" xfId="0" applyNumberFormat="1" applyFont="1" applyFill="1" applyBorder="1" applyAlignment="1">
      <alignment wrapText="1"/>
    </xf>
    <xf numFmtId="2" fontId="3" fillId="3" borderId="2" xfId="0" applyNumberFormat="1" applyFont="1" applyFill="1" applyBorder="1" applyAlignment="1">
      <alignment wrapText="1"/>
    </xf>
    <xf numFmtId="2" fontId="3" fillId="3" borderId="1" xfId="0" applyNumberFormat="1" applyFont="1" applyFill="1" applyBorder="1" applyAlignment="1">
      <alignment wrapText="1"/>
    </xf>
    <xf numFmtId="2" fontId="3" fillId="0" borderId="8" xfId="0" applyNumberFormat="1" applyFont="1" applyFill="1" applyBorder="1" applyAlignment="1">
      <alignment wrapText="1"/>
    </xf>
    <xf numFmtId="2" fontId="3" fillId="0" borderId="9" xfId="0" applyNumberFormat="1" applyFont="1" applyFill="1" applyBorder="1" applyAlignment="1">
      <alignment wrapText="1"/>
    </xf>
    <xf numFmtId="2" fontId="3" fillId="0" borderId="16" xfId="0" applyNumberFormat="1" applyFont="1" applyFill="1" applyBorder="1" applyAlignment="1">
      <alignment wrapText="1"/>
    </xf>
    <xf numFmtId="2" fontId="3" fillId="0" borderId="0" xfId="0" applyNumberFormat="1" applyFont="1" applyFill="1" applyAlignment="1">
      <alignment wrapText="1"/>
    </xf>
    <xf numFmtId="2" fontId="2" fillId="2" borderId="12" xfId="0" applyNumberFormat="1" applyFont="1" applyFill="1" applyBorder="1" applyAlignment="1">
      <alignment wrapText="1"/>
    </xf>
    <xf numFmtId="2" fontId="3" fillId="0" borderId="23" xfId="0" applyNumberFormat="1" applyFont="1" applyBorder="1" applyAlignment="1">
      <alignment wrapText="1"/>
    </xf>
    <xf numFmtId="0" fontId="3" fillId="0" borderId="1" xfId="0" applyFont="1" applyFill="1" applyBorder="1" applyAlignment="1">
      <alignment wrapText="1"/>
    </xf>
    <xf numFmtId="0" fontId="3" fillId="0" borderId="2" xfId="0" applyFont="1" applyFill="1" applyBorder="1" applyAlignment="1">
      <alignment wrapText="1"/>
    </xf>
    <xf numFmtId="0" fontId="3" fillId="0" borderId="3" xfId="0" applyFont="1" applyFill="1" applyBorder="1" applyAlignment="1">
      <alignment wrapText="1"/>
    </xf>
    <xf numFmtId="2" fontId="2" fillId="0" borderId="11" xfId="0" applyNumberFormat="1" applyFont="1" applyFill="1" applyBorder="1" applyAlignment="1">
      <alignment wrapText="1"/>
    </xf>
    <xf numFmtId="0" fontId="3" fillId="0" borderId="13" xfId="0" applyFont="1" applyFill="1" applyBorder="1" applyAlignment="1">
      <alignment wrapText="1"/>
    </xf>
    <xf numFmtId="0" fontId="2" fillId="0" borderId="24" xfId="0" applyFont="1" applyFill="1" applyBorder="1" applyAlignment="1">
      <alignment wrapText="1"/>
    </xf>
    <xf numFmtId="2" fontId="3" fillId="0" borderId="8" xfId="0" applyNumberFormat="1" applyFont="1" applyFill="1" applyBorder="1" applyAlignment="1">
      <alignment horizontal="right" wrapText="1"/>
    </xf>
    <xf numFmtId="2" fontId="2" fillId="0" borderId="12" xfId="0" applyNumberFormat="1" applyFont="1" applyBorder="1" applyAlignment="1">
      <alignment wrapText="1"/>
    </xf>
    <xf numFmtId="0" fontId="2" fillId="0" borderId="10" xfId="0" applyFont="1" applyFill="1" applyBorder="1" applyAlignment="1">
      <alignment wrapText="1"/>
    </xf>
    <xf numFmtId="0" fontId="2" fillId="0" borderId="14" xfId="0" applyFont="1" applyFill="1" applyBorder="1" applyAlignment="1">
      <alignment wrapText="1"/>
    </xf>
    <xf numFmtId="2" fontId="2" fillId="2" borderId="41" xfId="0" applyNumberFormat="1" applyFont="1" applyFill="1" applyBorder="1" applyAlignment="1">
      <alignment wrapText="1"/>
    </xf>
    <xf numFmtId="2" fontId="2" fillId="0" borderId="42" xfId="0" applyNumberFormat="1" applyFont="1" applyBorder="1" applyAlignment="1">
      <alignment wrapText="1"/>
    </xf>
    <xf numFmtId="2" fontId="2" fillId="0" borderId="43" xfId="0" applyNumberFormat="1" applyFont="1" applyBorder="1" applyAlignment="1">
      <alignment wrapText="1"/>
    </xf>
    <xf numFmtId="2" fontId="2" fillId="2" borderId="44" xfId="0" applyNumberFormat="1" applyFont="1" applyFill="1" applyBorder="1" applyAlignment="1">
      <alignment wrapText="1"/>
    </xf>
    <xf numFmtId="0" fontId="2" fillId="0" borderId="21" xfId="0" applyFont="1" applyFill="1" applyBorder="1" applyAlignment="1">
      <alignment wrapText="1"/>
    </xf>
    <xf numFmtId="2" fontId="2" fillId="2" borderId="45" xfId="0" applyNumberFormat="1" applyFont="1" applyFill="1" applyBorder="1" applyAlignment="1">
      <alignment wrapText="1"/>
    </xf>
    <xf numFmtId="2" fontId="5" fillId="0" borderId="46" xfId="0" applyNumberFormat="1" applyFont="1" applyFill="1" applyBorder="1" applyAlignment="1">
      <alignment wrapText="1"/>
    </xf>
    <xf numFmtId="2" fontId="2" fillId="0" borderId="29" xfId="0" applyNumberFormat="1" applyFont="1" applyFill="1" applyBorder="1" applyAlignment="1">
      <alignment wrapText="1"/>
    </xf>
    <xf numFmtId="2" fontId="5" fillId="0" borderId="29" xfId="0" applyNumberFormat="1" applyFont="1" applyFill="1" applyBorder="1" applyAlignment="1">
      <alignment wrapText="1"/>
    </xf>
    <xf numFmtId="2" fontId="2" fillId="2" borderId="35" xfId="0" applyNumberFormat="1" applyFont="1" applyFill="1" applyBorder="1" applyAlignment="1">
      <alignment wrapText="1"/>
    </xf>
    <xf numFmtId="0" fontId="3" fillId="0" borderId="4" xfId="0" applyFont="1" applyFill="1" applyBorder="1" applyAlignment="1">
      <alignment wrapText="1"/>
    </xf>
    <xf numFmtId="2" fontId="3" fillId="0" borderId="5" xfId="0" applyNumberFormat="1" applyFont="1" applyBorder="1" applyAlignment="1">
      <alignment wrapText="1"/>
    </xf>
    <xf numFmtId="2" fontId="3" fillId="0" borderId="6" xfId="0" applyNumberFormat="1" applyFont="1" applyFill="1" applyBorder="1" applyAlignment="1">
      <alignment wrapText="1"/>
    </xf>
    <xf numFmtId="0" fontId="3" fillId="0" borderId="7" xfId="0" applyFont="1" applyFill="1" applyBorder="1" applyAlignment="1">
      <alignment wrapText="1"/>
    </xf>
    <xf numFmtId="0" fontId="3" fillId="0" borderId="17" xfId="0" applyFont="1" applyFill="1" applyBorder="1" applyAlignment="1">
      <alignment wrapText="1"/>
    </xf>
    <xf numFmtId="2" fontId="3" fillId="0" borderId="27" xfId="0" applyNumberFormat="1" applyFont="1" applyBorder="1" applyAlignment="1">
      <alignment wrapText="1"/>
    </xf>
    <xf numFmtId="2" fontId="3" fillId="0" borderId="28" xfId="0" applyNumberFormat="1" applyFont="1" applyFill="1" applyBorder="1" applyAlignment="1">
      <alignment wrapText="1"/>
    </xf>
    <xf numFmtId="0" fontId="4" fillId="0" borderId="0" xfId="0" applyFont="1" applyBorder="1" applyAlignment="1">
      <alignment wrapText="1"/>
    </xf>
    <xf numFmtId="2" fontId="3" fillId="0" borderId="13" xfId="0" applyNumberFormat="1" applyFont="1" applyFill="1" applyBorder="1" applyAlignment="1">
      <alignment wrapText="1"/>
    </xf>
    <xf numFmtId="2" fontId="2" fillId="3" borderId="11" xfId="0" applyNumberFormat="1" applyFont="1" applyFill="1" applyBorder="1" applyAlignment="1">
      <alignment wrapText="1"/>
    </xf>
    <xf numFmtId="1" fontId="2" fillId="0" borderId="11" xfId="0" applyNumberFormat="1" applyFont="1" applyFill="1" applyBorder="1" applyAlignment="1">
      <alignment wrapText="1"/>
    </xf>
    <xf numFmtId="0" fontId="2" fillId="4" borderId="10" xfId="0" applyFont="1" applyFill="1" applyBorder="1" applyAlignment="1">
      <alignment wrapText="1"/>
    </xf>
    <xf numFmtId="2" fontId="2" fillId="4" borderId="11" xfId="0" applyNumberFormat="1" applyFont="1" applyFill="1" applyBorder="1" applyAlignment="1">
      <alignment wrapText="1"/>
    </xf>
    <xf numFmtId="2" fontId="2" fillId="4" borderId="12" xfId="0" applyNumberFormat="1" applyFont="1" applyFill="1" applyBorder="1" applyAlignment="1">
      <alignment wrapText="1"/>
    </xf>
    <xf numFmtId="2" fontId="2" fillId="4" borderId="1" xfId="0" applyNumberFormat="1" applyFont="1" applyFill="1" applyBorder="1" applyAlignment="1">
      <alignment wrapText="1"/>
    </xf>
    <xf numFmtId="0" fontId="2" fillId="5" borderId="10" xfId="0" applyFont="1" applyFill="1" applyBorder="1" applyAlignment="1">
      <alignment wrapText="1"/>
    </xf>
    <xf numFmtId="2" fontId="2" fillId="5" borderId="11" xfId="0" applyNumberFormat="1" applyFont="1" applyFill="1" applyBorder="1" applyAlignment="1">
      <alignment wrapText="1"/>
    </xf>
    <xf numFmtId="2" fontId="2" fillId="5" borderId="12" xfId="0" applyNumberFormat="1" applyFont="1" applyFill="1" applyBorder="1" applyAlignment="1">
      <alignment wrapText="1"/>
    </xf>
    <xf numFmtId="2" fontId="2" fillId="4" borderId="10" xfId="0" applyNumberFormat="1" applyFont="1" applyFill="1" applyBorder="1" applyAlignment="1">
      <alignment wrapText="1"/>
    </xf>
    <xf numFmtId="2" fontId="2" fillId="5" borderId="10" xfId="0" applyNumberFormat="1" applyFont="1" applyFill="1" applyBorder="1" applyAlignment="1">
      <alignment wrapText="1"/>
    </xf>
    <xf numFmtId="2" fontId="2" fillId="2" borderId="1" xfId="0" applyNumberFormat="1" applyFont="1" applyFill="1" applyBorder="1" applyAlignment="1">
      <alignment wrapText="1"/>
    </xf>
    <xf numFmtId="2" fontId="2" fillId="0" borderId="1" xfId="0" applyNumberFormat="1" applyFont="1" applyFill="1" applyBorder="1" applyAlignment="1">
      <alignment wrapText="1"/>
    </xf>
    <xf numFmtId="2" fontId="2" fillId="0" borderId="2" xfId="0" applyNumberFormat="1" applyFont="1" applyFill="1" applyBorder="1" applyAlignment="1">
      <alignment wrapText="1"/>
    </xf>
    <xf numFmtId="2" fontId="2" fillId="2" borderId="2" xfId="0" applyNumberFormat="1" applyFont="1" applyFill="1" applyBorder="1" applyAlignment="1">
      <alignment wrapText="1"/>
    </xf>
    <xf numFmtId="2" fontId="2" fillId="2" borderId="3" xfId="0" applyNumberFormat="1" applyFont="1" applyFill="1" applyBorder="1" applyAlignment="1">
      <alignment wrapText="1"/>
    </xf>
    <xf numFmtId="2" fontId="2" fillId="0" borderId="3" xfId="0" applyNumberFormat="1" applyFont="1" applyFill="1" applyBorder="1" applyAlignment="1">
      <alignment wrapText="1"/>
    </xf>
    <xf numFmtId="0" fontId="8" fillId="2" borderId="30" xfId="0" applyFont="1" applyFill="1" applyBorder="1" applyAlignment="1">
      <alignment horizontal="center"/>
    </xf>
    <xf numFmtId="0" fontId="2" fillId="2" borderId="0" xfId="0" applyFont="1" applyFill="1" applyBorder="1" applyAlignment="1">
      <alignment horizontal="center" wrapText="1"/>
    </xf>
    <xf numFmtId="2" fontId="2" fillId="4" borderId="34" xfId="0" applyNumberFormat="1" applyFont="1" applyFill="1" applyBorder="1" applyAlignment="1">
      <alignment wrapText="1"/>
    </xf>
    <xf numFmtId="2" fontId="2" fillId="5" borderId="34" xfId="0" applyNumberFormat="1" applyFont="1" applyFill="1" applyBorder="1" applyAlignment="1">
      <alignment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1" xfId="0" applyFont="1" applyBorder="1" applyAlignment="1">
      <alignment horizontal="center" wrapText="1"/>
    </xf>
    <xf numFmtId="0" fontId="4" fillId="0" borderId="12" xfId="0" applyFont="1" applyBorder="1" applyAlignment="1">
      <alignment horizontal="center" wrapText="1"/>
    </xf>
    <xf numFmtId="0" fontId="3" fillId="2" borderId="20" xfId="0" applyFont="1" applyFill="1" applyBorder="1" applyAlignment="1">
      <alignment wrapText="1"/>
    </xf>
    <xf numFmtId="0" fontId="4" fillId="0" borderId="10" xfId="0" applyFont="1" applyBorder="1" applyAlignment="1">
      <alignment horizontal="center" wrapText="1"/>
    </xf>
    <xf numFmtId="0" fontId="7" fillId="0" borderId="0" xfId="0" applyFont="1" applyAlignment="1">
      <alignment horizontal="left" wrapText="1"/>
    </xf>
    <xf numFmtId="0" fontId="7" fillId="0" borderId="1" xfId="0" applyFont="1" applyFill="1" applyBorder="1" applyAlignment="1">
      <alignment horizontal="left" wrapText="1"/>
    </xf>
    <xf numFmtId="0" fontId="9" fillId="0" borderId="0" xfId="0" applyFont="1" applyBorder="1" applyAlignment="1">
      <alignment horizontal="left" wrapText="1"/>
    </xf>
    <xf numFmtId="0" fontId="10" fillId="0" borderId="0" xfId="0" applyFont="1" applyBorder="1" applyAlignment="1">
      <alignment horizontal="left" wrapText="1"/>
    </xf>
    <xf numFmtId="0" fontId="11" fillId="0" borderId="0" xfId="0" applyFont="1" applyAlignment="1">
      <alignment horizontal="left"/>
    </xf>
    <xf numFmtId="0" fontId="7" fillId="0" borderId="3" xfId="0" applyFont="1" applyFill="1" applyBorder="1" applyAlignment="1">
      <alignment horizontal="left" wrapText="1"/>
    </xf>
    <xf numFmtId="0" fontId="1" fillId="0" borderId="11" xfId="0" applyFont="1" applyFill="1" applyBorder="1" applyAlignment="1">
      <alignment horizontal="left" wrapText="1"/>
    </xf>
    <xf numFmtId="2" fontId="1" fillId="0" borderId="11" xfId="1" applyNumberFormat="1" applyFont="1" applyFill="1" applyBorder="1" applyAlignment="1">
      <alignment horizontal="left" wrapText="1"/>
    </xf>
    <xf numFmtId="2" fontId="7" fillId="0" borderId="1" xfId="0" applyNumberFormat="1" applyFont="1" applyFill="1" applyBorder="1" applyAlignment="1">
      <alignment horizontal="left" wrapText="1"/>
    </xf>
    <xf numFmtId="2" fontId="7" fillId="0" borderId="3" xfId="0" applyNumberFormat="1" applyFont="1" applyFill="1" applyBorder="1" applyAlignment="1">
      <alignment horizontal="left" wrapText="1"/>
    </xf>
    <xf numFmtId="1" fontId="3" fillId="0" borderId="3" xfId="0" applyNumberFormat="1" applyFont="1" applyFill="1" applyBorder="1" applyAlignment="1">
      <alignment wrapText="1"/>
    </xf>
    <xf numFmtId="0" fontId="1" fillId="0" borderId="21" xfId="0" applyFont="1" applyFill="1" applyBorder="1" applyAlignment="1"/>
    <xf numFmtId="0" fontId="8" fillId="0" borderId="21" xfId="0" applyFont="1" applyFill="1" applyBorder="1" applyAlignment="1"/>
    <xf numFmtId="0" fontId="12" fillId="0" borderId="3" xfId="0" applyFont="1" applyFill="1" applyBorder="1" applyAlignment="1">
      <alignment horizontal="left" wrapText="1"/>
    </xf>
    <xf numFmtId="0" fontId="7" fillId="4" borderId="47" xfId="0" applyFont="1" applyFill="1" applyBorder="1" applyAlignment="1">
      <alignment horizontal="left" wrapText="1"/>
    </xf>
    <xf numFmtId="0" fontId="7" fillId="4" borderId="43" xfId="0" applyFont="1" applyFill="1" applyBorder="1" applyAlignment="1">
      <alignment horizontal="left" wrapText="1"/>
    </xf>
    <xf numFmtId="0" fontId="3" fillId="4" borderId="27" xfId="0" applyFont="1" applyFill="1" applyBorder="1" applyAlignment="1">
      <alignment horizontal="center" textRotation="90" wrapText="1"/>
    </xf>
    <xf numFmtId="0" fontId="4" fillId="4" borderId="27" xfId="0" applyFont="1" applyFill="1" applyBorder="1" applyAlignment="1">
      <alignment horizontal="center" textRotation="90" wrapText="1"/>
    </xf>
    <xf numFmtId="0" fontId="3" fillId="4" borderId="27" xfId="0" applyFont="1" applyFill="1" applyBorder="1" applyAlignment="1">
      <alignment horizontal="center" wrapText="1"/>
    </xf>
    <xf numFmtId="0" fontId="3" fillId="4" borderId="17" xfId="0" applyFont="1" applyFill="1" applyBorder="1" applyAlignment="1">
      <alignment horizontal="center" wrapText="1"/>
    </xf>
    <xf numFmtId="0" fontId="3" fillId="0" borderId="13" xfId="0" applyFont="1" applyFill="1" applyBorder="1" applyAlignment="1">
      <alignment horizontal="center" wrapText="1"/>
    </xf>
    <xf numFmtId="0" fontId="3" fillId="0" borderId="20" xfId="0" applyFont="1" applyFill="1" applyBorder="1" applyAlignment="1">
      <alignment horizontal="center" wrapText="1"/>
    </xf>
    <xf numFmtId="0" fontId="3" fillId="0" borderId="39" xfId="0" applyFont="1" applyBorder="1" applyAlignment="1">
      <alignment horizontal="center" vertical="center" wrapText="1"/>
    </xf>
    <xf numFmtId="0" fontId="3" fillId="0" borderId="0" xfId="0" applyFont="1" applyFill="1" applyBorder="1" applyAlignment="1">
      <alignment horizontal="center" wrapText="1"/>
    </xf>
    <xf numFmtId="0" fontId="3" fillId="0" borderId="0" xfId="0" applyFont="1" applyFill="1" applyAlignment="1">
      <alignment horizontal="center" wrapText="1"/>
    </xf>
    <xf numFmtId="0" fontId="3" fillId="4" borderId="5" xfId="0" applyFont="1" applyFill="1" applyBorder="1" applyAlignment="1">
      <alignment horizontal="center" wrapText="1"/>
    </xf>
    <xf numFmtId="0" fontId="3" fillId="4" borderId="1" xfId="0" applyFont="1" applyFill="1" applyBorder="1" applyAlignment="1">
      <alignment horizontal="center" wrapText="1"/>
    </xf>
    <xf numFmtId="0" fontId="3" fillId="4" borderId="27" xfId="0" applyFont="1" applyFill="1" applyBorder="1" applyAlignment="1">
      <alignment horizontal="center" wrapText="1"/>
    </xf>
    <xf numFmtId="0" fontId="2" fillId="4" borderId="5" xfId="0" applyFont="1" applyFill="1" applyBorder="1" applyAlignment="1">
      <alignment horizontal="center"/>
    </xf>
    <xf numFmtId="0" fontId="2" fillId="4" borderId="6" xfId="0" applyFont="1" applyFill="1" applyBorder="1" applyAlignment="1">
      <alignment horizontal="center"/>
    </xf>
    <xf numFmtId="0" fontId="3" fillId="4" borderId="8" xfId="0" applyFont="1" applyFill="1" applyBorder="1" applyAlignment="1">
      <alignment horizontal="center" wrapText="1"/>
    </xf>
    <xf numFmtId="0" fontId="3" fillId="4" borderId="28" xfId="0" applyFont="1" applyFill="1" applyBorder="1" applyAlignment="1">
      <alignment horizontal="center" wrapText="1"/>
    </xf>
    <xf numFmtId="0" fontId="3" fillId="0" borderId="48" xfId="0" applyFont="1" applyBorder="1" applyAlignment="1">
      <alignment horizontal="center" vertical="center" wrapText="1"/>
    </xf>
    <xf numFmtId="0" fontId="3" fillId="0" borderId="49" xfId="0" applyFont="1" applyFill="1" applyBorder="1" applyAlignment="1">
      <alignment horizontal="center" wrapText="1"/>
    </xf>
    <xf numFmtId="0" fontId="3" fillId="4" borderId="38" xfId="0" applyFont="1" applyFill="1" applyBorder="1" applyAlignment="1">
      <alignment horizontal="center" wrapText="1"/>
    </xf>
    <xf numFmtId="0" fontId="3" fillId="4" borderId="39" xfId="0" applyFont="1" applyFill="1" applyBorder="1" applyAlignment="1">
      <alignment horizontal="center" wrapText="1"/>
    </xf>
    <xf numFmtId="0" fontId="3" fillId="4" borderId="40" xfId="0" applyFont="1" applyFill="1" applyBorder="1" applyAlignment="1">
      <alignment horizontal="center" wrapText="1"/>
    </xf>
    <xf numFmtId="0" fontId="3" fillId="4" borderId="18" xfId="0" applyFont="1" applyFill="1" applyBorder="1" applyAlignment="1">
      <alignment horizontal="center" wrapText="1"/>
    </xf>
    <xf numFmtId="0" fontId="3" fillId="4" borderId="13" xfId="0" applyFont="1" applyFill="1" applyBorder="1" applyAlignment="1">
      <alignment horizontal="center" wrapText="1"/>
    </xf>
    <xf numFmtId="0" fontId="3" fillId="4" borderId="50" xfId="0" applyFont="1" applyFill="1" applyBorder="1" applyAlignment="1">
      <alignment horizontal="center" wrapText="1"/>
    </xf>
    <xf numFmtId="0" fontId="2" fillId="0" borderId="1" xfId="0" applyFont="1" applyBorder="1" applyAlignment="1">
      <alignment horizontal="left" wrapText="1"/>
    </xf>
    <xf numFmtId="0" fontId="3" fillId="0" borderId="40" xfId="0" applyFont="1" applyBorder="1" applyAlignment="1">
      <alignment horizontal="center" vertical="center" wrapText="1"/>
    </xf>
    <xf numFmtId="0" fontId="3" fillId="0" borderId="30" xfId="0" applyFont="1" applyFill="1" applyBorder="1" applyAlignment="1">
      <alignment horizontal="center" wrapText="1"/>
    </xf>
    <xf numFmtId="0" fontId="3" fillId="4" borderId="26" xfId="0" applyFont="1" applyFill="1" applyBorder="1" applyAlignment="1">
      <alignment horizontal="center" vertical="center" wrapText="1"/>
    </xf>
    <xf numFmtId="0" fontId="3" fillId="0" borderId="19" xfId="0" applyFont="1" applyFill="1" applyBorder="1" applyAlignment="1">
      <alignment horizontal="center" wrapText="1"/>
    </xf>
    <xf numFmtId="0" fontId="3" fillId="0" borderId="15" xfId="0" applyFont="1" applyFill="1" applyBorder="1" applyAlignment="1">
      <alignment horizontal="center" wrapText="1"/>
    </xf>
    <xf numFmtId="0" fontId="3" fillId="0" borderId="36" xfId="0" applyFont="1" applyFill="1" applyBorder="1" applyAlignment="1">
      <alignment horizontal="center" wrapText="1"/>
    </xf>
    <xf numFmtId="0" fontId="3" fillId="0" borderId="26" xfId="0" applyFont="1" applyFill="1" applyBorder="1" applyAlignment="1">
      <alignment horizontal="center" wrapText="1"/>
    </xf>
    <xf numFmtId="0" fontId="3" fillId="4" borderId="4" xfId="0" applyFont="1" applyFill="1" applyBorder="1" applyAlignment="1">
      <alignment horizontal="center" wrapText="1"/>
    </xf>
    <xf numFmtId="0" fontId="3" fillId="4" borderId="7" xfId="0" applyFont="1" applyFill="1" applyBorder="1" applyAlignment="1">
      <alignment horizontal="center" wrapText="1"/>
    </xf>
    <xf numFmtId="0" fontId="3" fillId="4" borderId="17" xfId="0" applyFont="1" applyFill="1" applyBorder="1" applyAlignment="1">
      <alignment horizontal="center" wrapText="1"/>
    </xf>
    <xf numFmtId="0" fontId="3" fillId="4" borderId="6" xfId="0" applyFont="1" applyFill="1" applyBorder="1" applyAlignment="1">
      <alignment horizontal="center" wrapText="1"/>
    </xf>
    <xf numFmtId="0" fontId="3" fillId="0" borderId="1" xfId="0" applyFont="1" applyBorder="1" applyAlignment="1">
      <alignment horizontal="left" wrapText="1"/>
    </xf>
    <xf numFmtId="0" fontId="3" fillId="0" borderId="21" xfId="0" applyFont="1" applyFill="1" applyBorder="1" applyAlignment="1">
      <alignment horizontal="center" wrapText="1"/>
    </xf>
    <xf numFmtId="0" fontId="4" fillId="0" borderId="13" xfId="0" applyFont="1" applyFill="1" applyBorder="1" applyAlignment="1">
      <alignment horizontal="center" wrapText="1"/>
    </xf>
    <xf numFmtId="0" fontId="4" fillId="0" borderId="20" xfId="0" applyFont="1" applyFill="1" applyBorder="1" applyAlignment="1">
      <alignment horizontal="center" wrapText="1"/>
    </xf>
    <xf numFmtId="0" fontId="3" fillId="0" borderId="39" xfId="0" applyFont="1" applyFill="1" applyBorder="1" applyAlignment="1">
      <alignment horizontal="center" vertical="center" wrapText="1"/>
    </xf>
    <xf numFmtId="0" fontId="1" fillId="0" borderId="14" xfId="0" applyFont="1" applyBorder="1" applyAlignment="1">
      <alignment horizontal="center" vertical="center" textRotation="90" wrapText="1"/>
    </xf>
    <xf numFmtId="0" fontId="1" fillId="0" borderId="31"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10" xfId="0" applyFont="1" applyFill="1" applyBorder="1" applyAlignment="1">
      <alignment horizontal="left" wrapText="1"/>
    </xf>
    <xf numFmtId="0" fontId="1" fillId="0" borderId="11" xfId="0" applyFont="1" applyFill="1" applyBorder="1" applyAlignment="1">
      <alignment horizontal="left" wrapText="1"/>
    </xf>
    <xf numFmtId="0" fontId="1" fillId="0" borderId="21" xfId="0" applyFont="1" applyFill="1" applyBorder="1" applyAlignment="1">
      <alignment horizontal="left" wrapText="1"/>
    </xf>
    <xf numFmtId="0" fontId="2" fillId="0" borderId="0" xfId="0" applyFont="1" applyAlignment="1">
      <alignment horizontal="center" wrapText="1"/>
    </xf>
    <xf numFmtId="0" fontId="3" fillId="0" borderId="1" xfId="0" applyFont="1" applyBorder="1" applyAlignment="1">
      <alignment horizontal="center" vertical="center" wrapText="1"/>
    </xf>
    <xf numFmtId="0" fontId="3" fillId="0" borderId="20" xfId="0" applyFont="1" applyBorder="1" applyAlignment="1">
      <alignment horizontal="center" wrapText="1"/>
    </xf>
    <xf numFmtId="0" fontId="3" fillId="0" borderId="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0" xfId="0" applyFont="1" applyBorder="1" applyAlignment="1">
      <alignment horizontal="center" wrapText="1"/>
    </xf>
    <xf numFmtId="0" fontId="1" fillId="0" borderId="21" xfId="0" applyFont="1" applyBorder="1" applyAlignment="1">
      <alignment horizontal="center" vertical="center" textRotation="90" wrapText="1"/>
    </xf>
    <xf numFmtId="0" fontId="3" fillId="0" borderId="0" xfId="0" applyFont="1" applyFill="1" applyAlignment="1">
      <alignment horizontal="left" wrapText="1"/>
    </xf>
    <xf numFmtId="0" fontId="4" fillId="4" borderId="6" xfId="0" applyFont="1" applyFill="1" applyBorder="1" applyAlignment="1">
      <alignment horizontal="center" wrapText="1"/>
    </xf>
    <xf numFmtId="0" fontId="4" fillId="4" borderId="28" xfId="0" applyFont="1" applyFill="1" applyBorder="1" applyAlignment="1">
      <alignment horizontal="center" wrapText="1"/>
    </xf>
    <xf numFmtId="0" fontId="3" fillId="4" borderId="43" xfId="0" applyFont="1" applyFill="1" applyBorder="1" applyAlignment="1">
      <alignment horizontal="center" wrapText="1"/>
    </xf>
    <xf numFmtId="0" fontId="3" fillId="4" borderId="29" xfId="0" applyFont="1" applyFill="1" applyBorder="1" applyAlignment="1">
      <alignment horizontal="center" wrapText="1"/>
    </xf>
    <xf numFmtId="0" fontId="3" fillId="0" borderId="3" xfId="0" applyFont="1" applyBorder="1" applyAlignment="1">
      <alignment horizontal="center" wrapText="1"/>
    </xf>
    <xf numFmtId="0" fontId="3" fillId="0" borderId="23" xfId="0" applyFont="1" applyBorder="1" applyAlignment="1">
      <alignment horizontal="center" wrapText="1"/>
    </xf>
    <xf numFmtId="0" fontId="3" fillId="0" borderId="32" xfId="0" applyFont="1" applyBorder="1" applyAlignment="1">
      <alignment horizontal="center" wrapText="1"/>
    </xf>
    <xf numFmtId="2" fontId="3" fillId="2" borderId="22" xfId="0" applyNumberFormat="1" applyFont="1" applyFill="1" applyBorder="1" applyAlignment="1">
      <alignment horizontal="center" wrapText="1"/>
    </xf>
    <xf numFmtId="2" fontId="3" fillId="2" borderId="25" xfId="0" applyNumberFormat="1" applyFont="1" applyFill="1" applyBorder="1" applyAlignment="1">
      <alignment horizontal="center" wrapText="1"/>
    </xf>
    <xf numFmtId="2" fontId="3" fillId="2" borderId="0" xfId="0" applyNumberFormat="1" applyFont="1" applyFill="1" applyBorder="1" applyAlignment="1">
      <alignment horizontal="center" wrapText="1"/>
    </xf>
    <xf numFmtId="2" fontId="3" fillId="2" borderId="23" xfId="0" applyNumberFormat="1" applyFont="1" applyFill="1" applyBorder="1" applyAlignment="1">
      <alignment horizontal="center" wrapText="1"/>
    </xf>
    <xf numFmtId="2" fontId="3" fillId="2" borderId="26" xfId="0" applyNumberFormat="1" applyFont="1" applyFill="1" applyBorder="1" applyAlignment="1">
      <alignment horizontal="center" wrapText="1"/>
    </xf>
    <xf numFmtId="0" fontId="8" fillId="0" borderId="0" xfId="0" applyFont="1" applyFill="1" applyBorder="1" applyAlignment="1">
      <alignment horizontal="center"/>
    </xf>
    <xf numFmtId="0" fontId="3" fillId="0" borderId="26" xfId="0" applyFont="1" applyBorder="1" applyAlignment="1">
      <alignment horizontal="center" wrapText="1"/>
    </xf>
    <xf numFmtId="0" fontId="8" fillId="4" borderId="5" xfId="0" applyFont="1" applyFill="1" applyBorder="1" applyAlignment="1">
      <alignment horizontal="center"/>
    </xf>
    <xf numFmtId="0" fontId="8" fillId="4" borderId="4" xfId="0" applyFont="1" applyFill="1" applyBorder="1" applyAlignment="1">
      <alignment horizontal="center" wrapText="1"/>
    </xf>
    <xf numFmtId="0" fontId="8" fillId="4" borderId="5" xfId="0" applyFont="1" applyFill="1" applyBorder="1" applyAlignment="1">
      <alignment horizontal="center" wrapText="1"/>
    </xf>
    <xf numFmtId="0" fontId="3" fillId="4" borderId="4"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27" xfId="0" applyFont="1" applyFill="1" applyBorder="1" applyAlignment="1">
      <alignment horizontal="center" vertical="center" wrapText="1"/>
    </xf>
    <xf numFmtId="0" fontId="2" fillId="4" borderId="6" xfId="0" applyFont="1" applyFill="1" applyBorder="1" applyAlignment="1">
      <alignment horizontal="center" wrapText="1"/>
    </xf>
    <xf numFmtId="0" fontId="2" fillId="4" borderId="28" xfId="0" applyFont="1" applyFill="1" applyBorder="1" applyAlignment="1">
      <alignment horizontal="center" wrapText="1"/>
    </xf>
    <xf numFmtId="0" fontId="2" fillId="4" borderId="5" xfId="0" applyFont="1" applyFill="1" applyBorder="1" applyAlignment="1">
      <alignment horizontal="center" wrapText="1"/>
    </xf>
    <xf numFmtId="0" fontId="2" fillId="4" borderId="27" xfId="0" applyFont="1" applyFill="1" applyBorder="1" applyAlignment="1">
      <alignment horizontal="center" wrapText="1"/>
    </xf>
  </cellXfs>
  <cellStyles count="2">
    <cellStyle name="Įprastas" xfId="0" builtinId="0"/>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6"/>
  <sheetViews>
    <sheetView tabSelected="1" zoomScale="110" zoomScaleNormal="110" workbookViewId="0">
      <pane xSplit="3" ySplit="4" topLeftCell="D101" activePane="bottomRight" state="frozen"/>
      <selection pane="topRight" activeCell="D1" sqref="D1"/>
      <selection pane="bottomLeft" activeCell="A5" sqref="A5"/>
      <selection pane="bottomRight" activeCell="B149" sqref="B149"/>
    </sheetView>
  </sheetViews>
  <sheetFormatPr defaultColWidth="9.140625" defaultRowHeight="12" x14ac:dyDescent="0.2"/>
  <cols>
    <col min="1" max="1" width="2.85546875" style="1" customWidth="1"/>
    <col min="2" max="2" width="10.7109375" style="1" customWidth="1"/>
    <col min="3" max="3" width="17.28515625" style="1" customWidth="1"/>
    <col min="4" max="4" width="10.140625" style="1" customWidth="1"/>
    <col min="5" max="5" width="7.5703125" style="1" customWidth="1"/>
    <col min="6" max="6" width="7" style="1" customWidth="1"/>
    <col min="7" max="7" width="8.28515625" style="1" customWidth="1"/>
    <col min="8" max="8" width="6.7109375" style="1" customWidth="1"/>
    <col min="9" max="9" width="8.140625" style="1" customWidth="1"/>
    <col min="10" max="11" width="8" style="1" customWidth="1"/>
    <col min="12" max="12" width="7.7109375" style="1" customWidth="1"/>
    <col min="13" max="14" width="6.5703125" style="1" customWidth="1"/>
    <col min="15" max="15" width="8.28515625" style="1" customWidth="1"/>
    <col min="16" max="16" width="6.7109375" style="1" customWidth="1"/>
    <col min="17" max="17" width="6" style="1" customWidth="1"/>
    <col min="18" max="18" width="8.5703125" style="1" customWidth="1"/>
    <col min="19" max="19" width="7.85546875" style="1" customWidth="1"/>
    <col min="20" max="20" width="6.5703125" style="1" customWidth="1"/>
    <col min="21" max="21" width="8.42578125" style="1" customWidth="1"/>
    <col min="22" max="22" width="7.140625" style="1" customWidth="1"/>
    <col min="23" max="23" width="9.42578125" style="1" customWidth="1"/>
    <col min="24" max="24" width="9.7109375" style="1" customWidth="1"/>
    <col min="25" max="25" width="8.5703125" style="1" customWidth="1"/>
    <col min="26" max="26" width="10.140625" style="1" customWidth="1"/>
    <col min="27" max="16384" width="9.140625" style="1"/>
  </cols>
  <sheetData>
    <row r="1" spans="1:26" ht="16.5" customHeight="1" thickBot="1" x14ac:dyDescent="0.3">
      <c r="A1" s="99" t="s">
        <v>66</v>
      </c>
      <c r="B1" s="99"/>
      <c r="C1" s="99"/>
      <c r="D1" s="99"/>
      <c r="E1" s="99"/>
      <c r="F1" s="99"/>
      <c r="G1" s="99"/>
      <c r="H1" s="99"/>
      <c r="I1" s="99"/>
      <c r="J1" s="99"/>
      <c r="K1" s="99"/>
      <c r="L1" s="99"/>
      <c r="M1" s="99"/>
      <c r="N1" s="99"/>
      <c r="O1" s="99"/>
      <c r="P1" s="99"/>
      <c r="Q1" s="99"/>
      <c r="R1" s="99"/>
      <c r="S1" s="99"/>
      <c r="T1" s="99"/>
      <c r="U1" s="99"/>
      <c r="V1" s="99"/>
      <c r="W1" s="99"/>
      <c r="X1" s="99"/>
      <c r="Y1" s="100"/>
      <c r="Z1" s="100"/>
    </row>
    <row r="2" spans="1:26" ht="13.5" customHeight="1" x14ac:dyDescent="0.2">
      <c r="A2" s="122" t="s">
        <v>50</v>
      </c>
      <c r="B2" s="125" t="s">
        <v>0</v>
      </c>
      <c r="C2" s="113" t="s">
        <v>1</v>
      </c>
      <c r="D2" s="113" t="s">
        <v>96</v>
      </c>
      <c r="E2" s="116" t="s">
        <v>65</v>
      </c>
      <c r="F2" s="116"/>
      <c r="G2" s="116"/>
      <c r="H2" s="116"/>
      <c r="I2" s="116"/>
      <c r="J2" s="116"/>
      <c r="K2" s="116"/>
      <c r="L2" s="116"/>
      <c r="M2" s="116"/>
      <c r="N2" s="116"/>
      <c r="O2" s="116"/>
      <c r="P2" s="116"/>
      <c r="Q2" s="116"/>
      <c r="R2" s="116"/>
      <c r="S2" s="116"/>
      <c r="T2" s="116"/>
      <c r="U2" s="116"/>
      <c r="V2" s="116"/>
      <c r="W2" s="116"/>
      <c r="X2" s="117"/>
      <c r="Y2" s="136" t="s">
        <v>67</v>
      </c>
      <c r="Z2" s="139" t="s">
        <v>68</v>
      </c>
    </row>
    <row r="3" spans="1:26" ht="12.75" customHeight="1" x14ac:dyDescent="0.2">
      <c r="A3" s="123"/>
      <c r="B3" s="126"/>
      <c r="C3" s="114"/>
      <c r="D3" s="114"/>
      <c r="E3" s="114" t="s">
        <v>20</v>
      </c>
      <c r="F3" s="114"/>
      <c r="G3" s="114"/>
      <c r="H3" s="114"/>
      <c r="I3" s="114"/>
      <c r="J3" s="114"/>
      <c r="K3" s="114"/>
      <c r="L3" s="114"/>
      <c r="M3" s="114"/>
      <c r="N3" s="114"/>
      <c r="O3" s="114"/>
      <c r="P3" s="114"/>
      <c r="Q3" s="114"/>
      <c r="R3" s="114"/>
      <c r="S3" s="114"/>
      <c r="T3" s="114"/>
      <c r="U3" s="114"/>
      <c r="V3" s="114"/>
      <c r="W3" s="114"/>
      <c r="X3" s="118" t="s">
        <v>95</v>
      </c>
      <c r="Y3" s="137"/>
      <c r="Z3" s="118"/>
    </row>
    <row r="4" spans="1:26" ht="102" customHeight="1" thickBot="1" x14ac:dyDescent="0.25">
      <c r="A4" s="124"/>
      <c r="B4" s="127"/>
      <c r="C4" s="115"/>
      <c r="D4" s="115"/>
      <c r="E4" s="104" t="s">
        <v>48</v>
      </c>
      <c r="F4" s="104" t="s">
        <v>5</v>
      </c>
      <c r="G4" s="104" t="s">
        <v>6</v>
      </c>
      <c r="H4" s="104" t="s">
        <v>7</v>
      </c>
      <c r="I4" s="104" t="s">
        <v>8</v>
      </c>
      <c r="J4" s="104" t="s">
        <v>9</v>
      </c>
      <c r="K4" s="104" t="s">
        <v>10</v>
      </c>
      <c r="L4" s="104" t="s">
        <v>11</v>
      </c>
      <c r="M4" s="104" t="s">
        <v>52</v>
      </c>
      <c r="N4" s="104" t="s">
        <v>71</v>
      </c>
      <c r="O4" s="104" t="s">
        <v>12</v>
      </c>
      <c r="P4" s="104" t="s">
        <v>13</v>
      </c>
      <c r="Q4" s="104" t="s">
        <v>14</v>
      </c>
      <c r="R4" s="104" t="s">
        <v>15</v>
      </c>
      <c r="S4" s="104" t="s">
        <v>16</v>
      </c>
      <c r="T4" s="104" t="s">
        <v>17</v>
      </c>
      <c r="U4" s="104" t="s">
        <v>18</v>
      </c>
      <c r="V4" s="104" t="s">
        <v>19</v>
      </c>
      <c r="W4" s="105" t="s">
        <v>63</v>
      </c>
      <c r="X4" s="119"/>
      <c r="Y4" s="138"/>
      <c r="Z4" s="119"/>
    </row>
    <row r="5" spans="1:26" ht="23.25" customHeight="1" x14ac:dyDescent="0.2">
      <c r="A5" s="120">
        <v>1</v>
      </c>
      <c r="B5" s="121" t="s">
        <v>3</v>
      </c>
      <c r="C5" s="33" t="s">
        <v>26</v>
      </c>
      <c r="D5" s="22">
        <v>22200</v>
      </c>
      <c r="E5" s="2">
        <v>9000</v>
      </c>
      <c r="F5" s="2">
        <v>200</v>
      </c>
      <c r="G5" s="2">
        <v>5400</v>
      </c>
      <c r="H5" s="2"/>
      <c r="I5" s="2"/>
      <c r="J5" s="2">
        <v>300</v>
      </c>
      <c r="K5" s="2"/>
      <c r="L5" s="2"/>
      <c r="M5" s="2"/>
      <c r="N5" s="2"/>
      <c r="O5" s="22">
        <v>2000</v>
      </c>
      <c r="P5" s="2"/>
      <c r="Q5" s="2"/>
      <c r="R5" s="2"/>
      <c r="S5" s="2"/>
      <c r="T5" s="2"/>
      <c r="U5" s="22">
        <v>5300</v>
      </c>
      <c r="V5" s="2"/>
      <c r="W5" s="2"/>
      <c r="X5" s="28">
        <f>SUM(E5:W5)</f>
        <v>22200</v>
      </c>
      <c r="Y5" s="111"/>
      <c r="Z5" s="111"/>
    </row>
    <row r="6" spans="1:26" ht="23.25" customHeight="1" x14ac:dyDescent="0.2">
      <c r="A6" s="110"/>
      <c r="B6" s="108"/>
      <c r="C6" s="32" t="s">
        <v>49</v>
      </c>
      <c r="D6" s="4">
        <v>20390</v>
      </c>
      <c r="E6" s="4">
        <v>1290</v>
      </c>
      <c r="F6" s="4"/>
      <c r="G6" s="4">
        <v>15600</v>
      </c>
      <c r="H6" s="4"/>
      <c r="I6" s="4"/>
      <c r="J6" s="4"/>
      <c r="K6" s="4"/>
      <c r="L6" s="4"/>
      <c r="M6" s="4"/>
      <c r="N6" s="4"/>
      <c r="O6" s="21"/>
      <c r="P6" s="4"/>
      <c r="Q6" s="4"/>
      <c r="R6" s="4"/>
      <c r="S6" s="4"/>
      <c r="T6" s="4"/>
      <c r="U6" s="21">
        <v>2200</v>
      </c>
      <c r="V6" s="4"/>
      <c r="W6" s="21">
        <v>1300</v>
      </c>
      <c r="X6" s="26">
        <f>SUM(E6:W6)</f>
        <v>20390</v>
      </c>
      <c r="Y6" s="111"/>
      <c r="Z6" s="112"/>
    </row>
    <row r="7" spans="1:26" ht="17.25" customHeight="1" thickBot="1" x14ac:dyDescent="0.25">
      <c r="A7" s="110"/>
      <c r="B7" s="108"/>
      <c r="C7" s="34" t="s">
        <v>27</v>
      </c>
      <c r="D7" s="20">
        <v>200</v>
      </c>
      <c r="E7" s="6"/>
      <c r="F7" s="6"/>
      <c r="G7" s="6"/>
      <c r="H7" s="6"/>
      <c r="I7" s="6"/>
      <c r="J7" s="6"/>
      <c r="K7" s="6"/>
      <c r="L7" s="6"/>
      <c r="M7" s="6"/>
      <c r="N7" s="6"/>
      <c r="O7" s="20"/>
      <c r="P7" s="6"/>
      <c r="Q7" s="6"/>
      <c r="R7" s="6"/>
      <c r="S7" s="6"/>
      <c r="T7" s="6"/>
      <c r="U7" s="6">
        <v>200</v>
      </c>
      <c r="V7" s="6"/>
      <c r="W7" s="6"/>
      <c r="X7" s="27">
        <f>SUM(E7:W7)</f>
        <v>200</v>
      </c>
      <c r="Y7" s="111"/>
      <c r="Z7" s="112"/>
    </row>
    <row r="8" spans="1:26" ht="12.75" thickBot="1" x14ac:dyDescent="0.25">
      <c r="A8" s="110"/>
      <c r="B8" s="109"/>
      <c r="C8" s="40" t="s">
        <v>4</v>
      </c>
      <c r="D8" s="13">
        <f>SUM(D5:D7)</f>
        <v>42790</v>
      </c>
      <c r="E8" s="61">
        <f t="shared" ref="E8:I8" si="0">SUM(E5:E7)</f>
        <v>10290</v>
      </c>
      <c r="F8" s="61">
        <f t="shared" si="0"/>
        <v>200</v>
      </c>
      <c r="G8" s="61">
        <f t="shared" si="0"/>
        <v>21000</v>
      </c>
      <c r="H8" s="61">
        <f t="shared" si="0"/>
        <v>0</v>
      </c>
      <c r="I8" s="61">
        <f t="shared" si="0"/>
        <v>0</v>
      </c>
      <c r="J8" s="7">
        <f>SUM(J5:J7)</f>
        <v>300</v>
      </c>
      <c r="K8" s="7">
        <f t="shared" ref="K8:X8" si="1">SUM(K5:K7)</f>
        <v>0</v>
      </c>
      <c r="L8" s="7">
        <f t="shared" si="1"/>
        <v>0</v>
      </c>
      <c r="M8" s="7">
        <f t="shared" si="1"/>
        <v>0</v>
      </c>
      <c r="N8" s="7"/>
      <c r="O8" s="35">
        <f t="shared" si="1"/>
        <v>2000</v>
      </c>
      <c r="P8" s="7">
        <f t="shared" si="1"/>
        <v>0</v>
      </c>
      <c r="Q8" s="7">
        <f t="shared" si="1"/>
        <v>0</v>
      </c>
      <c r="R8" s="7">
        <f t="shared" si="1"/>
        <v>0</v>
      </c>
      <c r="S8" s="7">
        <f t="shared" si="1"/>
        <v>0</v>
      </c>
      <c r="T8" s="7">
        <f t="shared" si="1"/>
        <v>0</v>
      </c>
      <c r="U8" s="7">
        <f t="shared" si="1"/>
        <v>7700</v>
      </c>
      <c r="V8" s="7">
        <f t="shared" si="1"/>
        <v>0</v>
      </c>
      <c r="W8" s="7">
        <f t="shared" si="1"/>
        <v>1300</v>
      </c>
      <c r="X8" s="30">
        <f t="shared" si="1"/>
        <v>42790</v>
      </c>
      <c r="Y8" s="36"/>
      <c r="Z8" s="11">
        <f>D8-X8</f>
        <v>0</v>
      </c>
    </row>
    <row r="9" spans="1:26" ht="21.75" customHeight="1" x14ac:dyDescent="0.2">
      <c r="A9" s="110">
        <v>2</v>
      </c>
      <c r="B9" s="108" t="s">
        <v>53</v>
      </c>
      <c r="C9" s="33" t="s">
        <v>26</v>
      </c>
      <c r="D9" s="2"/>
      <c r="E9" s="2"/>
      <c r="F9" s="2"/>
      <c r="G9" s="2"/>
      <c r="H9" s="2"/>
      <c r="I9" s="2"/>
      <c r="J9" s="2"/>
      <c r="K9" s="2"/>
      <c r="L9" s="2"/>
      <c r="M9" s="2"/>
      <c r="N9" s="2"/>
      <c r="O9" s="22"/>
      <c r="P9" s="2"/>
      <c r="Q9" s="2"/>
      <c r="R9" s="2"/>
      <c r="S9" s="2"/>
      <c r="T9" s="2"/>
      <c r="U9" s="2"/>
      <c r="V9" s="2"/>
      <c r="W9" s="2"/>
      <c r="X9" s="28">
        <f>SUM(E9:W9)</f>
        <v>0</v>
      </c>
      <c r="Y9" s="111"/>
      <c r="Z9" s="112"/>
    </row>
    <row r="10" spans="1:26" ht="23.25" customHeight="1" x14ac:dyDescent="0.2">
      <c r="A10" s="110"/>
      <c r="B10" s="108"/>
      <c r="C10" s="32" t="s">
        <v>49</v>
      </c>
      <c r="D10" s="4"/>
      <c r="E10" s="4"/>
      <c r="F10" s="4"/>
      <c r="G10" s="4"/>
      <c r="H10" s="4"/>
      <c r="I10" s="4"/>
      <c r="J10" s="4"/>
      <c r="K10" s="4"/>
      <c r="L10" s="4"/>
      <c r="M10" s="4"/>
      <c r="N10" s="4"/>
      <c r="O10" s="21"/>
      <c r="P10" s="4"/>
      <c r="Q10" s="4"/>
      <c r="R10" s="4"/>
      <c r="S10" s="4"/>
      <c r="T10" s="4"/>
      <c r="U10" s="4"/>
      <c r="V10" s="4"/>
      <c r="W10" s="4"/>
      <c r="X10" s="26">
        <f>SUM(E10:W10)</f>
        <v>0</v>
      </c>
      <c r="Y10" s="111"/>
      <c r="Z10" s="112"/>
    </row>
    <row r="11" spans="1:26" ht="12.75" thickBot="1" x14ac:dyDescent="0.25">
      <c r="A11" s="110"/>
      <c r="B11" s="108"/>
      <c r="C11" s="34" t="s">
        <v>27</v>
      </c>
      <c r="D11" s="20">
        <v>1694.3</v>
      </c>
      <c r="E11" s="6"/>
      <c r="F11" s="6"/>
      <c r="G11" s="6"/>
      <c r="H11" s="6"/>
      <c r="I11" s="6"/>
      <c r="J11" s="6"/>
      <c r="K11" s="6"/>
      <c r="L11" s="6"/>
      <c r="M11" s="6"/>
      <c r="N11" s="6"/>
      <c r="O11" s="20">
        <v>794.3</v>
      </c>
      <c r="P11" s="6"/>
      <c r="Q11" s="6"/>
      <c r="R11" s="6"/>
      <c r="S11" s="6"/>
      <c r="T11" s="6"/>
      <c r="U11" s="20">
        <v>900</v>
      </c>
      <c r="V11" s="6"/>
      <c r="W11" s="6"/>
      <c r="X11" s="27">
        <f>SUM(E11:W11)</f>
        <v>1694.3</v>
      </c>
      <c r="Y11" s="111"/>
      <c r="Z11" s="112"/>
    </row>
    <row r="12" spans="1:26" ht="12.75" customHeight="1" thickBot="1" x14ac:dyDescent="0.25">
      <c r="A12" s="110"/>
      <c r="B12" s="109"/>
      <c r="C12" s="40" t="s">
        <v>4</v>
      </c>
      <c r="D12" s="13">
        <f>SUM(D9:D11)</f>
        <v>1694.3</v>
      </c>
      <c r="E12" s="7">
        <f t="shared" ref="E12:Q12" si="2">SUM(E9:E11)</f>
        <v>0</v>
      </c>
      <c r="F12" s="7">
        <f t="shared" si="2"/>
        <v>0</v>
      </c>
      <c r="G12" s="7">
        <f t="shared" si="2"/>
        <v>0</v>
      </c>
      <c r="H12" s="7">
        <f t="shared" si="2"/>
        <v>0</v>
      </c>
      <c r="I12" s="7">
        <f t="shared" si="2"/>
        <v>0</v>
      </c>
      <c r="J12" s="7">
        <f t="shared" si="2"/>
        <v>0</v>
      </c>
      <c r="K12" s="7">
        <f t="shared" si="2"/>
        <v>0</v>
      </c>
      <c r="L12" s="7">
        <f t="shared" si="2"/>
        <v>0</v>
      </c>
      <c r="M12" s="7">
        <f t="shared" si="2"/>
        <v>0</v>
      </c>
      <c r="N12" s="7"/>
      <c r="O12" s="35">
        <f t="shared" si="2"/>
        <v>794.3</v>
      </c>
      <c r="P12" s="7">
        <f t="shared" si="2"/>
        <v>0</v>
      </c>
      <c r="Q12" s="7">
        <f t="shared" si="2"/>
        <v>0</v>
      </c>
      <c r="R12" s="7">
        <f t="shared" ref="R12:X12" si="3">SUM(R9:R11)</f>
        <v>0</v>
      </c>
      <c r="S12" s="7">
        <f t="shared" si="3"/>
        <v>0</v>
      </c>
      <c r="T12" s="7">
        <f t="shared" si="3"/>
        <v>0</v>
      </c>
      <c r="U12" s="7">
        <f t="shared" si="3"/>
        <v>900</v>
      </c>
      <c r="V12" s="7">
        <f t="shared" si="3"/>
        <v>0</v>
      </c>
      <c r="W12" s="7">
        <f t="shared" si="3"/>
        <v>0</v>
      </c>
      <c r="X12" s="30">
        <f t="shared" si="3"/>
        <v>1694.3</v>
      </c>
      <c r="Y12" s="36"/>
      <c r="Z12" s="11">
        <f>D12-X12</f>
        <v>0</v>
      </c>
    </row>
    <row r="13" spans="1:26" ht="21.75" customHeight="1" x14ac:dyDescent="0.2">
      <c r="A13" s="110">
        <v>3</v>
      </c>
      <c r="B13" s="108" t="s">
        <v>97</v>
      </c>
      <c r="C13" s="33" t="s">
        <v>26</v>
      </c>
      <c r="D13" s="2"/>
      <c r="E13" s="2"/>
      <c r="F13" s="2"/>
      <c r="G13" s="2"/>
      <c r="H13" s="2"/>
      <c r="I13" s="2"/>
      <c r="J13" s="2"/>
      <c r="K13" s="2"/>
      <c r="L13" s="2"/>
      <c r="M13" s="2"/>
      <c r="N13" s="2"/>
      <c r="O13" s="22"/>
      <c r="P13" s="2"/>
      <c r="Q13" s="2"/>
      <c r="R13" s="2"/>
      <c r="S13" s="2"/>
      <c r="T13" s="2"/>
      <c r="U13" s="2"/>
      <c r="V13" s="2"/>
      <c r="W13" s="2"/>
      <c r="X13" s="28">
        <f>SUM(E13:W13)</f>
        <v>0</v>
      </c>
      <c r="Y13" s="111"/>
      <c r="Z13" s="112"/>
    </row>
    <row r="14" spans="1:26" ht="23.25" customHeight="1" x14ac:dyDescent="0.2">
      <c r="A14" s="110"/>
      <c r="B14" s="108"/>
      <c r="C14" s="32" t="s">
        <v>49</v>
      </c>
      <c r="D14" s="4"/>
      <c r="E14" s="4"/>
      <c r="F14" s="4"/>
      <c r="G14" s="4"/>
      <c r="H14" s="4"/>
      <c r="I14" s="4"/>
      <c r="J14" s="4"/>
      <c r="K14" s="4"/>
      <c r="L14" s="4"/>
      <c r="M14" s="4"/>
      <c r="N14" s="4"/>
      <c r="O14" s="21"/>
      <c r="P14" s="4"/>
      <c r="Q14" s="4"/>
      <c r="R14" s="4"/>
      <c r="S14" s="4"/>
      <c r="T14" s="4"/>
      <c r="U14" s="4"/>
      <c r="V14" s="4"/>
      <c r="W14" s="4"/>
      <c r="X14" s="26">
        <f>SUM(E14:W14)</f>
        <v>0</v>
      </c>
      <c r="Y14" s="111"/>
      <c r="Z14" s="112"/>
    </row>
    <row r="15" spans="1:26" ht="15.75" customHeight="1" thickBot="1" x14ac:dyDescent="0.25">
      <c r="A15" s="110"/>
      <c r="B15" s="108"/>
      <c r="C15" s="34" t="s">
        <v>27</v>
      </c>
      <c r="D15" s="20">
        <v>4973.3</v>
      </c>
      <c r="E15" s="6"/>
      <c r="F15" s="6"/>
      <c r="G15" s="6"/>
      <c r="H15" s="6"/>
      <c r="I15" s="6"/>
      <c r="J15" s="6"/>
      <c r="K15" s="6"/>
      <c r="L15" s="6"/>
      <c r="M15" s="6"/>
      <c r="N15" s="6"/>
      <c r="O15" s="20"/>
      <c r="P15" s="6"/>
      <c r="Q15" s="6"/>
      <c r="R15" s="6"/>
      <c r="S15" s="6"/>
      <c r="T15" s="6"/>
      <c r="U15" s="20">
        <v>4973.3</v>
      </c>
      <c r="V15" s="6"/>
      <c r="W15" s="6"/>
      <c r="X15" s="27">
        <f>SUM(E15:W15)</f>
        <v>4973.3</v>
      </c>
      <c r="Y15" s="111"/>
      <c r="Z15" s="112"/>
    </row>
    <row r="16" spans="1:26" ht="12.75" customHeight="1" thickBot="1" x14ac:dyDescent="0.25">
      <c r="A16" s="110"/>
      <c r="B16" s="109"/>
      <c r="C16" s="40" t="s">
        <v>4</v>
      </c>
      <c r="D16" s="13">
        <f>SUM(D13:D15)</f>
        <v>4973.3</v>
      </c>
      <c r="E16" s="7">
        <f t="shared" ref="E16:U16" si="4">SUM(E13:E15)</f>
        <v>0</v>
      </c>
      <c r="F16" s="7">
        <f t="shared" si="4"/>
        <v>0</v>
      </c>
      <c r="G16" s="7">
        <f t="shared" si="4"/>
        <v>0</v>
      </c>
      <c r="H16" s="7">
        <f t="shared" si="4"/>
        <v>0</v>
      </c>
      <c r="I16" s="7">
        <f t="shared" si="4"/>
        <v>0</v>
      </c>
      <c r="J16" s="7">
        <f t="shared" si="4"/>
        <v>0</v>
      </c>
      <c r="K16" s="7">
        <f t="shared" si="4"/>
        <v>0</v>
      </c>
      <c r="L16" s="7">
        <f t="shared" si="4"/>
        <v>0</v>
      </c>
      <c r="M16" s="7">
        <f t="shared" si="4"/>
        <v>0</v>
      </c>
      <c r="N16" s="7">
        <f t="shared" si="4"/>
        <v>0</v>
      </c>
      <c r="O16" s="35">
        <f t="shared" si="4"/>
        <v>0</v>
      </c>
      <c r="P16" s="7">
        <f t="shared" si="4"/>
        <v>0</v>
      </c>
      <c r="Q16" s="7">
        <f t="shared" si="4"/>
        <v>0</v>
      </c>
      <c r="R16" s="7">
        <f t="shared" si="4"/>
        <v>0</v>
      </c>
      <c r="S16" s="7">
        <f t="shared" si="4"/>
        <v>0</v>
      </c>
      <c r="T16" s="7">
        <f t="shared" si="4"/>
        <v>0</v>
      </c>
      <c r="U16" s="7">
        <f t="shared" si="4"/>
        <v>4973.3</v>
      </c>
      <c r="V16" s="7">
        <f t="shared" ref="V16:W16" si="5">SUM(V13:V15)</f>
        <v>0</v>
      </c>
      <c r="W16" s="7">
        <f t="shared" si="5"/>
        <v>0</v>
      </c>
      <c r="X16" s="30">
        <f t="shared" ref="X16" si="6">SUM(X13:X15)</f>
        <v>4973.3</v>
      </c>
      <c r="Y16" s="36"/>
      <c r="Z16" s="11">
        <f>D16-X16</f>
        <v>0</v>
      </c>
    </row>
    <row r="17" spans="1:26" ht="24" customHeight="1" x14ac:dyDescent="0.2">
      <c r="A17" s="110">
        <v>4</v>
      </c>
      <c r="B17" s="108" t="s">
        <v>21</v>
      </c>
      <c r="C17" s="33" t="s">
        <v>26</v>
      </c>
      <c r="D17" s="21">
        <v>398.4</v>
      </c>
      <c r="E17" s="2"/>
      <c r="F17" s="2"/>
      <c r="G17" s="2"/>
      <c r="H17" s="2"/>
      <c r="I17" s="2"/>
      <c r="J17" s="2">
        <v>300</v>
      </c>
      <c r="K17" s="2"/>
      <c r="L17" s="2"/>
      <c r="M17" s="2"/>
      <c r="N17" s="2"/>
      <c r="O17" s="22"/>
      <c r="P17" s="2"/>
      <c r="Q17" s="2"/>
      <c r="R17" s="2"/>
      <c r="S17" s="2"/>
      <c r="T17" s="2"/>
      <c r="U17" s="2">
        <v>98.4</v>
      </c>
      <c r="V17" s="2"/>
      <c r="W17" s="2"/>
      <c r="X17" s="28">
        <f>SUM(E17:W17)</f>
        <v>398.4</v>
      </c>
      <c r="Y17" s="111"/>
      <c r="Z17" s="112"/>
    </row>
    <row r="18" spans="1:26" ht="23.25" customHeight="1" x14ac:dyDescent="0.2">
      <c r="A18" s="110"/>
      <c r="B18" s="108"/>
      <c r="C18" s="32" t="s">
        <v>49</v>
      </c>
      <c r="D18" s="21">
        <v>13445.36</v>
      </c>
      <c r="E18" s="4">
        <v>600</v>
      </c>
      <c r="F18" s="4"/>
      <c r="G18" s="4">
        <v>9400</v>
      </c>
      <c r="H18" s="4"/>
      <c r="I18" s="4"/>
      <c r="J18" s="4"/>
      <c r="K18" s="4"/>
      <c r="L18" s="4"/>
      <c r="M18" s="4"/>
      <c r="N18" s="4"/>
      <c r="O18" s="21"/>
      <c r="P18" s="4"/>
      <c r="Q18" s="4"/>
      <c r="R18" s="4"/>
      <c r="S18" s="4"/>
      <c r="T18" s="4"/>
      <c r="U18" s="21">
        <v>3445.36</v>
      </c>
      <c r="V18" s="4"/>
      <c r="W18" s="21"/>
      <c r="X18" s="26">
        <f>SUM(E18:W18)</f>
        <v>13445.36</v>
      </c>
      <c r="Y18" s="111"/>
      <c r="Z18" s="112"/>
    </row>
    <row r="19" spans="1:26" ht="15.75" customHeight="1" thickBot="1" x14ac:dyDescent="0.25">
      <c r="A19" s="110"/>
      <c r="B19" s="108"/>
      <c r="C19" s="34" t="s">
        <v>27</v>
      </c>
      <c r="D19" s="20">
        <v>1700</v>
      </c>
      <c r="E19" s="6"/>
      <c r="F19" s="6"/>
      <c r="G19" s="6"/>
      <c r="H19" s="6"/>
      <c r="I19" s="6"/>
      <c r="J19" s="6"/>
      <c r="K19" s="6"/>
      <c r="L19" s="6"/>
      <c r="M19" s="6"/>
      <c r="N19" s="6"/>
      <c r="O19" s="20"/>
      <c r="P19" s="6"/>
      <c r="Q19" s="6"/>
      <c r="R19" s="6"/>
      <c r="S19" s="6"/>
      <c r="T19" s="6"/>
      <c r="U19" s="6">
        <v>1700</v>
      </c>
      <c r="V19" s="6"/>
      <c r="W19" s="20"/>
      <c r="X19" s="27">
        <f>SUM(E19:W19)</f>
        <v>1700</v>
      </c>
      <c r="Y19" s="111"/>
      <c r="Z19" s="112"/>
    </row>
    <row r="20" spans="1:26" ht="12.75" customHeight="1" thickBot="1" x14ac:dyDescent="0.25">
      <c r="A20" s="110"/>
      <c r="B20" s="109"/>
      <c r="C20" s="40" t="s">
        <v>4</v>
      </c>
      <c r="D20" s="13">
        <f>SUM(D17:D19)</f>
        <v>15543.76</v>
      </c>
      <c r="E20" s="7">
        <f t="shared" ref="E20:W20" si="7">SUM(E17:E19)</f>
        <v>600</v>
      </c>
      <c r="F20" s="7">
        <f t="shared" si="7"/>
        <v>0</v>
      </c>
      <c r="G20" s="7">
        <f t="shared" si="7"/>
        <v>9400</v>
      </c>
      <c r="H20" s="7">
        <f t="shared" si="7"/>
        <v>0</v>
      </c>
      <c r="I20" s="7">
        <f t="shared" si="7"/>
        <v>0</v>
      </c>
      <c r="J20" s="7">
        <f t="shared" si="7"/>
        <v>300</v>
      </c>
      <c r="K20" s="7">
        <f t="shared" si="7"/>
        <v>0</v>
      </c>
      <c r="L20" s="7">
        <f t="shared" si="7"/>
        <v>0</v>
      </c>
      <c r="M20" s="7">
        <f t="shared" si="7"/>
        <v>0</v>
      </c>
      <c r="N20" s="7">
        <f t="shared" si="7"/>
        <v>0</v>
      </c>
      <c r="O20" s="35">
        <f t="shared" si="7"/>
        <v>0</v>
      </c>
      <c r="P20" s="7">
        <f t="shared" si="7"/>
        <v>0</v>
      </c>
      <c r="Q20" s="7">
        <f t="shared" si="7"/>
        <v>0</v>
      </c>
      <c r="R20" s="7">
        <f t="shared" si="7"/>
        <v>0</v>
      </c>
      <c r="S20" s="7">
        <f t="shared" si="7"/>
        <v>0</v>
      </c>
      <c r="T20" s="7">
        <f t="shared" si="7"/>
        <v>0</v>
      </c>
      <c r="U20" s="7">
        <f t="shared" si="7"/>
        <v>5243.76</v>
      </c>
      <c r="V20" s="7">
        <f t="shared" si="7"/>
        <v>0</v>
      </c>
      <c r="W20" s="7">
        <f t="shared" si="7"/>
        <v>0</v>
      </c>
      <c r="X20" s="30">
        <f t="shared" ref="X20" si="8">SUM(X17:X19)</f>
        <v>15543.76</v>
      </c>
      <c r="Y20" s="36"/>
      <c r="Z20" s="11">
        <f>D20-X20</f>
        <v>0</v>
      </c>
    </row>
    <row r="21" spans="1:26" ht="21.75" customHeight="1" x14ac:dyDescent="0.2">
      <c r="A21" s="110">
        <v>5</v>
      </c>
      <c r="B21" s="108" t="s">
        <v>22</v>
      </c>
      <c r="C21" s="33" t="s">
        <v>26</v>
      </c>
      <c r="D21" s="22">
        <v>37406</v>
      </c>
      <c r="E21" s="2">
        <v>24966.94</v>
      </c>
      <c r="F21" s="2">
        <v>486.8</v>
      </c>
      <c r="G21" s="2">
        <v>5116.67</v>
      </c>
      <c r="H21" s="2"/>
      <c r="I21" s="2"/>
      <c r="J21" s="2"/>
      <c r="K21" s="2"/>
      <c r="L21" s="2"/>
      <c r="M21" s="2"/>
      <c r="N21" s="2"/>
      <c r="O21" s="22"/>
      <c r="P21" s="2"/>
      <c r="Q21" s="2"/>
      <c r="R21" s="2"/>
      <c r="S21" s="2"/>
      <c r="T21" s="2"/>
      <c r="U21" s="2">
        <v>2573.92</v>
      </c>
      <c r="V21" s="2"/>
      <c r="W21" s="2"/>
      <c r="X21" s="28">
        <f>SUM(E21:W21)</f>
        <v>33144.329999999994</v>
      </c>
      <c r="Y21" s="111"/>
      <c r="Z21" s="112"/>
    </row>
    <row r="22" spans="1:26" ht="23.25" customHeight="1" x14ac:dyDescent="0.2">
      <c r="A22" s="110"/>
      <c r="B22" s="108"/>
      <c r="C22" s="32" t="s">
        <v>49</v>
      </c>
      <c r="D22" s="21"/>
      <c r="E22" s="4"/>
      <c r="F22" s="4"/>
      <c r="G22" s="4"/>
      <c r="H22" s="4"/>
      <c r="I22" s="4"/>
      <c r="J22" s="4"/>
      <c r="K22" s="4"/>
      <c r="L22" s="4"/>
      <c r="M22" s="4"/>
      <c r="N22" s="4"/>
      <c r="O22" s="21"/>
      <c r="P22" s="4"/>
      <c r="Q22" s="4"/>
      <c r="R22" s="4"/>
      <c r="S22" s="4"/>
      <c r="T22" s="4"/>
      <c r="U22" s="4"/>
      <c r="V22" s="4"/>
      <c r="W22" s="4"/>
      <c r="X22" s="26">
        <f>SUM(E22:W22)</f>
        <v>0</v>
      </c>
      <c r="Y22" s="111"/>
      <c r="Z22" s="112"/>
    </row>
    <row r="23" spans="1:26" ht="13.5" customHeight="1" thickBot="1" x14ac:dyDescent="0.25">
      <c r="A23" s="110"/>
      <c r="B23" s="108"/>
      <c r="C23" s="34" t="s">
        <v>27</v>
      </c>
      <c r="D23" s="20">
        <v>5962.96</v>
      </c>
      <c r="E23" s="6"/>
      <c r="F23" s="6"/>
      <c r="G23" s="6"/>
      <c r="H23" s="6"/>
      <c r="I23" s="6"/>
      <c r="J23" s="10"/>
      <c r="K23" s="6"/>
      <c r="L23" s="6"/>
      <c r="M23" s="6"/>
      <c r="N23" s="6"/>
      <c r="O23" s="20">
        <v>1034.1199999999999</v>
      </c>
      <c r="P23" s="6"/>
      <c r="Q23" s="6"/>
      <c r="R23" s="6">
        <v>2270.84</v>
      </c>
      <c r="S23" s="6"/>
      <c r="T23" s="6"/>
      <c r="U23" s="6">
        <v>1723.73</v>
      </c>
      <c r="V23" s="6"/>
      <c r="W23" s="20">
        <v>934.27</v>
      </c>
      <c r="X23" s="27">
        <f>SUM(E23:W23)</f>
        <v>5962.9600000000009</v>
      </c>
      <c r="Y23" s="111"/>
      <c r="Z23" s="112"/>
    </row>
    <row r="24" spans="1:26" ht="12.75" customHeight="1" thickBot="1" x14ac:dyDescent="0.25">
      <c r="A24" s="110"/>
      <c r="B24" s="109"/>
      <c r="C24" s="40" t="s">
        <v>4</v>
      </c>
      <c r="D24" s="13">
        <f>SUM(D21:D23)</f>
        <v>43368.959999999999</v>
      </c>
      <c r="E24" s="9">
        <f t="shared" ref="E24:W24" si="9">SUM(E21:E23)</f>
        <v>24966.94</v>
      </c>
      <c r="F24" s="9">
        <f t="shared" si="9"/>
        <v>486.8</v>
      </c>
      <c r="G24" s="9">
        <f t="shared" si="9"/>
        <v>5116.67</v>
      </c>
      <c r="H24" s="9">
        <f t="shared" si="9"/>
        <v>0</v>
      </c>
      <c r="I24" s="9">
        <f t="shared" si="9"/>
        <v>0</v>
      </c>
      <c r="J24" s="9">
        <f t="shared" ref="J24:X24" si="10">SUM(J21:J23)</f>
        <v>0</v>
      </c>
      <c r="K24" s="9">
        <f t="shared" si="9"/>
        <v>0</v>
      </c>
      <c r="L24" s="9">
        <f t="shared" si="9"/>
        <v>0</v>
      </c>
      <c r="M24" s="9">
        <f t="shared" si="9"/>
        <v>0</v>
      </c>
      <c r="N24" s="9">
        <f t="shared" si="9"/>
        <v>0</v>
      </c>
      <c r="O24" s="62">
        <f t="shared" si="9"/>
        <v>1034.1199999999999</v>
      </c>
      <c r="P24" s="9">
        <f t="shared" si="10"/>
        <v>0</v>
      </c>
      <c r="Q24" s="9">
        <f t="shared" si="9"/>
        <v>0</v>
      </c>
      <c r="R24" s="9">
        <f t="shared" si="9"/>
        <v>2270.84</v>
      </c>
      <c r="S24" s="9">
        <f t="shared" si="9"/>
        <v>0</v>
      </c>
      <c r="T24" s="9">
        <f t="shared" si="9"/>
        <v>0</v>
      </c>
      <c r="U24" s="9">
        <f t="shared" si="9"/>
        <v>4297.6499999999996</v>
      </c>
      <c r="V24" s="9">
        <f t="shared" si="10"/>
        <v>0</v>
      </c>
      <c r="W24" s="9">
        <f t="shared" si="9"/>
        <v>934.27</v>
      </c>
      <c r="X24" s="30">
        <f t="shared" si="10"/>
        <v>39107.289999999994</v>
      </c>
      <c r="Y24" s="36"/>
      <c r="Z24" s="3">
        <f>D24-X24+Y24</f>
        <v>4261.6700000000055</v>
      </c>
    </row>
    <row r="25" spans="1:26" ht="24" x14ac:dyDescent="0.2">
      <c r="A25" s="110">
        <v>6</v>
      </c>
      <c r="B25" s="108" t="s">
        <v>23</v>
      </c>
      <c r="C25" s="33" t="s">
        <v>26</v>
      </c>
      <c r="D25" s="22">
        <v>2499.08</v>
      </c>
      <c r="E25" s="2"/>
      <c r="F25" s="2"/>
      <c r="G25" s="2"/>
      <c r="H25" s="2"/>
      <c r="I25" s="2"/>
      <c r="J25" s="2">
        <v>200</v>
      </c>
      <c r="K25" s="2"/>
      <c r="L25" s="2"/>
      <c r="M25" s="2"/>
      <c r="N25" s="2"/>
      <c r="O25" s="22">
        <v>1267.19</v>
      </c>
      <c r="P25" s="2"/>
      <c r="Q25" s="2"/>
      <c r="R25" s="2">
        <v>100</v>
      </c>
      <c r="S25" s="2"/>
      <c r="T25" s="2"/>
      <c r="U25" s="22">
        <v>931.89</v>
      </c>
      <c r="V25" s="17"/>
      <c r="W25" s="22"/>
      <c r="X25" s="28">
        <f>SUM(E25:W25)</f>
        <v>2499.08</v>
      </c>
      <c r="Y25" s="111"/>
      <c r="Z25" s="112"/>
    </row>
    <row r="26" spans="1:26" ht="24" customHeight="1" x14ac:dyDescent="0.2">
      <c r="A26" s="110"/>
      <c r="B26" s="108"/>
      <c r="C26" s="32" t="s">
        <v>49</v>
      </c>
      <c r="D26" s="21"/>
      <c r="E26" s="4"/>
      <c r="F26" s="4"/>
      <c r="G26" s="19"/>
      <c r="H26" s="4"/>
      <c r="I26" s="4"/>
      <c r="J26" s="4"/>
      <c r="K26" s="4"/>
      <c r="L26" s="4"/>
      <c r="M26" s="4"/>
      <c r="N26" s="4"/>
      <c r="O26" s="21"/>
      <c r="P26" s="4"/>
      <c r="Q26" s="4"/>
      <c r="R26" s="4"/>
      <c r="S26" s="4"/>
      <c r="T26" s="4"/>
      <c r="U26" s="4"/>
      <c r="V26" s="4"/>
      <c r="W26" s="4"/>
      <c r="X26" s="26">
        <f>SUM(E26:W26)</f>
        <v>0</v>
      </c>
      <c r="Y26" s="111"/>
      <c r="Z26" s="112"/>
    </row>
    <row r="27" spans="1:26" ht="12.75" thickBot="1" x14ac:dyDescent="0.25">
      <c r="A27" s="110"/>
      <c r="B27" s="108"/>
      <c r="C27" s="34" t="s">
        <v>27</v>
      </c>
      <c r="D27" s="20">
        <v>2000</v>
      </c>
      <c r="E27" s="6"/>
      <c r="F27" s="6"/>
      <c r="G27" s="6"/>
      <c r="H27" s="6"/>
      <c r="I27" s="6"/>
      <c r="J27" s="6">
        <v>100</v>
      </c>
      <c r="K27" s="6"/>
      <c r="L27" s="6"/>
      <c r="M27" s="6"/>
      <c r="N27" s="6"/>
      <c r="O27" s="20">
        <v>200</v>
      </c>
      <c r="P27" s="6"/>
      <c r="Q27" s="6"/>
      <c r="R27" s="6">
        <v>300</v>
      </c>
      <c r="S27" s="6"/>
      <c r="T27" s="6"/>
      <c r="U27" s="6">
        <v>1400</v>
      </c>
      <c r="V27" s="6"/>
      <c r="W27" s="6"/>
      <c r="X27" s="27">
        <f>SUM(E27:W27)</f>
        <v>2000</v>
      </c>
      <c r="Y27" s="111"/>
      <c r="Z27" s="112"/>
    </row>
    <row r="28" spans="1:26" ht="12.75" customHeight="1" thickBot="1" x14ac:dyDescent="0.25">
      <c r="A28" s="110"/>
      <c r="B28" s="109"/>
      <c r="C28" s="40" t="s">
        <v>4</v>
      </c>
      <c r="D28" s="13">
        <f>SUM(D25:D27)</f>
        <v>4499.08</v>
      </c>
      <c r="E28" s="9">
        <f t="shared" ref="E28:X28" si="11">SUM(E25:E27)</f>
        <v>0</v>
      </c>
      <c r="F28" s="9">
        <f t="shared" si="11"/>
        <v>0</v>
      </c>
      <c r="G28" s="9">
        <f t="shared" si="11"/>
        <v>0</v>
      </c>
      <c r="H28" s="9">
        <f t="shared" si="11"/>
        <v>0</v>
      </c>
      <c r="I28" s="9">
        <f t="shared" si="11"/>
        <v>0</v>
      </c>
      <c r="J28" s="9">
        <f t="shared" si="11"/>
        <v>300</v>
      </c>
      <c r="K28" s="9">
        <f t="shared" si="11"/>
        <v>0</v>
      </c>
      <c r="L28" s="9">
        <f t="shared" si="11"/>
        <v>0</v>
      </c>
      <c r="M28" s="9">
        <f t="shared" si="11"/>
        <v>0</v>
      </c>
      <c r="N28" s="9">
        <f t="shared" si="11"/>
        <v>0</v>
      </c>
      <c r="O28" s="62">
        <f t="shared" si="11"/>
        <v>1467.19</v>
      </c>
      <c r="P28" s="9">
        <f t="shared" si="11"/>
        <v>0</v>
      </c>
      <c r="Q28" s="9">
        <f t="shared" si="11"/>
        <v>0</v>
      </c>
      <c r="R28" s="9">
        <f t="shared" si="11"/>
        <v>400</v>
      </c>
      <c r="S28" s="9">
        <f t="shared" si="11"/>
        <v>0</v>
      </c>
      <c r="T28" s="9">
        <f t="shared" si="11"/>
        <v>0</v>
      </c>
      <c r="U28" s="9">
        <f t="shared" si="11"/>
        <v>2331.89</v>
      </c>
      <c r="V28" s="9">
        <f t="shared" si="11"/>
        <v>0</v>
      </c>
      <c r="W28" s="9">
        <f t="shared" si="11"/>
        <v>0</v>
      </c>
      <c r="X28" s="30">
        <f t="shared" si="11"/>
        <v>4499.08</v>
      </c>
      <c r="Y28" s="36"/>
      <c r="Z28" s="3">
        <f>D28-X28</f>
        <v>0</v>
      </c>
    </row>
    <row r="29" spans="1:26" ht="21" customHeight="1" x14ac:dyDescent="0.2">
      <c r="A29" s="110">
        <v>7</v>
      </c>
      <c r="B29" s="108" t="s">
        <v>24</v>
      </c>
      <c r="C29" s="33" t="s">
        <v>26</v>
      </c>
      <c r="D29" s="22"/>
      <c r="E29" s="2"/>
      <c r="F29" s="2"/>
      <c r="G29" s="2"/>
      <c r="H29" s="2"/>
      <c r="I29" s="2"/>
      <c r="J29" s="2"/>
      <c r="K29" s="2"/>
      <c r="L29" s="2"/>
      <c r="M29" s="2"/>
      <c r="N29" s="2"/>
      <c r="O29" s="22"/>
      <c r="P29" s="2"/>
      <c r="Q29" s="2"/>
      <c r="R29" s="2"/>
      <c r="S29" s="2"/>
      <c r="T29" s="2"/>
      <c r="U29" s="2"/>
      <c r="V29" s="2"/>
      <c r="W29" s="2"/>
      <c r="X29" s="28">
        <f>SUM(E29:W29)</f>
        <v>0</v>
      </c>
      <c r="Y29" s="111"/>
      <c r="Z29" s="112"/>
    </row>
    <row r="30" spans="1:26" ht="21.75" customHeight="1" x14ac:dyDescent="0.2">
      <c r="A30" s="110"/>
      <c r="B30" s="108"/>
      <c r="C30" s="32" t="s">
        <v>49</v>
      </c>
      <c r="D30" s="4"/>
      <c r="E30" s="4"/>
      <c r="F30" s="4"/>
      <c r="G30" s="4"/>
      <c r="H30" s="4"/>
      <c r="I30" s="4"/>
      <c r="J30" s="4"/>
      <c r="K30" s="4"/>
      <c r="L30" s="4"/>
      <c r="M30" s="4"/>
      <c r="N30" s="4"/>
      <c r="O30" s="21"/>
      <c r="P30" s="4"/>
      <c r="Q30" s="4"/>
      <c r="R30" s="4"/>
      <c r="S30" s="4"/>
      <c r="T30" s="4"/>
      <c r="U30" s="4"/>
      <c r="V30" s="4"/>
      <c r="W30" s="21"/>
      <c r="X30" s="26">
        <f>SUM(E30:W30)</f>
        <v>0</v>
      </c>
      <c r="Y30" s="111"/>
      <c r="Z30" s="112"/>
    </row>
    <row r="31" spans="1:26" ht="15" customHeight="1" thickBot="1" x14ac:dyDescent="0.25">
      <c r="A31" s="110"/>
      <c r="B31" s="108"/>
      <c r="C31" s="34" t="s">
        <v>27</v>
      </c>
      <c r="D31" s="20">
        <v>9302.94</v>
      </c>
      <c r="E31" s="6"/>
      <c r="F31" s="6"/>
      <c r="G31" s="6"/>
      <c r="H31" s="6"/>
      <c r="I31" s="6"/>
      <c r="J31" s="6"/>
      <c r="K31" s="6"/>
      <c r="L31" s="6"/>
      <c r="M31" s="6"/>
      <c r="N31" s="6"/>
      <c r="O31" s="20">
        <v>2747.7</v>
      </c>
      <c r="P31" s="20"/>
      <c r="Q31" s="20"/>
      <c r="R31" s="20"/>
      <c r="S31" s="20"/>
      <c r="T31" s="20"/>
      <c r="U31" s="20">
        <v>955.24</v>
      </c>
      <c r="V31" s="6"/>
      <c r="W31" s="98">
        <v>5600</v>
      </c>
      <c r="X31" s="27">
        <f>SUM(E31:W31)</f>
        <v>9302.9399999999987</v>
      </c>
      <c r="Y31" s="111"/>
      <c r="Z31" s="112"/>
    </row>
    <row r="32" spans="1:26" ht="12.75" customHeight="1" thickBot="1" x14ac:dyDescent="0.25">
      <c r="A32" s="110"/>
      <c r="B32" s="109"/>
      <c r="C32" s="40" t="s">
        <v>4</v>
      </c>
      <c r="D32" s="13">
        <f>SUM(D29:D31)</f>
        <v>9302.94</v>
      </c>
      <c r="E32" s="7">
        <f t="shared" ref="E32:W32" si="12">SUM(E29:E31)</f>
        <v>0</v>
      </c>
      <c r="F32" s="7">
        <f t="shared" si="12"/>
        <v>0</v>
      </c>
      <c r="G32" s="7">
        <f t="shared" si="12"/>
        <v>0</v>
      </c>
      <c r="H32" s="7">
        <f t="shared" si="12"/>
        <v>0</v>
      </c>
      <c r="I32" s="7">
        <f t="shared" si="12"/>
        <v>0</v>
      </c>
      <c r="J32" s="7">
        <f t="shared" si="12"/>
        <v>0</v>
      </c>
      <c r="K32" s="7">
        <f t="shared" si="12"/>
        <v>0</v>
      </c>
      <c r="L32" s="7">
        <f t="shared" si="12"/>
        <v>0</v>
      </c>
      <c r="M32" s="7">
        <f t="shared" si="12"/>
        <v>0</v>
      </c>
      <c r="N32" s="7">
        <f t="shared" si="12"/>
        <v>0</v>
      </c>
      <c r="O32" s="35">
        <f t="shared" ref="O32:X32" si="13">SUM(O29:O31)</f>
        <v>2747.7</v>
      </c>
      <c r="P32" s="7">
        <f t="shared" si="12"/>
        <v>0</v>
      </c>
      <c r="Q32" s="7">
        <f t="shared" si="12"/>
        <v>0</v>
      </c>
      <c r="R32" s="7">
        <f t="shared" si="12"/>
        <v>0</v>
      </c>
      <c r="S32" s="7">
        <f t="shared" si="12"/>
        <v>0</v>
      </c>
      <c r="T32" s="7">
        <f t="shared" si="12"/>
        <v>0</v>
      </c>
      <c r="U32" s="7">
        <f t="shared" si="12"/>
        <v>955.24</v>
      </c>
      <c r="V32" s="7">
        <f t="shared" si="12"/>
        <v>0</v>
      </c>
      <c r="W32" s="35">
        <f t="shared" si="12"/>
        <v>5600</v>
      </c>
      <c r="X32" s="30">
        <f t="shared" si="13"/>
        <v>9302.9399999999987</v>
      </c>
      <c r="Y32" s="36"/>
      <c r="Z32" s="3">
        <f>D32-X32</f>
        <v>0</v>
      </c>
    </row>
    <row r="33" spans="1:26" ht="21" customHeight="1" x14ac:dyDescent="0.2">
      <c r="A33" s="110">
        <v>8</v>
      </c>
      <c r="B33" s="108" t="s">
        <v>25</v>
      </c>
      <c r="C33" s="33" t="s">
        <v>26</v>
      </c>
      <c r="D33" s="21">
        <v>13519.23</v>
      </c>
      <c r="E33" s="2"/>
      <c r="F33" s="2"/>
      <c r="G33" s="2">
        <v>508.52</v>
      </c>
      <c r="H33" s="2"/>
      <c r="I33" s="2"/>
      <c r="J33" s="2"/>
      <c r="K33" s="2"/>
      <c r="L33" s="2"/>
      <c r="M33" s="2"/>
      <c r="N33" s="2"/>
      <c r="O33" s="22">
        <v>368.72</v>
      </c>
      <c r="P33" s="2"/>
      <c r="Q33" s="2"/>
      <c r="R33" s="2"/>
      <c r="S33" s="2"/>
      <c r="T33" s="2"/>
      <c r="U33" s="2">
        <v>9157.19</v>
      </c>
      <c r="V33" s="2"/>
      <c r="W33" s="22">
        <v>3484.8</v>
      </c>
      <c r="X33" s="28">
        <f>SUM(E33:W33)</f>
        <v>13519.23</v>
      </c>
      <c r="Y33" s="132"/>
      <c r="Z33" s="130"/>
    </row>
    <row r="34" spans="1:26" ht="23.25" customHeight="1" x14ac:dyDescent="0.2">
      <c r="A34" s="110"/>
      <c r="B34" s="108"/>
      <c r="C34" s="32" t="s">
        <v>49</v>
      </c>
      <c r="D34" s="21">
        <v>4569.1000000000004</v>
      </c>
      <c r="E34" s="4"/>
      <c r="F34" s="4"/>
      <c r="G34" s="4">
        <v>331.18</v>
      </c>
      <c r="H34" s="4"/>
      <c r="I34" s="4"/>
      <c r="J34" s="4"/>
      <c r="K34" s="4"/>
      <c r="L34" s="4"/>
      <c r="M34" s="4"/>
      <c r="N34" s="4"/>
      <c r="O34" s="21"/>
      <c r="P34" s="4"/>
      <c r="Q34" s="4"/>
      <c r="R34" s="4"/>
      <c r="S34" s="4"/>
      <c r="T34" s="4"/>
      <c r="U34" s="4">
        <v>4237.92</v>
      </c>
      <c r="V34" s="4"/>
      <c r="W34" s="21"/>
      <c r="X34" s="26">
        <f>SUM(E34:W34)</f>
        <v>4569.1000000000004</v>
      </c>
      <c r="Y34" s="133"/>
      <c r="Z34" s="112"/>
    </row>
    <row r="35" spans="1:26" ht="18.75" customHeight="1" thickBot="1" x14ac:dyDescent="0.25">
      <c r="A35" s="110"/>
      <c r="B35" s="108"/>
      <c r="C35" s="34" t="s">
        <v>27</v>
      </c>
      <c r="D35" s="20">
        <v>1275.6300000000001</v>
      </c>
      <c r="E35" s="6"/>
      <c r="F35" s="6"/>
      <c r="G35" s="6"/>
      <c r="H35" s="6"/>
      <c r="I35" s="6"/>
      <c r="J35" s="6"/>
      <c r="K35" s="6"/>
      <c r="L35" s="6"/>
      <c r="M35" s="6"/>
      <c r="N35" s="6"/>
      <c r="O35" s="20"/>
      <c r="P35" s="6"/>
      <c r="Q35" s="6"/>
      <c r="R35" s="6"/>
      <c r="S35" s="6"/>
      <c r="T35" s="6"/>
      <c r="U35" s="6"/>
      <c r="V35" s="6"/>
      <c r="W35" s="20">
        <v>1275.6300000000001</v>
      </c>
      <c r="X35" s="27">
        <f>SUM(E35:W35)</f>
        <v>1275.6300000000001</v>
      </c>
      <c r="Y35" s="134"/>
      <c r="Z35" s="135"/>
    </row>
    <row r="36" spans="1:26" ht="12.75" customHeight="1" thickBot="1" x14ac:dyDescent="0.25">
      <c r="A36" s="110"/>
      <c r="B36" s="109"/>
      <c r="C36" s="40" t="s">
        <v>4</v>
      </c>
      <c r="D36" s="13">
        <f>SUM(D33:D35)</f>
        <v>19363.960000000003</v>
      </c>
      <c r="E36" s="7">
        <f t="shared" ref="E36:X36" si="14">SUM(E33:E35)</f>
        <v>0</v>
      </c>
      <c r="F36" s="7">
        <f t="shared" si="14"/>
        <v>0</v>
      </c>
      <c r="G36" s="7">
        <f t="shared" si="14"/>
        <v>839.7</v>
      </c>
      <c r="H36" s="7">
        <f t="shared" si="14"/>
        <v>0</v>
      </c>
      <c r="I36" s="7">
        <f t="shared" si="14"/>
        <v>0</v>
      </c>
      <c r="J36" s="7">
        <f t="shared" si="14"/>
        <v>0</v>
      </c>
      <c r="K36" s="7">
        <f t="shared" si="14"/>
        <v>0</v>
      </c>
      <c r="L36" s="7">
        <f t="shared" si="14"/>
        <v>0</v>
      </c>
      <c r="M36" s="7">
        <f t="shared" si="14"/>
        <v>0</v>
      </c>
      <c r="N36" s="7">
        <f t="shared" si="14"/>
        <v>0</v>
      </c>
      <c r="O36" s="35">
        <f t="shared" si="14"/>
        <v>368.72</v>
      </c>
      <c r="P36" s="7">
        <f t="shared" si="14"/>
        <v>0</v>
      </c>
      <c r="Q36" s="7">
        <f t="shared" si="14"/>
        <v>0</v>
      </c>
      <c r="R36" s="7">
        <f t="shared" si="14"/>
        <v>0</v>
      </c>
      <c r="S36" s="7">
        <f t="shared" si="14"/>
        <v>0</v>
      </c>
      <c r="T36" s="7">
        <f t="shared" si="14"/>
        <v>0</v>
      </c>
      <c r="U36" s="7">
        <f t="shared" si="14"/>
        <v>13395.11</v>
      </c>
      <c r="V36" s="7">
        <f t="shared" si="14"/>
        <v>0</v>
      </c>
      <c r="W36" s="35">
        <f t="shared" si="14"/>
        <v>4760.43</v>
      </c>
      <c r="X36" s="30">
        <f t="shared" si="14"/>
        <v>19363.960000000003</v>
      </c>
      <c r="Y36" s="36"/>
      <c r="Z36" s="3">
        <f>D36-X36</f>
        <v>0</v>
      </c>
    </row>
    <row r="37" spans="1:26" ht="22.5" customHeight="1" x14ac:dyDescent="0.2">
      <c r="A37" s="110">
        <v>9</v>
      </c>
      <c r="B37" s="108" t="s">
        <v>28</v>
      </c>
      <c r="C37" s="33" t="s">
        <v>26</v>
      </c>
      <c r="D37" s="22">
        <v>2000</v>
      </c>
      <c r="E37" s="2"/>
      <c r="F37" s="2"/>
      <c r="G37" s="2"/>
      <c r="H37" s="2"/>
      <c r="I37" s="2"/>
      <c r="J37" s="2"/>
      <c r="K37" s="2"/>
      <c r="L37" s="2"/>
      <c r="M37" s="2"/>
      <c r="N37" s="2"/>
      <c r="O37" s="22"/>
      <c r="P37" s="2"/>
      <c r="Q37" s="2"/>
      <c r="R37" s="2"/>
      <c r="S37" s="2"/>
      <c r="T37" s="2"/>
      <c r="U37" s="2">
        <v>2000</v>
      </c>
      <c r="V37" s="2"/>
      <c r="W37" s="2"/>
      <c r="X37" s="28">
        <f>SUM(E37:W37)</f>
        <v>2000</v>
      </c>
      <c r="Y37" s="132"/>
      <c r="Z37" s="130"/>
    </row>
    <row r="38" spans="1:26" ht="23.25" customHeight="1" x14ac:dyDescent="0.2">
      <c r="A38" s="110"/>
      <c r="B38" s="108"/>
      <c r="C38" s="32" t="s">
        <v>49</v>
      </c>
      <c r="D38" s="4"/>
      <c r="E38" s="4"/>
      <c r="F38" s="4"/>
      <c r="G38" s="4"/>
      <c r="H38" s="4"/>
      <c r="I38" s="4"/>
      <c r="J38" s="4"/>
      <c r="K38" s="4"/>
      <c r="L38" s="4"/>
      <c r="M38" s="4"/>
      <c r="N38" s="4"/>
      <c r="O38" s="21"/>
      <c r="P38" s="4"/>
      <c r="Q38" s="4"/>
      <c r="R38" s="4"/>
      <c r="S38" s="4"/>
      <c r="T38" s="4"/>
      <c r="U38" s="4"/>
      <c r="V38" s="4"/>
      <c r="W38" s="4"/>
      <c r="X38" s="26">
        <f>SUM(E38:W38)</f>
        <v>0</v>
      </c>
      <c r="Y38" s="133"/>
      <c r="Z38" s="112"/>
    </row>
    <row r="39" spans="1:26" ht="18" customHeight="1" thickBot="1" x14ac:dyDescent="0.25">
      <c r="A39" s="110"/>
      <c r="B39" s="108"/>
      <c r="C39" s="34" t="s">
        <v>27</v>
      </c>
      <c r="D39" s="20"/>
      <c r="E39" s="6"/>
      <c r="F39" s="6"/>
      <c r="G39" s="6"/>
      <c r="H39" s="6"/>
      <c r="I39" s="6"/>
      <c r="J39" s="6"/>
      <c r="K39" s="6"/>
      <c r="L39" s="6"/>
      <c r="M39" s="6"/>
      <c r="N39" s="6"/>
      <c r="O39" s="20"/>
      <c r="P39" s="6"/>
      <c r="Q39" s="6"/>
      <c r="R39" s="6"/>
      <c r="S39" s="6"/>
      <c r="T39" s="6"/>
      <c r="U39" s="6"/>
      <c r="V39" s="6"/>
      <c r="W39" s="6"/>
      <c r="X39" s="27">
        <f>SUM(E39:W39)</f>
        <v>0</v>
      </c>
      <c r="Y39" s="134"/>
      <c r="Z39" s="135"/>
    </row>
    <row r="40" spans="1:26" ht="12.75" customHeight="1" thickBot="1" x14ac:dyDescent="0.25">
      <c r="A40" s="110"/>
      <c r="B40" s="109"/>
      <c r="C40" s="40" t="s">
        <v>4</v>
      </c>
      <c r="D40" s="13">
        <f>SUM(D37:D39)</f>
        <v>2000</v>
      </c>
      <c r="E40" s="7">
        <f t="shared" ref="E40:H40" si="15">SUM(E37:E39)</f>
        <v>0</v>
      </c>
      <c r="F40" s="7">
        <f t="shared" si="15"/>
        <v>0</v>
      </c>
      <c r="G40" s="7">
        <f t="shared" si="15"/>
        <v>0</v>
      </c>
      <c r="H40" s="7">
        <f t="shared" si="15"/>
        <v>0</v>
      </c>
      <c r="I40" s="7">
        <f>SUM(I37:I39)</f>
        <v>0</v>
      </c>
      <c r="J40" s="7">
        <f t="shared" ref="J40:W40" si="16">SUM(J37:J39)</f>
        <v>0</v>
      </c>
      <c r="K40" s="7">
        <f t="shared" si="16"/>
        <v>0</v>
      </c>
      <c r="L40" s="7">
        <f t="shared" si="16"/>
        <v>0</v>
      </c>
      <c r="M40" s="7">
        <f t="shared" si="16"/>
        <v>0</v>
      </c>
      <c r="N40" s="7">
        <f t="shared" si="16"/>
        <v>0</v>
      </c>
      <c r="O40" s="35">
        <f t="shared" si="16"/>
        <v>0</v>
      </c>
      <c r="P40" s="7">
        <f t="shared" si="16"/>
        <v>0</v>
      </c>
      <c r="Q40" s="7">
        <f t="shared" si="16"/>
        <v>0</v>
      </c>
      <c r="R40" s="7">
        <f t="shared" si="16"/>
        <v>0</v>
      </c>
      <c r="S40" s="7">
        <f t="shared" si="16"/>
        <v>0</v>
      </c>
      <c r="T40" s="7">
        <f t="shared" si="16"/>
        <v>0</v>
      </c>
      <c r="U40" s="7">
        <f t="shared" si="16"/>
        <v>2000</v>
      </c>
      <c r="V40" s="7">
        <f t="shared" si="16"/>
        <v>0</v>
      </c>
      <c r="W40" s="7">
        <f t="shared" si="16"/>
        <v>0</v>
      </c>
      <c r="X40" s="30">
        <f t="shared" ref="X40" si="17">SUM(X37:X39)</f>
        <v>2000</v>
      </c>
      <c r="Y40" s="36"/>
      <c r="Z40" s="3">
        <f>D40-X40</f>
        <v>0</v>
      </c>
    </row>
    <row r="41" spans="1:26" ht="22.5" customHeight="1" x14ac:dyDescent="0.2">
      <c r="A41" s="110">
        <v>10</v>
      </c>
      <c r="B41" s="108" t="s">
        <v>98</v>
      </c>
      <c r="C41" s="33" t="s">
        <v>26</v>
      </c>
      <c r="D41" s="22">
        <v>1510.96</v>
      </c>
      <c r="E41" s="2"/>
      <c r="F41" s="2"/>
      <c r="G41" s="2"/>
      <c r="H41" s="2"/>
      <c r="I41" s="2"/>
      <c r="J41" s="2"/>
      <c r="K41" s="2"/>
      <c r="L41" s="2"/>
      <c r="M41" s="2"/>
      <c r="N41" s="2"/>
      <c r="O41" s="22"/>
      <c r="P41" s="2"/>
      <c r="Q41" s="2"/>
      <c r="R41" s="2"/>
      <c r="S41" s="2"/>
      <c r="T41" s="2"/>
      <c r="U41" s="2">
        <v>1510.96</v>
      </c>
      <c r="V41" s="2"/>
      <c r="W41" s="2"/>
      <c r="X41" s="28">
        <f>SUM(E41:W41)</f>
        <v>1510.96</v>
      </c>
      <c r="Y41" s="132"/>
      <c r="Z41" s="130"/>
    </row>
    <row r="42" spans="1:26" ht="24" customHeight="1" x14ac:dyDescent="0.2">
      <c r="A42" s="110"/>
      <c r="B42" s="108"/>
      <c r="C42" s="32" t="s">
        <v>49</v>
      </c>
      <c r="D42" s="21">
        <v>14798.87</v>
      </c>
      <c r="E42" s="4">
        <v>610</v>
      </c>
      <c r="F42" s="4"/>
      <c r="G42" s="21">
        <v>11098.87</v>
      </c>
      <c r="H42" s="4"/>
      <c r="I42" s="4"/>
      <c r="J42" s="4"/>
      <c r="K42" s="4"/>
      <c r="L42" s="4"/>
      <c r="M42" s="4"/>
      <c r="N42" s="4"/>
      <c r="O42" s="21"/>
      <c r="P42" s="4"/>
      <c r="Q42" s="4"/>
      <c r="R42" s="4"/>
      <c r="S42" s="4"/>
      <c r="T42" s="4"/>
      <c r="U42" s="21">
        <v>3090</v>
      </c>
      <c r="V42" s="4"/>
      <c r="W42" s="4"/>
      <c r="X42" s="26">
        <f>SUM(E42:W42)</f>
        <v>14798.87</v>
      </c>
      <c r="Y42" s="133"/>
      <c r="Z42" s="112"/>
    </row>
    <row r="43" spans="1:26" ht="12.75" customHeight="1" thickBot="1" x14ac:dyDescent="0.25">
      <c r="A43" s="110"/>
      <c r="B43" s="108"/>
      <c r="C43" s="34" t="s">
        <v>27</v>
      </c>
      <c r="D43" s="20">
        <v>1861.3</v>
      </c>
      <c r="E43" s="6"/>
      <c r="F43" s="6"/>
      <c r="G43" s="6"/>
      <c r="H43" s="6"/>
      <c r="I43" s="6"/>
      <c r="J43" s="6"/>
      <c r="K43" s="6"/>
      <c r="L43" s="6"/>
      <c r="M43" s="6"/>
      <c r="N43" s="6"/>
      <c r="O43" s="20"/>
      <c r="P43" s="6"/>
      <c r="Q43" s="6"/>
      <c r="R43" s="6"/>
      <c r="S43" s="6"/>
      <c r="T43" s="6"/>
      <c r="U43" s="20">
        <v>1861.3</v>
      </c>
      <c r="V43" s="6"/>
      <c r="W43" s="6"/>
      <c r="X43" s="27">
        <f>SUM(E43:W43)</f>
        <v>1861.3</v>
      </c>
      <c r="Y43" s="134"/>
      <c r="Z43" s="135"/>
    </row>
    <row r="44" spans="1:26" ht="12.75" customHeight="1" thickBot="1" x14ac:dyDescent="0.25">
      <c r="A44" s="110"/>
      <c r="B44" s="109"/>
      <c r="C44" s="40" t="s">
        <v>4</v>
      </c>
      <c r="D44" s="13">
        <f>SUM(D41:D43)</f>
        <v>18171.13</v>
      </c>
      <c r="E44" s="7">
        <f t="shared" ref="E44:X44" si="18">SUM(E41:E43)</f>
        <v>610</v>
      </c>
      <c r="F44" s="7">
        <f t="shared" si="18"/>
        <v>0</v>
      </c>
      <c r="G44" s="7">
        <f t="shared" si="18"/>
        <v>11098.87</v>
      </c>
      <c r="H44" s="7">
        <f t="shared" si="18"/>
        <v>0</v>
      </c>
      <c r="I44" s="7">
        <f t="shared" si="18"/>
        <v>0</v>
      </c>
      <c r="J44" s="7">
        <f t="shared" si="18"/>
        <v>0</v>
      </c>
      <c r="K44" s="7">
        <f t="shared" si="18"/>
        <v>0</v>
      </c>
      <c r="L44" s="7">
        <f t="shared" si="18"/>
        <v>0</v>
      </c>
      <c r="M44" s="7">
        <f t="shared" si="18"/>
        <v>0</v>
      </c>
      <c r="N44" s="7">
        <f t="shared" si="18"/>
        <v>0</v>
      </c>
      <c r="O44" s="35">
        <f t="shared" si="18"/>
        <v>0</v>
      </c>
      <c r="P44" s="7">
        <f t="shared" si="18"/>
        <v>0</v>
      </c>
      <c r="Q44" s="7">
        <f t="shared" si="18"/>
        <v>0</v>
      </c>
      <c r="R44" s="7">
        <f t="shared" si="18"/>
        <v>0</v>
      </c>
      <c r="S44" s="7">
        <f t="shared" si="18"/>
        <v>0</v>
      </c>
      <c r="T44" s="7">
        <f t="shared" si="18"/>
        <v>0</v>
      </c>
      <c r="U44" s="7">
        <f t="shared" si="18"/>
        <v>6462.26</v>
      </c>
      <c r="V44" s="7">
        <f t="shared" si="18"/>
        <v>0</v>
      </c>
      <c r="W44" s="7">
        <f t="shared" si="18"/>
        <v>0</v>
      </c>
      <c r="X44" s="30">
        <f t="shared" si="18"/>
        <v>18171.13</v>
      </c>
      <c r="Y44" s="36"/>
      <c r="Z44" s="3">
        <f>D44-X44</f>
        <v>0</v>
      </c>
    </row>
    <row r="45" spans="1:26" ht="21.75" customHeight="1" x14ac:dyDescent="0.2">
      <c r="A45" s="110">
        <v>11</v>
      </c>
      <c r="B45" s="108" t="s">
        <v>62</v>
      </c>
      <c r="C45" s="33" t="s">
        <v>26</v>
      </c>
      <c r="D45" s="22">
        <v>1568.2</v>
      </c>
      <c r="E45" s="2"/>
      <c r="F45" s="2"/>
      <c r="G45" s="22">
        <v>930.24</v>
      </c>
      <c r="H45" s="2"/>
      <c r="I45" s="2"/>
      <c r="J45" s="2">
        <v>422.4</v>
      </c>
      <c r="K45" s="2"/>
      <c r="L45" s="2"/>
      <c r="M45" s="2"/>
      <c r="N45" s="2"/>
      <c r="O45" s="22"/>
      <c r="P45" s="2"/>
      <c r="Q45" s="2"/>
      <c r="R45" s="2"/>
      <c r="S45" s="2"/>
      <c r="T45" s="2"/>
      <c r="U45" s="2">
        <v>215.56</v>
      </c>
      <c r="V45" s="2"/>
      <c r="W45" s="2"/>
      <c r="X45" s="28">
        <f>SUM(E45:W45)</f>
        <v>1568.1999999999998</v>
      </c>
      <c r="Y45" s="132"/>
      <c r="Z45" s="130"/>
    </row>
    <row r="46" spans="1:26" ht="24" customHeight="1" x14ac:dyDescent="0.2">
      <c r="A46" s="110"/>
      <c r="B46" s="108"/>
      <c r="C46" s="32" t="s">
        <v>49</v>
      </c>
      <c r="D46" s="21">
        <v>25374.32</v>
      </c>
      <c r="E46" s="4">
        <v>1910</v>
      </c>
      <c r="F46" s="4"/>
      <c r="G46" s="21">
        <v>18146.82</v>
      </c>
      <c r="H46" s="4"/>
      <c r="I46" s="4"/>
      <c r="J46" s="4"/>
      <c r="K46" s="4"/>
      <c r="L46" s="4"/>
      <c r="M46" s="4"/>
      <c r="N46" s="4"/>
      <c r="O46" s="21"/>
      <c r="P46" s="4"/>
      <c r="Q46" s="4"/>
      <c r="R46" s="4"/>
      <c r="S46" s="4"/>
      <c r="T46" s="4"/>
      <c r="U46" s="21">
        <v>5317.5</v>
      </c>
      <c r="V46" s="4"/>
      <c r="W46" s="4"/>
      <c r="X46" s="26">
        <f>SUM(E46:W46)</f>
        <v>25374.32</v>
      </c>
      <c r="Y46" s="133"/>
      <c r="Z46" s="112"/>
    </row>
    <row r="47" spans="1:26" ht="18.75" customHeight="1" thickBot="1" x14ac:dyDescent="0.25">
      <c r="A47" s="110"/>
      <c r="B47" s="108"/>
      <c r="C47" s="34" t="s">
        <v>27</v>
      </c>
      <c r="D47" s="6">
        <v>2816.24</v>
      </c>
      <c r="E47" s="6"/>
      <c r="F47" s="6"/>
      <c r="G47" s="6"/>
      <c r="H47" s="6"/>
      <c r="I47" s="6"/>
      <c r="J47" s="6"/>
      <c r="K47" s="6"/>
      <c r="L47" s="6"/>
      <c r="M47" s="6"/>
      <c r="N47" s="6"/>
      <c r="O47" s="20"/>
      <c r="P47" s="6"/>
      <c r="Q47" s="6"/>
      <c r="R47" s="6"/>
      <c r="S47" s="6"/>
      <c r="T47" s="6"/>
      <c r="U47" s="20">
        <v>2816.24</v>
      </c>
      <c r="V47" s="6"/>
      <c r="W47" s="6"/>
      <c r="X47" s="27">
        <f>SUM(E47:W47)</f>
        <v>2816.24</v>
      </c>
      <c r="Y47" s="134"/>
      <c r="Z47" s="135"/>
    </row>
    <row r="48" spans="1:26" ht="12.75" customHeight="1" thickBot="1" x14ac:dyDescent="0.25">
      <c r="A48" s="110"/>
      <c r="B48" s="109"/>
      <c r="C48" s="40" t="s">
        <v>4</v>
      </c>
      <c r="D48" s="13">
        <f>SUM(D45:D47)</f>
        <v>29758.760000000002</v>
      </c>
      <c r="E48" s="7">
        <f t="shared" ref="E48:X48" si="19">SUM(E45:E47)</f>
        <v>1910</v>
      </c>
      <c r="F48" s="7">
        <f t="shared" si="19"/>
        <v>0</v>
      </c>
      <c r="G48" s="7">
        <f t="shared" si="19"/>
        <v>19077.060000000001</v>
      </c>
      <c r="H48" s="7">
        <f t="shared" si="19"/>
        <v>0</v>
      </c>
      <c r="I48" s="7">
        <f t="shared" si="19"/>
        <v>0</v>
      </c>
      <c r="J48" s="7">
        <f t="shared" si="19"/>
        <v>422.4</v>
      </c>
      <c r="K48" s="7">
        <f t="shared" si="19"/>
        <v>0</v>
      </c>
      <c r="L48" s="7">
        <f t="shared" si="19"/>
        <v>0</v>
      </c>
      <c r="M48" s="7">
        <f t="shared" si="19"/>
        <v>0</v>
      </c>
      <c r="N48" s="7">
        <f t="shared" si="19"/>
        <v>0</v>
      </c>
      <c r="O48" s="35">
        <f t="shared" si="19"/>
        <v>0</v>
      </c>
      <c r="P48" s="7">
        <f t="shared" si="19"/>
        <v>0</v>
      </c>
      <c r="Q48" s="7">
        <f t="shared" si="19"/>
        <v>0</v>
      </c>
      <c r="R48" s="7">
        <f t="shared" si="19"/>
        <v>0</v>
      </c>
      <c r="S48" s="7">
        <f t="shared" si="19"/>
        <v>0</v>
      </c>
      <c r="T48" s="7">
        <f t="shared" si="19"/>
        <v>0</v>
      </c>
      <c r="U48" s="7">
        <f t="shared" si="19"/>
        <v>8349.2999999999993</v>
      </c>
      <c r="V48" s="7">
        <f t="shared" si="19"/>
        <v>0</v>
      </c>
      <c r="W48" s="7">
        <f t="shared" si="19"/>
        <v>0</v>
      </c>
      <c r="X48" s="30">
        <f t="shared" si="19"/>
        <v>29758.760000000002</v>
      </c>
      <c r="Y48" s="36"/>
      <c r="Z48" s="3">
        <f>D48-X48</f>
        <v>0</v>
      </c>
    </row>
    <row r="49" spans="1:26" ht="24" x14ac:dyDescent="0.2">
      <c r="A49" s="110">
        <v>12</v>
      </c>
      <c r="B49" s="108" t="s">
        <v>29</v>
      </c>
      <c r="C49" s="33" t="s">
        <v>26</v>
      </c>
      <c r="D49" s="22">
        <v>2353.58</v>
      </c>
      <c r="E49" s="2"/>
      <c r="F49" s="2"/>
      <c r="G49" s="2">
        <v>1664.1</v>
      </c>
      <c r="H49" s="2"/>
      <c r="I49" s="2"/>
      <c r="J49" s="2"/>
      <c r="K49" s="2"/>
      <c r="L49" s="2"/>
      <c r="M49" s="2"/>
      <c r="N49" s="2"/>
      <c r="O49" s="22"/>
      <c r="P49" s="2"/>
      <c r="Q49" s="2"/>
      <c r="R49" s="2"/>
      <c r="S49" s="2"/>
      <c r="T49" s="2"/>
      <c r="U49" s="2">
        <v>689.48</v>
      </c>
      <c r="V49" s="2"/>
      <c r="W49" s="2"/>
      <c r="X49" s="28">
        <f>SUM(E49:W49)</f>
        <v>2353.58</v>
      </c>
      <c r="Y49" s="132"/>
      <c r="Z49" s="130"/>
    </row>
    <row r="50" spans="1:26" ht="21" customHeight="1" x14ac:dyDescent="0.2">
      <c r="A50" s="110"/>
      <c r="B50" s="108"/>
      <c r="C50" s="32" t="s">
        <v>49</v>
      </c>
      <c r="D50" s="21">
        <v>62369.2</v>
      </c>
      <c r="E50" s="4">
        <v>4100</v>
      </c>
      <c r="F50" s="4">
        <v>59.45</v>
      </c>
      <c r="G50" s="4">
        <v>48633.63</v>
      </c>
      <c r="H50" s="4"/>
      <c r="I50" s="4"/>
      <c r="J50" s="4"/>
      <c r="K50" s="4"/>
      <c r="L50" s="4"/>
      <c r="M50" s="4"/>
      <c r="N50" s="4"/>
      <c r="O50" s="21">
        <v>53.2</v>
      </c>
      <c r="P50" s="4"/>
      <c r="Q50" s="4"/>
      <c r="R50" s="4"/>
      <c r="S50" s="4">
        <v>460.06</v>
      </c>
      <c r="T50" s="4"/>
      <c r="U50" s="21">
        <v>6062.86</v>
      </c>
      <c r="V50" s="4"/>
      <c r="W50" s="21">
        <v>3000</v>
      </c>
      <c r="X50" s="26">
        <f>SUM(E50:W50)</f>
        <v>62369.19999999999</v>
      </c>
      <c r="Y50" s="133"/>
      <c r="Z50" s="112"/>
    </row>
    <row r="51" spans="1:26" ht="18.75" customHeight="1" thickBot="1" x14ac:dyDescent="0.25">
      <c r="A51" s="110"/>
      <c r="B51" s="108"/>
      <c r="C51" s="34" t="s">
        <v>27</v>
      </c>
      <c r="D51" s="20">
        <v>363.35</v>
      </c>
      <c r="E51" s="6"/>
      <c r="F51" s="6"/>
      <c r="G51" s="6"/>
      <c r="H51" s="6"/>
      <c r="I51" s="6"/>
      <c r="J51" s="6"/>
      <c r="K51" s="6"/>
      <c r="L51" s="6"/>
      <c r="M51" s="6"/>
      <c r="N51" s="6"/>
      <c r="O51" s="20">
        <v>363.35</v>
      </c>
      <c r="P51" s="6"/>
      <c r="Q51" s="6"/>
      <c r="R51" s="6"/>
      <c r="S51" s="6"/>
      <c r="T51" s="6"/>
      <c r="U51" s="6"/>
      <c r="V51" s="6"/>
      <c r="W51" s="6"/>
      <c r="X51" s="27">
        <f>SUM(E51:W51)</f>
        <v>363.35</v>
      </c>
      <c r="Y51" s="134"/>
      <c r="Z51" s="135"/>
    </row>
    <row r="52" spans="1:26" ht="12.75" customHeight="1" thickBot="1" x14ac:dyDescent="0.25">
      <c r="A52" s="110"/>
      <c r="B52" s="109"/>
      <c r="C52" s="40" t="s">
        <v>4</v>
      </c>
      <c r="D52" s="13">
        <f>SUM(D49:D51)</f>
        <v>65086.13</v>
      </c>
      <c r="E52" s="7">
        <f t="shared" ref="E52:X52" si="20">SUM(E49:E51)</f>
        <v>4100</v>
      </c>
      <c r="F52" s="7">
        <f t="shared" si="20"/>
        <v>59.45</v>
      </c>
      <c r="G52" s="7">
        <f t="shared" si="20"/>
        <v>50297.729999999996</v>
      </c>
      <c r="H52" s="7">
        <f t="shared" si="20"/>
        <v>0</v>
      </c>
      <c r="I52" s="7">
        <f t="shared" si="20"/>
        <v>0</v>
      </c>
      <c r="J52" s="7">
        <f t="shared" si="20"/>
        <v>0</v>
      </c>
      <c r="K52" s="7">
        <f t="shared" si="20"/>
        <v>0</v>
      </c>
      <c r="L52" s="7">
        <f t="shared" si="20"/>
        <v>0</v>
      </c>
      <c r="M52" s="7">
        <f t="shared" si="20"/>
        <v>0</v>
      </c>
      <c r="N52" s="7">
        <f t="shared" si="20"/>
        <v>0</v>
      </c>
      <c r="O52" s="35">
        <f t="shared" si="20"/>
        <v>416.55</v>
      </c>
      <c r="P52" s="7">
        <f t="shared" si="20"/>
        <v>0</v>
      </c>
      <c r="Q52" s="7">
        <f t="shared" si="20"/>
        <v>0</v>
      </c>
      <c r="R52" s="7">
        <f t="shared" si="20"/>
        <v>0</v>
      </c>
      <c r="S52" s="7">
        <f t="shared" si="20"/>
        <v>460.06</v>
      </c>
      <c r="T52" s="7">
        <f t="shared" si="20"/>
        <v>0</v>
      </c>
      <c r="U52" s="7">
        <f t="shared" si="20"/>
        <v>6752.34</v>
      </c>
      <c r="V52" s="7">
        <f t="shared" si="20"/>
        <v>0</v>
      </c>
      <c r="W52" s="7">
        <f t="shared" si="20"/>
        <v>3000</v>
      </c>
      <c r="X52" s="30">
        <f t="shared" si="20"/>
        <v>65086.12999999999</v>
      </c>
      <c r="Y52" s="36"/>
      <c r="Z52" s="3">
        <f>D52-X52</f>
        <v>0</v>
      </c>
    </row>
    <row r="53" spans="1:26" ht="24" x14ac:dyDescent="0.2">
      <c r="A53" s="110">
        <v>13</v>
      </c>
      <c r="B53" s="108" t="s">
        <v>30</v>
      </c>
      <c r="C53" s="33" t="s">
        <v>26</v>
      </c>
      <c r="D53" s="22">
        <v>554.20000000000005</v>
      </c>
      <c r="E53" s="2"/>
      <c r="F53" s="2"/>
      <c r="G53" s="2">
        <v>554.20000000000005</v>
      </c>
      <c r="H53" s="2"/>
      <c r="I53" s="2"/>
      <c r="J53" s="2"/>
      <c r="K53" s="2"/>
      <c r="L53" s="2"/>
      <c r="M53" s="2"/>
      <c r="N53" s="2"/>
      <c r="O53" s="22"/>
      <c r="P53" s="2"/>
      <c r="Q53" s="2"/>
      <c r="R53" s="2"/>
      <c r="S53" s="2"/>
      <c r="T53" s="2"/>
      <c r="U53" s="2"/>
      <c r="V53" s="2"/>
      <c r="W53" s="2"/>
      <c r="X53" s="28">
        <f>SUM(E53:W53)</f>
        <v>554.20000000000005</v>
      </c>
      <c r="Y53" s="132"/>
      <c r="Z53" s="130"/>
    </row>
    <row r="54" spans="1:26" ht="21.75" customHeight="1" x14ac:dyDescent="0.2">
      <c r="A54" s="110"/>
      <c r="B54" s="108"/>
      <c r="C54" s="32" t="s">
        <v>49</v>
      </c>
      <c r="D54" s="21">
        <v>91118.03</v>
      </c>
      <c r="E54" s="4">
        <v>6124.98</v>
      </c>
      <c r="F54" s="4">
        <v>95.08</v>
      </c>
      <c r="G54" s="4">
        <v>69927.39</v>
      </c>
      <c r="H54" s="21"/>
      <c r="I54" s="4"/>
      <c r="J54" s="4">
        <v>175.2</v>
      </c>
      <c r="K54" s="4">
        <v>82.25</v>
      </c>
      <c r="L54" s="4"/>
      <c r="M54" s="4"/>
      <c r="N54" s="4"/>
      <c r="O54" s="21">
        <v>6238.25</v>
      </c>
      <c r="P54" s="4">
        <v>141.30000000000001</v>
      </c>
      <c r="Q54" s="4"/>
      <c r="R54" s="4"/>
      <c r="S54" s="4">
        <v>1169.8399999999999</v>
      </c>
      <c r="T54" s="4"/>
      <c r="U54" s="21">
        <v>7163.74</v>
      </c>
      <c r="V54" s="4"/>
      <c r="W54" s="21"/>
      <c r="X54" s="26">
        <f>SUM(E54:W54)</f>
        <v>91118.03</v>
      </c>
      <c r="Y54" s="133"/>
      <c r="Z54" s="112"/>
    </row>
    <row r="55" spans="1:26" ht="18" customHeight="1" thickBot="1" x14ac:dyDescent="0.25">
      <c r="A55" s="110"/>
      <c r="B55" s="108"/>
      <c r="C55" s="34" t="s">
        <v>27</v>
      </c>
      <c r="D55" s="20">
        <v>525</v>
      </c>
      <c r="E55" s="6"/>
      <c r="F55" s="6"/>
      <c r="G55" s="6"/>
      <c r="H55" s="6"/>
      <c r="I55" s="6"/>
      <c r="J55" s="6"/>
      <c r="K55" s="6"/>
      <c r="L55" s="6"/>
      <c r="M55" s="6"/>
      <c r="N55" s="6"/>
      <c r="O55" s="20"/>
      <c r="P55" s="6"/>
      <c r="Q55" s="6"/>
      <c r="R55" s="6"/>
      <c r="S55" s="6"/>
      <c r="T55" s="6"/>
      <c r="U55" s="6">
        <v>525</v>
      </c>
      <c r="V55" s="6"/>
      <c r="W55" s="6"/>
      <c r="X55" s="27">
        <f>SUM(E55:W55)</f>
        <v>525</v>
      </c>
      <c r="Y55" s="134"/>
      <c r="Z55" s="135"/>
    </row>
    <row r="56" spans="1:26" ht="12.75" customHeight="1" thickBot="1" x14ac:dyDescent="0.25">
      <c r="A56" s="110"/>
      <c r="B56" s="109"/>
      <c r="C56" s="40" t="s">
        <v>4</v>
      </c>
      <c r="D56" s="13">
        <f>SUM(D53:D55)</f>
        <v>92197.23</v>
      </c>
      <c r="E56" s="7">
        <f t="shared" ref="E56:X56" si="21">SUM(E53:E55)</f>
        <v>6124.98</v>
      </c>
      <c r="F56" s="7">
        <f t="shared" si="21"/>
        <v>95.08</v>
      </c>
      <c r="G56" s="7">
        <f t="shared" si="21"/>
        <v>70481.59</v>
      </c>
      <c r="H56" s="7">
        <f t="shared" si="21"/>
        <v>0</v>
      </c>
      <c r="I56" s="7">
        <f t="shared" si="21"/>
        <v>0</v>
      </c>
      <c r="J56" s="7">
        <f t="shared" si="21"/>
        <v>175.2</v>
      </c>
      <c r="K56" s="7">
        <f t="shared" si="21"/>
        <v>82.25</v>
      </c>
      <c r="L56" s="7">
        <f t="shared" si="21"/>
        <v>0</v>
      </c>
      <c r="M56" s="7">
        <f t="shared" si="21"/>
        <v>0</v>
      </c>
      <c r="N56" s="7">
        <f t="shared" si="21"/>
        <v>0</v>
      </c>
      <c r="O56" s="35">
        <f t="shared" si="21"/>
        <v>6238.25</v>
      </c>
      <c r="P56" s="7">
        <f t="shared" si="21"/>
        <v>141.30000000000001</v>
      </c>
      <c r="Q56" s="7">
        <f t="shared" si="21"/>
        <v>0</v>
      </c>
      <c r="R56" s="7">
        <f t="shared" si="21"/>
        <v>0</v>
      </c>
      <c r="S56" s="7">
        <f t="shared" si="21"/>
        <v>1169.8399999999999</v>
      </c>
      <c r="T56" s="7">
        <f t="shared" si="21"/>
        <v>0</v>
      </c>
      <c r="U56" s="7">
        <f t="shared" si="21"/>
        <v>7688.74</v>
      </c>
      <c r="V56" s="7">
        <f t="shared" si="21"/>
        <v>0</v>
      </c>
      <c r="W56" s="7">
        <f t="shared" si="21"/>
        <v>0</v>
      </c>
      <c r="X56" s="30">
        <f t="shared" si="21"/>
        <v>92197.23</v>
      </c>
      <c r="Y56" s="36"/>
      <c r="Z56" s="3">
        <f>D56-X56</f>
        <v>0</v>
      </c>
    </row>
    <row r="57" spans="1:26" ht="24.75" customHeight="1" x14ac:dyDescent="0.2">
      <c r="A57" s="110">
        <v>14</v>
      </c>
      <c r="B57" s="108" t="s">
        <v>55</v>
      </c>
      <c r="C57" s="33" t="s">
        <v>26</v>
      </c>
      <c r="D57" s="24">
        <v>4047.7</v>
      </c>
      <c r="E57" s="2"/>
      <c r="F57" s="2"/>
      <c r="G57" s="2">
        <v>3556.32</v>
      </c>
      <c r="H57" s="2"/>
      <c r="I57" s="2"/>
      <c r="J57" s="2"/>
      <c r="K57" s="2"/>
      <c r="L57" s="2"/>
      <c r="M57" s="2"/>
      <c r="N57" s="2"/>
      <c r="O57" s="22"/>
      <c r="P57" s="2"/>
      <c r="Q57" s="2"/>
      <c r="R57" s="2">
        <v>491.38</v>
      </c>
      <c r="S57" s="2"/>
      <c r="T57" s="2"/>
      <c r="U57" s="2"/>
      <c r="V57" s="2"/>
      <c r="W57" s="2"/>
      <c r="X57" s="28">
        <f>SUM(E57:W57)</f>
        <v>4047.7000000000003</v>
      </c>
      <c r="Y57" s="132"/>
      <c r="Z57" s="130"/>
    </row>
    <row r="58" spans="1:26" ht="24" customHeight="1" x14ac:dyDescent="0.2">
      <c r="A58" s="110"/>
      <c r="B58" s="108"/>
      <c r="C58" s="32" t="s">
        <v>49</v>
      </c>
      <c r="D58" s="25">
        <v>98655.13</v>
      </c>
      <c r="E58" s="4">
        <v>5953.15</v>
      </c>
      <c r="F58" s="4">
        <v>86.85</v>
      </c>
      <c r="G58" s="21">
        <v>74649.05</v>
      </c>
      <c r="H58" s="11"/>
      <c r="I58" s="4"/>
      <c r="J58" s="4"/>
      <c r="K58" s="4"/>
      <c r="L58" s="4"/>
      <c r="M58" s="4"/>
      <c r="N58" s="4"/>
      <c r="O58" s="21"/>
      <c r="P58" s="4">
        <v>235.52</v>
      </c>
      <c r="Q58" s="4"/>
      <c r="R58" s="4"/>
      <c r="S58" s="21">
        <v>2000</v>
      </c>
      <c r="T58" s="21"/>
      <c r="U58" s="21">
        <v>11730.56</v>
      </c>
      <c r="V58" s="4"/>
      <c r="W58" s="21">
        <v>4000</v>
      </c>
      <c r="X58" s="26">
        <f>SUM(E58:W58)</f>
        <v>98655.13</v>
      </c>
      <c r="Y58" s="133"/>
      <c r="Z58" s="112"/>
    </row>
    <row r="59" spans="1:26" ht="12" customHeight="1" thickBot="1" x14ac:dyDescent="0.25">
      <c r="A59" s="110"/>
      <c r="B59" s="108"/>
      <c r="C59" s="34" t="s">
        <v>27</v>
      </c>
      <c r="D59" s="20">
        <v>783</v>
      </c>
      <c r="E59" s="6"/>
      <c r="F59" s="6"/>
      <c r="G59" s="6"/>
      <c r="H59" s="6"/>
      <c r="I59" s="6"/>
      <c r="J59" s="6"/>
      <c r="K59" s="6"/>
      <c r="L59" s="6"/>
      <c r="M59" s="6"/>
      <c r="N59" s="6"/>
      <c r="O59" s="20">
        <v>783</v>
      </c>
      <c r="P59" s="6"/>
      <c r="Q59" s="6"/>
      <c r="R59" s="6"/>
      <c r="S59" s="6"/>
      <c r="T59" s="6"/>
      <c r="U59" s="6"/>
      <c r="V59" s="6"/>
      <c r="W59" s="6"/>
      <c r="X59" s="27">
        <f>SUM(E59:W59)</f>
        <v>783</v>
      </c>
      <c r="Y59" s="134"/>
      <c r="Z59" s="135"/>
    </row>
    <row r="60" spans="1:26" ht="12.75" customHeight="1" thickBot="1" x14ac:dyDescent="0.25">
      <c r="A60" s="110"/>
      <c r="B60" s="109"/>
      <c r="C60" s="40" t="s">
        <v>4</v>
      </c>
      <c r="D60" s="13">
        <f>SUM(D57:D59)</f>
        <v>103485.83</v>
      </c>
      <c r="E60" s="7">
        <f t="shared" ref="E60:X60" si="22">SUM(E57:E59)</f>
        <v>5953.15</v>
      </c>
      <c r="F60" s="7">
        <f t="shared" si="22"/>
        <v>86.85</v>
      </c>
      <c r="G60" s="7">
        <f t="shared" si="22"/>
        <v>78205.37000000001</v>
      </c>
      <c r="H60" s="7">
        <f t="shared" si="22"/>
        <v>0</v>
      </c>
      <c r="I60" s="7">
        <f t="shared" si="22"/>
        <v>0</v>
      </c>
      <c r="J60" s="7">
        <f t="shared" si="22"/>
        <v>0</v>
      </c>
      <c r="K60" s="7">
        <f t="shared" si="22"/>
        <v>0</v>
      </c>
      <c r="L60" s="7">
        <f t="shared" si="22"/>
        <v>0</v>
      </c>
      <c r="M60" s="7">
        <f t="shared" si="22"/>
        <v>0</v>
      </c>
      <c r="N60" s="7">
        <f t="shared" si="22"/>
        <v>0</v>
      </c>
      <c r="O60" s="35">
        <f t="shared" si="22"/>
        <v>783</v>
      </c>
      <c r="P60" s="7">
        <f t="shared" si="22"/>
        <v>235.52</v>
      </c>
      <c r="Q60" s="7">
        <f t="shared" si="22"/>
        <v>0</v>
      </c>
      <c r="R60" s="7">
        <f t="shared" si="22"/>
        <v>491.38</v>
      </c>
      <c r="S60" s="7">
        <f t="shared" si="22"/>
        <v>2000</v>
      </c>
      <c r="T60" s="7">
        <f t="shared" si="22"/>
        <v>0</v>
      </c>
      <c r="U60" s="7">
        <f t="shared" si="22"/>
        <v>11730.56</v>
      </c>
      <c r="V60" s="7">
        <f t="shared" si="22"/>
        <v>0</v>
      </c>
      <c r="W60" s="7">
        <f t="shared" si="22"/>
        <v>4000</v>
      </c>
      <c r="X60" s="30">
        <f t="shared" si="22"/>
        <v>103485.83</v>
      </c>
      <c r="Y60" s="36"/>
      <c r="Z60" s="3">
        <f>D60-X60</f>
        <v>0</v>
      </c>
    </row>
    <row r="61" spans="1:26" ht="24" x14ac:dyDescent="0.2">
      <c r="A61" s="110">
        <v>15</v>
      </c>
      <c r="B61" s="108" t="s">
        <v>31</v>
      </c>
      <c r="C61" s="33" t="s">
        <v>26</v>
      </c>
      <c r="D61" s="22">
        <v>4189.96</v>
      </c>
      <c r="E61" s="2"/>
      <c r="F61" s="2"/>
      <c r="G61" s="2">
        <v>3553.08</v>
      </c>
      <c r="H61" s="2"/>
      <c r="I61" s="2"/>
      <c r="J61" s="2"/>
      <c r="K61" s="2"/>
      <c r="L61" s="2"/>
      <c r="M61" s="2"/>
      <c r="N61" s="2"/>
      <c r="O61" s="22"/>
      <c r="P61" s="2"/>
      <c r="Q61" s="2"/>
      <c r="R61" s="2">
        <v>636.88</v>
      </c>
      <c r="S61" s="2"/>
      <c r="T61" s="2"/>
      <c r="U61" s="2"/>
      <c r="V61" s="2"/>
      <c r="W61" s="2"/>
      <c r="X61" s="28">
        <f>SUM(E61:W61)</f>
        <v>4189.96</v>
      </c>
      <c r="Y61" s="132"/>
      <c r="Z61" s="130"/>
    </row>
    <row r="62" spans="1:26" ht="21.75" customHeight="1" x14ac:dyDescent="0.2">
      <c r="A62" s="110"/>
      <c r="B62" s="108"/>
      <c r="C62" s="32" t="s">
        <v>49</v>
      </c>
      <c r="D62" s="21">
        <v>109274.68</v>
      </c>
      <c r="E62" s="4">
        <v>6500</v>
      </c>
      <c r="F62" s="4">
        <v>100</v>
      </c>
      <c r="G62" s="21">
        <v>87957.98</v>
      </c>
      <c r="H62" s="4"/>
      <c r="I62" s="4"/>
      <c r="J62" s="4"/>
      <c r="K62" s="4"/>
      <c r="L62" s="4">
        <v>907.18</v>
      </c>
      <c r="M62" s="4"/>
      <c r="N62" s="4"/>
      <c r="O62" s="21">
        <v>1795.54</v>
      </c>
      <c r="P62" s="4">
        <v>78</v>
      </c>
      <c r="Q62" s="4"/>
      <c r="R62" s="4"/>
      <c r="S62" s="21">
        <v>194</v>
      </c>
      <c r="T62" s="21"/>
      <c r="U62" s="21">
        <v>11741.98</v>
      </c>
      <c r="V62" s="4"/>
      <c r="W62" s="4"/>
      <c r="X62" s="26">
        <f>SUM(E62:W62)</f>
        <v>109274.67999999998</v>
      </c>
      <c r="Y62" s="133"/>
      <c r="Z62" s="112"/>
    </row>
    <row r="63" spans="1:26" ht="17.25" customHeight="1" thickBot="1" x14ac:dyDescent="0.25">
      <c r="A63" s="110"/>
      <c r="B63" s="108"/>
      <c r="C63" s="34" t="s">
        <v>27</v>
      </c>
      <c r="D63" s="20">
        <v>1122</v>
      </c>
      <c r="E63" s="6"/>
      <c r="F63" s="6"/>
      <c r="G63" s="6"/>
      <c r="H63" s="6"/>
      <c r="I63" s="6"/>
      <c r="J63" s="6"/>
      <c r="K63" s="6"/>
      <c r="L63" s="6"/>
      <c r="M63" s="6"/>
      <c r="N63" s="6"/>
      <c r="O63" s="20">
        <v>1122</v>
      </c>
      <c r="P63" s="6"/>
      <c r="Q63" s="6"/>
      <c r="R63" s="6"/>
      <c r="S63" s="6"/>
      <c r="T63" s="6"/>
      <c r="U63" s="6"/>
      <c r="V63" s="6"/>
      <c r="W63" s="6"/>
      <c r="X63" s="27">
        <f>SUM(E63:W63)</f>
        <v>1122</v>
      </c>
      <c r="Y63" s="134"/>
      <c r="Z63" s="135"/>
    </row>
    <row r="64" spans="1:26" ht="12.75" customHeight="1" thickBot="1" x14ac:dyDescent="0.25">
      <c r="A64" s="110"/>
      <c r="B64" s="109"/>
      <c r="C64" s="40" t="s">
        <v>4</v>
      </c>
      <c r="D64" s="13">
        <f>SUM(D61:D63)</f>
        <v>114586.64</v>
      </c>
      <c r="E64" s="7">
        <f t="shared" ref="E64:X64" si="23">SUM(E61:E63)</f>
        <v>6500</v>
      </c>
      <c r="F64" s="7">
        <f t="shared" si="23"/>
        <v>100</v>
      </c>
      <c r="G64" s="7">
        <f t="shared" si="23"/>
        <v>91511.06</v>
      </c>
      <c r="H64" s="7">
        <f t="shared" si="23"/>
        <v>0</v>
      </c>
      <c r="I64" s="7">
        <f t="shared" si="23"/>
        <v>0</v>
      </c>
      <c r="J64" s="7">
        <f t="shared" si="23"/>
        <v>0</v>
      </c>
      <c r="K64" s="7">
        <f t="shared" si="23"/>
        <v>0</v>
      </c>
      <c r="L64" s="7">
        <f t="shared" si="23"/>
        <v>907.18</v>
      </c>
      <c r="M64" s="7">
        <f t="shared" si="23"/>
        <v>0</v>
      </c>
      <c r="N64" s="7">
        <f t="shared" si="23"/>
        <v>0</v>
      </c>
      <c r="O64" s="35">
        <f t="shared" si="23"/>
        <v>2917.54</v>
      </c>
      <c r="P64" s="7">
        <f t="shared" si="23"/>
        <v>78</v>
      </c>
      <c r="Q64" s="7">
        <f t="shared" si="23"/>
        <v>0</v>
      </c>
      <c r="R64" s="7">
        <f t="shared" si="23"/>
        <v>636.88</v>
      </c>
      <c r="S64" s="7">
        <f t="shared" si="23"/>
        <v>194</v>
      </c>
      <c r="T64" s="7">
        <f t="shared" si="23"/>
        <v>0</v>
      </c>
      <c r="U64" s="7">
        <f t="shared" si="23"/>
        <v>11741.98</v>
      </c>
      <c r="V64" s="7">
        <f t="shared" si="23"/>
        <v>0</v>
      </c>
      <c r="W64" s="7">
        <f t="shared" si="23"/>
        <v>0</v>
      </c>
      <c r="X64" s="30">
        <f t="shared" si="23"/>
        <v>114586.63999999998</v>
      </c>
      <c r="Y64" s="36"/>
      <c r="Z64" s="3">
        <f>D64-X64</f>
        <v>0</v>
      </c>
    </row>
    <row r="65" spans="1:26" ht="21.75" customHeight="1" x14ac:dyDescent="0.2">
      <c r="A65" s="110">
        <v>16</v>
      </c>
      <c r="B65" s="108" t="s">
        <v>32</v>
      </c>
      <c r="C65" s="33" t="s">
        <v>26</v>
      </c>
      <c r="D65" s="21">
        <v>2880.01</v>
      </c>
      <c r="E65" s="2"/>
      <c r="F65" s="2"/>
      <c r="G65" s="2">
        <v>2500</v>
      </c>
      <c r="H65" s="2"/>
      <c r="I65" s="2"/>
      <c r="J65" s="2"/>
      <c r="K65" s="2">
        <v>80.010000000000005</v>
      </c>
      <c r="L65" s="2"/>
      <c r="M65" s="2"/>
      <c r="N65" s="2"/>
      <c r="O65" s="22"/>
      <c r="P65" s="2"/>
      <c r="Q65" s="2"/>
      <c r="R65" s="2"/>
      <c r="S65" s="2"/>
      <c r="T65" s="2"/>
      <c r="U65" s="2">
        <v>300</v>
      </c>
      <c r="V65" s="2"/>
      <c r="W65" s="2"/>
      <c r="X65" s="28">
        <f>SUM(E65:W65)</f>
        <v>2880.01</v>
      </c>
      <c r="Y65" s="132"/>
      <c r="Z65" s="130"/>
    </row>
    <row r="66" spans="1:26" ht="24" customHeight="1" x14ac:dyDescent="0.2">
      <c r="A66" s="110"/>
      <c r="B66" s="108"/>
      <c r="C66" s="32" t="s">
        <v>49</v>
      </c>
      <c r="D66" s="21">
        <v>98384.69</v>
      </c>
      <c r="E66" s="4">
        <v>6000</v>
      </c>
      <c r="F66" s="4">
        <v>100</v>
      </c>
      <c r="G66" s="4">
        <v>75540.36</v>
      </c>
      <c r="H66" s="4"/>
      <c r="I66" s="4">
        <v>100</v>
      </c>
      <c r="J66" s="4">
        <v>96.8</v>
      </c>
      <c r="K66" s="4"/>
      <c r="L66" s="4"/>
      <c r="M66" s="4"/>
      <c r="N66" s="4"/>
      <c r="O66" s="21">
        <v>3859.5</v>
      </c>
      <c r="P66" s="4">
        <v>12</v>
      </c>
      <c r="Q66" s="4"/>
      <c r="R66" s="4"/>
      <c r="S66" s="21">
        <v>799.99</v>
      </c>
      <c r="T66" s="4"/>
      <c r="U66" s="21">
        <v>7846.05</v>
      </c>
      <c r="V66" s="4"/>
      <c r="W66" s="21">
        <v>4029.99</v>
      </c>
      <c r="X66" s="26">
        <f>SUM(E66:W66)</f>
        <v>98384.690000000017</v>
      </c>
      <c r="Y66" s="133"/>
      <c r="Z66" s="112"/>
    </row>
    <row r="67" spans="1:26" ht="16.5" customHeight="1" thickBot="1" x14ac:dyDescent="0.25">
      <c r="A67" s="110"/>
      <c r="B67" s="108"/>
      <c r="C67" s="34" t="s">
        <v>27</v>
      </c>
      <c r="D67" s="20">
        <v>1328.73</v>
      </c>
      <c r="E67" s="6"/>
      <c r="F67" s="6"/>
      <c r="G67" s="6"/>
      <c r="H67" s="6"/>
      <c r="I67" s="6"/>
      <c r="J67" s="6"/>
      <c r="K67" s="6"/>
      <c r="L67" s="6"/>
      <c r="M67" s="6"/>
      <c r="N67" s="6"/>
      <c r="O67" s="20">
        <v>536.86</v>
      </c>
      <c r="P67" s="6"/>
      <c r="Q67" s="6"/>
      <c r="R67" s="6"/>
      <c r="S67" s="6"/>
      <c r="T67" s="6"/>
      <c r="U67" s="6">
        <v>791.87</v>
      </c>
      <c r="V67" s="6"/>
      <c r="W67" s="6"/>
      <c r="X67" s="27">
        <f>SUM(E67:W67)</f>
        <v>1328.73</v>
      </c>
      <c r="Y67" s="134"/>
      <c r="Z67" s="135"/>
    </row>
    <row r="68" spans="1:26" ht="12.75" customHeight="1" thickBot="1" x14ac:dyDescent="0.25">
      <c r="A68" s="110"/>
      <c r="B68" s="109"/>
      <c r="C68" s="40" t="s">
        <v>4</v>
      </c>
      <c r="D68" s="13">
        <f>SUM(D65:D67)</f>
        <v>102593.43</v>
      </c>
      <c r="E68" s="7">
        <f t="shared" ref="E68:X68" si="24">SUM(E65:E67)</f>
        <v>6000</v>
      </c>
      <c r="F68" s="7">
        <f t="shared" si="24"/>
        <v>100</v>
      </c>
      <c r="G68" s="7">
        <f t="shared" si="24"/>
        <v>78040.36</v>
      </c>
      <c r="H68" s="7">
        <f t="shared" si="24"/>
        <v>0</v>
      </c>
      <c r="I68" s="7">
        <f t="shared" si="24"/>
        <v>100</v>
      </c>
      <c r="J68" s="7">
        <f t="shared" si="24"/>
        <v>96.8</v>
      </c>
      <c r="K68" s="7">
        <f t="shared" si="24"/>
        <v>80.010000000000005</v>
      </c>
      <c r="L68" s="7">
        <f t="shared" si="24"/>
        <v>0</v>
      </c>
      <c r="M68" s="7">
        <f t="shared" si="24"/>
        <v>0</v>
      </c>
      <c r="N68" s="7">
        <f t="shared" si="24"/>
        <v>0</v>
      </c>
      <c r="O68" s="35">
        <f t="shared" si="24"/>
        <v>4396.3599999999997</v>
      </c>
      <c r="P68" s="7">
        <f t="shared" si="24"/>
        <v>12</v>
      </c>
      <c r="Q68" s="7">
        <f t="shared" si="24"/>
        <v>0</v>
      </c>
      <c r="R68" s="7">
        <f t="shared" si="24"/>
        <v>0</v>
      </c>
      <c r="S68" s="7">
        <f t="shared" si="24"/>
        <v>799.99</v>
      </c>
      <c r="T68" s="7">
        <f t="shared" si="24"/>
        <v>0</v>
      </c>
      <c r="U68" s="7">
        <f t="shared" si="24"/>
        <v>8937.92</v>
      </c>
      <c r="V68" s="7">
        <f t="shared" si="24"/>
        <v>0</v>
      </c>
      <c r="W68" s="7">
        <f t="shared" si="24"/>
        <v>4029.99</v>
      </c>
      <c r="X68" s="30">
        <f t="shared" si="24"/>
        <v>102593.43000000001</v>
      </c>
      <c r="Y68" s="36"/>
      <c r="Z68" s="3">
        <f>D68-X68</f>
        <v>0</v>
      </c>
    </row>
    <row r="69" spans="1:26" ht="23.25" customHeight="1" x14ac:dyDescent="0.2">
      <c r="A69" s="110">
        <v>17</v>
      </c>
      <c r="B69" s="108" t="s">
        <v>33</v>
      </c>
      <c r="C69" s="33" t="s">
        <v>26</v>
      </c>
      <c r="D69" s="22">
        <v>6203</v>
      </c>
      <c r="E69" s="2"/>
      <c r="F69" s="2"/>
      <c r="G69" s="2">
        <v>4957.7299999999996</v>
      </c>
      <c r="H69" s="2"/>
      <c r="I69" s="2"/>
      <c r="J69" s="2"/>
      <c r="K69" s="2"/>
      <c r="L69" s="2"/>
      <c r="M69" s="2"/>
      <c r="N69" s="2"/>
      <c r="O69" s="22">
        <v>245.27</v>
      </c>
      <c r="P69" s="2"/>
      <c r="Q69" s="2"/>
      <c r="R69" s="2">
        <v>1000</v>
      </c>
      <c r="S69" s="2"/>
      <c r="T69" s="2"/>
      <c r="U69" s="2"/>
      <c r="V69" s="2"/>
      <c r="W69" s="2"/>
      <c r="X69" s="28">
        <f>SUM(E69:W69)</f>
        <v>6203</v>
      </c>
      <c r="Y69" s="132"/>
      <c r="Z69" s="130"/>
    </row>
    <row r="70" spans="1:26" ht="22.5" customHeight="1" x14ac:dyDescent="0.2">
      <c r="A70" s="110"/>
      <c r="B70" s="108"/>
      <c r="C70" s="32" t="s">
        <v>49</v>
      </c>
      <c r="D70" s="21">
        <v>138828.82999999999</v>
      </c>
      <c r="E70" s="4">
        <v>6800</v>
      </c>
      <c r="F70" s="4">
        <v>100</v>
      </c>
      <c r="G70" s="21">
        <v>107000</v>
      </c>
      <c r="H70" s="4"/>
      <c r="I70" s="4"/>
      <c r="J70" s="4"/>
      <c r="K70" s="4"/>
      <c r="L70" s="4"/>
      <c r="M70" s="4"/>
      <c r="N70" s="4"/>
      <c r="O70" s="21">
        <v>600</v>
      </c>
      <c r="P70" s="4"/>
      <c r="Q70" s="4"/>
      <c r="R70" s="4"/>
      <c r="S70" s="4">
        <v>578.83000000000004</v>
      </c>
      <c r="T70" s="4"/>
      <c r="U70" s="21">
        <v>23000</v>
      </c>
      <c r="V70" s="4"/>
      <c r="W70" s="21">
        <v>750</v>
      </c>
      <c r="X70" s="26">
        <f>SUM(E70:W70)</f>
        <v>138828.83000000002</v>
      </c>
      <c r="Y70" s="133"/>
      <c r="Z70" s="112"/>
    </row>
    <row r="71" spans="1:26" ht="20.25" customHeight="1" thickBot="1" x14ac:dyDescent="0.25">
      <c r="A71" s="110"/>
      <c r="B71" s="108"/>
      <c r="C71" s="34" t="s">
        <v>27</v>
      </c>
      <c r="D71" s="20">
        <v>1368</v>
      </c>
      <c r="E71" s="6"/>
      <c r="F71" s="6"/>
      <c r="G71" s="6"/>
      <c r="H71" s="6"/>
      <c r="I71" s="6"/>
      <c r="J71" s="6"/>
      <c r="K71" s="6"/>
      <c r="L71" s="6"/>
      <c r="M71" s="6"/>
      <c r="N71" s="6"/>
      <c r="O71" s="20">
        <v>1368</v>
      </c>
      <c r="P71" s="6"/>
      <c r="Q71" s="6"/>
      <c r="R71" s="6"/>
      <c r="S71" s="6"/>
      <c r="T71" s="6"/>
      <c r="U71" s="6"/>
      <c r="V71" s="6"/>
      <c r="W71" s="6"/>
      <c r="X71" s="26">
        <f>SUM(E71:W71)</f>
        <v>1368</v>
      </c>
      <c r="Y71" s="134"/>
      <c r="Z71" s="135"/>
    </row>
    <row r="72" spans="1:26" ht="12.75" customHeight="1" thickBot="1" x14ac:dyDescent="0.25">
      <c r="A72" s="110"/>
      <c r="B72" s="109"/>
      <c r="C72" s="40" t="s">
        <v>4</v>
      </c>
      <c r="D72" s="13">
        <f>SUM(D69:D71)</f>
        <v>146399.82999999999</v>
      </c>
      <c r="E72" s="7">
        <f t="shared" ref="E72:X72" si="25">SUM(E69:E71)</f>
        <v>6800</v>
      </c>
      <c r="F72" s="7">
        <f t="shared" si="25"/>
        <v>100</v>
      </c>
      <c r="G72" s="7">
        <f t="shared" si="25"/>
        <v>111957.73</v>
      </c>
      <c r="H72" s="7">
        <f t="shared" si="25"/>
        <v>0</v>
      </c>
      <c r="I72" s="7">
        <f t="shared" si="25"/>
        <v>0</v>
      </c>
      <c r="J72" s="7">
        <f t="shared" si="25"/>
        <v>0</v>
      </c>
      <c r="K72" s="7">
        <f t="shared" si="25"/>
        <v>0</v>
      </c>
      <c r="L72" s="7">
        <f t="shared" si="25"/>
        <v>0</v>
      </c>
      <c r="M72" s="7">
        <f t="shared" si="25"/>
        <v>0</v>
      </c>
      <c r="N72" s="7">
        <f t="shared" si="25"/>
        <v>0</v>
      </c>
      <c r="O72" s="35">
        <f t="shared" si="25"/>
        <v>2213.27</v>
      </c>
      <c r="P72" s="7">
        <f t="shared" si="25"/>
        <v>0</v>
      </c>
      <c r="Q72" s="7">
        <f t="shared" si="25"/>
        <v>0</v>
      </c>
      <c r="R72" s="7">
        <f t="shared" si="25"/>
        <v>1000</v>
      </c>
      <c r="S72" s="7">
        <f t="shared" si="25"/>
        <v>578.83000000000004</v>
      </c>
      <c r="T72" s="7">
        <f t="shared" si="25"/>
        <v>0</v>
      </c>
      <c r="U72" s="7">
        <f t="shared" si="25"/>
        <v>23000</v>
      </c>
      <c r="V72" s="7">
        <f t="shared" si="25"/>
        <v>0</v>
      </c>
      <c r="W72" s="7">
        <f t="shared" si="25"/>
        <v>750</v>
      </c>
      <c r="X72" s="30">
        <f t="shared" si="25"/>
        <v>146399.83000000002</v>
      </c>
      <c r="Y72" s="36"/>
      <c r="Z72" s="3">
        <f>D72-X72</f>
        <v>0</v>
      </c>
    </row>
    <row r="73" spans="1:26" ht="24" x14ac:dyDescent="0.2">
      <c r="A73" s="110">
        <v>18</v>
      </c>
      <c r="B73" s="108" t="s">
        <v>99</v>
      </c>
      <c r="C73" s="33" t="s">
        <v>26</v>
      </c>
      <c r="D73" s="2"/>
      <c r="E73" s="2"/>
      <c r="F73" s="2"/>
      <c r="G73" s="2"/>
      <c r="H73" s="2"/>
      <c r="I73" s="2"/>
      <c r="J73" s="2"/>
      <c r="K73" s="2"/>
      <c r="L73" s="2"/>
      <c r="M73" s="2"/>
      <c r="N73" s="2"/>
      <c r="O73" s="22"/>
      <c r="P73" s="2"/>
      <c r="Q73" s="2"/>
      <c r="R73" s="2"/>
      <c r="S73" s="2"/>
      <c r="T73" s="2"/>
      <c r="U73" s="2"/>
      <c r="V73" s="2"/>
      <c r="W73" s="2"/>
      <c r="X73" s="28">
        <f>SUM(E73:W73)</f>
        <v>0</v>
      </c>
      <c r="Y73" s="132"/>
      <c r="Z73" s="130"/>
    </row>
    <row r="74" spans="1:26" ht="24" customHeight="1" x14ac:dyDescent="0.2">
      <c r="A74" s="110"/>
      <c r="B74" s="108"/>
      <c r="C74" s="32" t="s">
        <v>49</v>
      </c>
      <c r="D74" s="21">
        <v>85965.45</v>
      </c>
      <c r="E74" s="4">
        <v>2375.65</v>
      </c>
      <c r="F74" s="4">
        <v>34.39</v>
      </c>
      <c r="G74" s="4">
        <v>275</v>
      </c>
      <c r="H74" s="4">
        <v>600</v>
      </c>
      <c r="I74" s="21">
        <v>1689.86</v>
      </c>
      <c r="J74" s="21">
        <v>10614.49</v>
      </c>
      <c r="K74" s="21">
        <v>1132.82</v>
      </c>
      <c r="L74" s="21">
        <v>4987.6400000000003</v>
      </c>
      <c r="M74" s="21"/>
      <c r="N74" s="21"/>
      <c r="O74" s="21">
        <v>13423.04</v>
      </c>
      <c r="P74" s="21">
        <v>1618.74</v>
      </c>
      <c r="Q74" s="21"/>
      <c r="R74" s="21"/>
      <c r="S74" s="21">
        <v>9312.34</v>
      </c>
      <c r="T74" s="21">
        <v>1700</v>
      </c>
      <c r="U74" s="21">
        <v>34093.480000000003</v>
      </c>
      <c r="V74" s="21"/>
      <c r="W74" s="21">
        <v>4108</v>
      </c>
      <c r="X74" s="26">
        <f>SUM(E74:W74)</f>
        <v>85965.450000000012</v>
      </c>
      <c r="Y74" s="133"/>
      <c r="Z74" s="112"/>
    </row>
    <row r="75" spans="1:26" ht="20.25" customHeight="1" thickBot="1" x14ac:dyDescent="0.25">
      <c r="A75" s="110"/>
      <c r="B75" s="108"/>
      <c r="C75" s="34" t="s">
        <v>27</v>
      </c>
      <c r="D75" s="20">
        <v>1896.48</v>
      </c>
      <c r="E75" s="6"/>
      <c r="F75" s="6"/>
      <c r="G75" s="6"/>
      <c r="H75" s="6"/>
      <c r="I75" s="6"/>
      <c r="J75" s="6"/>
      <c r="K75" s="6"/>
      <c r="L75" s="6"/>
      <c r="M75" s="6"/>
      <c r="N75" s="6"/>
      <c r="O75" s="20"/>
      <c r="P75" s="6"/>
      <c r="Q75" s="6"/>
      <c r="R75" s="6"/>
      <c r="S75" s="6"/>
      <c r="T75" s="6"/>
      <c r="U75" s="6">
        <v>1896.48</v>
      </c>
      <c r="V75" s="6"/>
      <c r="W75" s="6"/>
      <c r="X75" s="27">
        <f>SUM(E75:W75)</f>
        <v>1896.48</v>
      </c>
      <c r="Y75" s="134"/>
      <c r="Z75" s="135"/>
    </row>
    <row r="76" spans="1:26" ht="12.75" customHeight="1" thickBot="1" x14ac:dyDescent="0.25">
      <c r="A76" s="110"/>
      <c r="B76" s="109"/>
      <c r="C76" s="40" t="s">
        <v>4</v>
      </c>
      <c r="D76" s="13">
        <f>SUM(D73:D75)</f>
        <v>87861.93</v>
      </c>
      <c r="E76" s="7">
        <f t="shared" ref="E76:X76" si="26">SUM(E73:E75)</f>
        <v>2375.65</v>
      </c>
      <c r="F76" s="7">
        <f t="shared" si="26"/>
        <v>34.39</v>
      </c>
      <c r="G76" s="7">
        <f t="shared" si="26"/>
        <v>275</v>
      </c>
      <c r="H76" s="7">
        <f t="shared" si="26"/>
        <v>600</v>
      </c>
      <c r="I76" s="7">
        <f t="shared" si="26"/>
        <v>1689.86</v>
      </c>
      <c r="J76" s="7">
        <f t="shared" si="26"/>
        <v>10614.49</v>
      </c>
      <c r="K76" s="7">
        <f t="shared" si="26"/>
        <v>1132.82</v>
      </c>
      <c r="L76" s="7">
        <f t="shared" si="26"/>
        <v>4987.6400000000003</v>
      </c>
      <c r="M76" s="7">
        <f t="shared" si="26"/>
        <v>0</v>
      </c>
      <c r="N76" s="7">
        <f t="shared" si="26"/>
        <v>0</v>
      </c>
      <c r="O76" s="35">
        <f t="shared" si="26"/>
        <v>13423.04</v>
      </c>
      <c r="P76" s="7">
        <f t="shared" si="26"/>
        <v>1618.74</v>
      </c>
      <c r="Q76" s="7">
        <f t="shared" si="26"/>
        <v>0</v>
      </c>
      <c r="R76" s="7">
        <f t="shared" si="26"/>
        <v>0</v>
      </c>
      <c r="S76" s="7">
        <f t="shared" si="26"/>
        <v>9312.34</v>
      </c>
      <c r="T76" s="7">
        <f t="shared" si="26"/>
        <v>1700</v>
      </c>
      <c r="U76" s="7">
        <f t="shared" si="26"/>
        <v>35989.960000000006</v>
      </c>
      <c r="V76" s="7">
        <f t="shared" si="26"/>
        <v>0</v>
      </c>
      <c r="W76" s="7">
        <f t="shared" si="26"/>
        <v>4108</v>
      </c>
      <c r="X76" s="30">
        <f t="shared" si="26"/>
        <v>87861.930000000008</v>
      </c>
      <c r="Y76" s="60"/>
      <c r="Z76" s="3">
        <f>D76-X76</f>
        <v>0</v>
      </c>
    </row>
    <row r="77" spans="1:26" ht="22.5" customHeight="1" x14ac:dyDescent="0.2">
      <c r="A77" s="110">
        <v>19</v>
      </c>
      <c r="B77" s="108" t="s">
        <v>34</v>
      </c>
      <c r="C77" s="33" t="s">
        <v>26</v>
      </c>
      <c r="D77" s="2"/>
      <c r="E77" s="2"/>
      <c r="F77" s="2"/>
      <c r="G77" s="2"/>
      <c r="H77" s="2"/>
      <c r="I77" s="2"/>
      <c r="J77" s="2"/>
      <c r="K77" s="2"/>
      <c r="L77" s="2"/>
      <c r="M77" s="2"/>
      <c r="N77" s="2"/>
      <c r="O77" s="22"/>
      <c r="P77" s="2"/>
      <c r="Q77" s="2"/>
      <c r="R77" s="2"/>
      <c r="S77" s="2"/>
      <c r="T77" s="2"/>
      <c r="U77" s="2"/>
      <c r="V77" s="2"/>
      <c r="W77" s="2"/>
      <c r="X77" s="28">
        <f>SUM(E77:W77)</f>
        <v>0</v>
      </c>
      <c r="Y77" s="132"/>
      <c r="Z77" s="130"/>
    </row>
    <row r="78" spans="1:26" ht="24" customHeight="1" x14ac:dyDescent="0.2">
      <c r="A78" s="110"/>
      <c r="B78" s="108"/>
      <c r="C78" s="32" t="s">
        <v>49</v>
      </c>
      <c r="D78" s="21">
        <v>19830</v>
      </c>
      <c r="E78" s="4"/>
      <c r="F78" s="4"/>
      <c r="G78" s="4"/>
      <c r="H78" s="4"/>
      <c r="I78" s="4">
        <v>543.24</v>
      </c>
      <c r="J78" s="4">
        <v>3954.68</v>
      </c>
      <c r="K78" s="4">
        <v>1100</v>
      </c>
      <c r="L78" s="4">
        <v>150.01</v>
      </c>
      <c r="M78" s="4"/>
      <c r="N78" s="4"/>
      <c r="O78" s="21"/>
      <c r="P78" s="4">
        <v>1973.2</v>
      </c>
      <c r="Q78" s="4"/>
      <c r="R78" s="4">
        <v>1477.28</v>
      </c>
      <c r="S78" s="21">
        <v>2566.5100000000002</v>
      </c>
      <c r="T78" s="4"/>
      <c r="U78" s="21">
        <v>8065.08</v>
      </c>
      <c r="V78" s="4"/>
      <c r="W78" s="4"/>
      <c r="X78" s="26">
        <f>SUM(E78:W78)</f>
        <v>19830</v>
      </c>
      <c r="Y78" s="133"/>
      <c r="Z78" s="112"/>
    </row>
    <row r="79" spans="1:26" ht="12" customHeight="1" thickBot="1" x14ac:dyDescent="0.25">
      <c r="A79" s="110"/>
      <c r="B79" s="108"/>
      <c r="C79" s="34" t="s">
        <v>27</v>
      </c>
      <c r="D79" s="6"/>
      <c r="E79" s="6"/>
      <c r="F79" s="6"/>
      <c r="G79" s="6"/>
      <c r="H79" s="6"/>
      <c r="I79" s="6"/>
      <c r="J79" s="6"/>
      <c r="K79" s="6"/>
      <c r="L79" s="6"/>
      <c r="M79" s="6"/>
      <c r="N79" s="6"/>
      <c r="O79" s="20"/>
      <c r="P79" s="6"/>
      <c r="Q79" s="6"/>
      <c r="R79" s="6"/>
      <c r="S79" s="6"/>
      <c r="T79" s="6"/>
      <c r="U79" s="6"/>
      <c r="V79" s="6"/>
      <c r="W79" s="6"/>
      <c r="X79" s="27">
        <f>SUM(E79:W79)</f>
        <v>0</v>
      </c>
      <c r="Y79" s="134"/>
      <c r="Z79" s="135"/>
    </row>
    <row r="80" spans="1:26" ht="12.75" customHeight="1" thickBot="1" x14ac:dyDescent="0.25">
      <c r="A80" s="110"/>
      <c r="B80" s="109"/>
      <c r="C80" s="40" t="s">
        <v>4</v>
      </c>
      <c r="D80" s="13">
        <f>SUM(D77:D79)</f>
        <v>19830</v>
      </c>
      <c r="E80" s="7">
        <f t="shared" ref="E80:T80" si="27">SUM(E77:E79)</f>
        <v>0</v>
      </c>
      <c r="F80" s="7">
        <f t="shared" si="27"/>
        <v>0</v>
      </c>
      <c r="G80" s="7">
        <f t="shared" si="27"/>
        <v>0</v>
      </c>
      <c r="H80" s="7">
        <f t="shared" si="27"/>
        <v>0</v>
      </c>
      <c r="I80" s="7">
        <f t="shared" si="27"/>
        <v>543.24</v>
      </c>
      <c r="J80" s="7">
        <f t="shared" si="27"/>
        <v>3954.68</v>
      </c>
      <c r="K80" s="7">
        <f t="shared" si="27"/>
        <v>1100</v>
      </c>
      <c r="L80" s="7">
        <f t="shared" si="27"/>
        <v>150.01</v>
      </c>
      <c r="M80" s="7">
        <f t="shared" si="27"/>
        <v>0</v>
      </c>
      <c r="N80" s="7">
        <f t="shared" si="27"/>
        <v>0</v>
      </c>
      <c r="O80" s="35">
        <f t="shared" si="27"/>
        <v>0</v>
      </c>
      <c r="P80" s="7">
        <f t="shared" si="27"/>
        <v>1973.2</v>
      </c>
      <c r="Q80" s="7">
        <f t="shared" si="27"/>
        <v>0</v>
      </c>
      <c r="R80" s="7">
        <f t="shared" si="27"/>
        <v>1477.28</v>
      </c>
      <c r="S80" s="7">
        <f t="shared" si="27"/>
        <v>2566.5100000000002</v>
      </c>
      <c r="T80" s="7">
        <f t="shared" si="27"/>
        <v>0</v>
      </c>
      <c r="U80" s="7">
        <f t="shared" ref="U80:X80" si="28">SUM(U77:U79)</f>
        <v>8065.08</v>
      </c>
      <c r="V80" s="7">
        <f t="shared" si="28"/>
        <v>0</v>
      </c>
      <c r="W80" s="7">
        <f t="shared" si="28"/>
        <v>0</v>
      </c>
      <c r="X80" s="30">
        <f t="shared" si="28"/>
        <v>19830</v>
      </c>
      <c r="Y80" s="36"/>
      <c r="Z80" s="3">
        <f>D80-X80</f>
        <v>0</v>
      </c>
    </row>
    <row r="81" spans="1:26" ht="22.5" customHeight="1" x14ac:dyDescent="0.2">
      <c r="A81" s="110">
        <v>20</v>
      </c>
      <c r="B81" s="108" t="s">
        <v>35</v>
      </c>
      <c r="C81" s="33" t="s">
        <v>26</v>
      </c>
      <c r="D81" s="22">
        <v>10925.74</v>
      </c>
      <c r="E81" s="2"/>
      <c r="F81" s="2"/>
      <c r="G81" s="2"/>
      <c r="H81" s="2"/>
      <c r="I81" s="2"/>
      <c r="J81" s="2"/>
      <c r="K81" s="2"/>
      <c r="L81" s="2">
        <v>3350.8</v>
      </c>
      <c r="M81" s="2"/>
      <c r="N81" s="2"/>
      <c r="O81" s="22"/>
      <c r="P81" s="2"/>
      <c r="Q81" s="2"/>
      <c r="R81" s="2"/>
      <c r="S81" s="2"/>
      <c r="T81" s="2"/>
      <c r="U81" s="2">
        <v>6611.9</v>
      </c>
      <c r="V81" s="2"/>
      <c r="W81" s="2"/>
      <c r="X81" s="28">
        <f>SUM(E81:W81)</f>
        <v>9962.7000000000007</v>
      </c>
      <c r="Y81" s="132"/>
      <c r="Z81" s="130"/>
    </row>
    <row r="82" spans="1:26" ht="22.5" customHeight="1" x14ac:dyDescent="0.2">
      <c r="A82" s="110"/>
      <c r="B82" s="108"/>
      <c r="C82" s="32" t="s">
        <v>49</v>
      </c>
      <c r="D82" s="21">
        <v>52971.16</v>
      </c>
      <c r="E82" s="4"/>
      <c r="F82" s="4"/>
      <c r="G82" s="4"/>
      <c r="H82" s="4"/>
      <c r="I82" s="4"/>
      <c r="J82" s="4">
        <v>27622.67</v>
      </c>
      <c r="K82" s="4"/>
      <c r="L82" s="4">
        <v>14700</v>
      </c>
      <c r="M82" s="4"/>
      <c r="N82" s="4"/>
      <c r="O82" s="21"/>
      <c r="P82" s="4"/>
      <c r="Q82" s="4"/>
      <c r="R82" s="4"/>
      <c r="S82" s="4"/>
      <c r="T82" s="4"/>
      <c r="U82" s="21">
        <v>9444.9500000000007</v>
      </c>
      <c r="V82" s="4"/>
      <c r="W82" s="4"/>
      <c r="X82" s="26">
        <f>SUM(E82:W82)</f>
        <v>51767.619999999995</v>
      </c>
      <c r="Y82" s="133"/>
      <c r="Z82" s="111"/>
    </row>
    <row r="83" spans="1:26" ht="15" customHeight="1" thickBot="1" x14ac:dyDescent="0.25">
      <c r="A83" s="110"/>
      <c r="B83" s="108"/>
      <c r="C83" s="34" t="s">
        <v>27</v>
      </c>
      <c r="D83" s="20"/>
      <c r="E83" s="6"/>
      <c r="F83" s="6"/>
      <c r="G83" s="6"/>
      <c r="H83" s="6"/>
      <c r="I83" s="6"/>
      <c r="J83" s="6"/>
      <c r="K83" s="6"/>
      <c r="L83" s="6"/>
      <c r="M83" s="10"/>
      <c r="N83" s="10"/>
      <c r="O83" s="20"/>
      <c r="P83" s="6"/>
      <c r="Q83" s="6"/>
      <c r="R83" s="6"/>
      <c r="S83" s="6"/>
      <c r="T83" s="6"/>
      <c r="U83" s="6"/>
      <c r="V83" s="6"/>
      <c r="W83" s="6"/>
      <c r="X83" s="27">
        <f>SUM(E83:W83)</f>
        <v>0</v>
      </c>
      <c r="Y83" s="134"/>
      <c r="Z83" s="135"/>
    </row>
    <row r="84" spans="1:26" ht="12.75" customHeight="1" thickBot="1" x14ac:dyDescent="0.25">
      <c r="A84" s="110"/>
      <c r="B84" s="109"/>
      <c r="C84" s="40" t="s">
        <v>4</v>
      </c>
      <c r="D84" s="13">
        <f>SUM(D81:D83)</f>
        <v>63896.9</v>
      </c>
      <c r="E84" s="7">
        <f t="shared" ref="E84:T84" si="29">SUM(E81:E83)</f>
        <v>0</v>
      </c>
      <c r="F84" s="7">
        <f t="shared" si="29"/>
        <v>0</v>
      </c>
      <c r="G84" s="7">
        <f t="shared" si="29"/>
        <v>0</v>
      </c>
      <c r="H84" s="7">
        <f t="shared" si="29"/>
        <v>0</v>
      </c>
      <c r="I84" s="7">
        <f t="shared" si="29"/>
        <v>0</v>
      </c>
      <c r="J84" s="7">
        <f t="shared" si="29"/>
        <v>27622.67</v>
      </c>
      <c r="K84" s="7">
        <f t="shared" si="29"/>
        <v>0</v>
      </c>
      <c r="L84" s="7">
        <f t="shared" si="29"/>
        <v>18050.8</v>
      </c>
      <c r="M84" s="7">
        <f t="shared" si="29"/>
        <v>0</v>
      </c>
      <c r="N84" s="7">
        <f t="shared" si="29"/>
        <v>0</v>
      </c>
      <c r="O84" s="35">
        <f t="shared" si="29"/>
        <v>0</v>
      </c>
      <c r="P84" s="7">
        <f t="shared" si="29"/>
        <v>0</v>
      </c>
      <c r="Q84" s="7">
        <f t="shared" si="29"/>
        <v>0</v>
      </c>
      <c r="R84" s="7">
        <f t="shared" si="29"/>
        <v>0</v>
      </c>
      <c r="S84" s="7">
        <f t="shared" si="29"/>
        <v>0</v>
      </c>
      <c r="T84" s="7">
        <f t="shared" si="29"/>
        <v>0</v>
      </c>
      <c r="U84" s="7">
        <f t="shared" ref="U84:X84" si="30">SUM(U81:U83)</f>
        <v>16056.85</v>
      </c>
      <c r="V84" s="7">
        <f t="shared" si="30"/>
        <v>0</v>
      </c>
      <c r="W84" s="7">
        <f t="shared" si="30"/>
        <v>0</v>
      </c>
      <c r="X84" s="30">
        <f t="shared" si="30"/>
        <v>61730.319999999992</v>
      </c>
      <c r="Y84" s="36"/>
      <c r="Z84" s="4">
        <f>D84-X84+Y84</f>
        <v>2166.580000000009</v>
      </c>
    </row>
    <row r="85" spans="1:26" ht="21" customHeight="1" x14ac:dyDescent="0.2">
      <c r="A85" s="144" t="s">
        <v>69</v>
      </c>
      <c r="B85" s="108" t="s">
        <v>70</v>
      </c>
      <c r="C85" s="33" t="s">
        <v>26</v>
      </c>
      <c r="D85" s="24">
        <v>223928.5</v>
      </c>
      <c r="E85" s="2"/>
      <c r="F85" s="2"/>
      <c r="G85" s="2"/>
      <c r="H85" s="2">
        <v>209.86</v>
      </c>
      <c r="I85" s="2">
        <v>793.47</v>
      </c>
      <c r="J85" s="2"/>
      <c r="K85" s="2">
        <v>1275.83</v>
      </c>
      <c r="L85" s="2"/>
      <c r="M85" s="2"/>
      <c r="N85" s="2"/>
      <c r="O85" s="22">
        <v>1801.49</v>
      </c>
      <c r="P85" s="2"/>
      <c r="Q85" s="2"/>
      <c r="R85" s="2">
        <v>110235.82</v>
      </c>
      <c r="S85" s="2">
        <v>6045.16</v>
      </c>
      <c r="T85" s="2"/>
      <c r="U85" s="2">
        <v>50063.48</v>
      </c>
      <c r="V85" s="2"/>
      <c r="W85" s="22">
        <v>2458.11</v>
      </c>
      <c r="X85" s="28">
        <f>SUM(E85:W85)</f>
        <v>172883.22</v>
      </c>
      <c r="Y85" s="132"/>
      <c r="Z85" s="130"/>
    </row>
    <row r="86" spans="1:26" ht="24" customHeight="1" x14ac:dyDescent="0.2">
      <c r="A86" s="144"/>
      <c r="B86" s="108"/>
      <c r="C86" s="32" t="s">
        <v>49</v>
      </c>
      <c r="D86" s="25"/>
      <c r="E86" s="4"/>
      <c r="F86" s="4"/>
      <c r="G86" s="4"/>
      <c r="H86" s="4"/>
      <c r="I86" s="4"/>
      <c r="J86" s="4"/>
      <c r="K86" s="4"/>
      <c r="L86" s="4"/>
      <c r="M86" s="4"/>
      <c r="N86" s="4"/>
      <c r="O86" s="21"/>
      <c r="P86" s="4"/>
      <c r="Q86" s="4"/>
      <c r="R86" s="4"/>
      <c r="S86" s="4"/>
      <c r="T86" s="4"/>
      <c r="U86" s="21"/>
      <c r="V86" s="4"/>
      <c r="W86" s="4"/>
      <c r="X86" s="26">
        <f>SUM(E86:W86)</f>
        <v>0</v>
      </c>
      <c r="Y86" s="133"/>
      <c r="Z86" s="111"/>
    </row>
    <row r="87" spans="1:26" ht="21" customHeight="1" thickBot="1" x14ac:dyDescent="0.25">
      <c r="A87" s="144"/>
      <c r="B87" s="108"/>
      <c r="C87" s="34" t="s">
        <v>27</v>
      </c>
      <c r="D87" s="23"/>
      <c r="E87" s="6"/>
      <c r="F87" s="6"/>
      <c r="G87" s="6"/>
      <c r="H87" s="6"/>
      <c r="I87" s="6"/>
      <c r="J87" s="6"/>
      <c r="K87" s="6"/>
      <c r="L87" s="6"/>
      <c r="M87" s="10"/>
      <c r="N87" s="10"/>
      <c r="O87" s="20"/>
      <c r="P87" s="6"/>
      <c r="Q87" s="6"/>
      <c r="R87" s="6"/>
      <c r="S87" s="6"/>
      <c r="T87" s="6"/>
      <c r="U87" s="6"/>
      <c r="V87" s="6"/>
      <c r="W87" s="6"/>
      <c r="X87" s="27">
        <f>SUM(E87:W87)</f>
        <v>0</v>
      </c>
      <c r="Y87" s="134"/>
      <c r="Z87" s="135"/>
    </row>
    <row r="88" spans="1:26" ht="12.75" customHeight="1" thickBot="1" x14ac:dyDescent="0.25">
      <c r="A88" s="144"/>
      <c r="B88" s="109"/>
      <c r="C88" s="40" t="s">
        <v>4</v>
      </c>
      <c r="D88" s="13">
        <f>SUM(D85:D87)</f>
        <v>223928.5</v>
      </c>
      <c r="E88" s="7">
        <f t="shared" ref="E88:T88" si="31">SUM(E85:E87)</f>
        <v>0</v>
      </c>
      <c r="F88" s="7">
        <f t="shared" si="31"/>
        <v>0</v>
      </c>
      <c r="G88" s="7">
        <f t="shared" si="31"/>
        <v>0</v>
      </c>
      <c r="H88" s="7">
        <f t="shared" si="31"/>
        <v>209.86</v>
      </c>
      <c r="I88" s="7">
        <f t="shared" si="31"/>
        <v>793.47</v>
      </c>
      <c r="J88" s="7">
        <f t="shared" si="31"/>
        <v>0</v>
      </c>
      <c r="K88" s="7">
        <f t="shared" si="31"/>
        <v>1275.83</v>
      </c>
      <c r="L88" s="7">
        <f t="shared" si="31"/>
        <v>0</v>
      </c>
      <c r="M88" s="7">
        <f t="shared" si="31"/>
        <v>0</v>
      </c>
      <c r="N88" s="7">
        <f t="shared" si="31"/>
        <v>0</v>
      </c>
      <c r="O88" s="35">
        <f t="shared" si="31"/>
        <v>1801.49</v>
      </c>
      <c r="P88" s="7">
        <f t="shared" si="31"/>
        <v>0</v>
      </c>
      <c r="Q88" s="7">
        <f t="shared" si="31"/>
        <v>0</v>
      </c>
      <c r="R88" s="7">
        <f t="shared" si="31"/>
        <v>110235.82</v>
      </c>
      <c r="S88" s="7">
        <f t="shared" si="31"/>
        <v>6045.16</v>
      </c>
      <c r="T88" s="7">
        <f t="shared" si="31"/>
        <v>0</v>
      </c>
      <c r="U88" s="7">
        <f>SUM(U85:U87)</f>
        <v>50063.48</v>
      </c>
      <c r="V88" s="7">
        <f t="shared" ref="V88:W88" si="32">SUM(V85:V87)</f>
        <v>0</v>
      </c>
      <c r="W88" s="7">
        <f t="shared" si="32"/>
        <v>2458.11</v>
      </c>
      <c r="X88" s="30">
        <f t="shared" ref="X88" si="33">SUM(X85:X87)</f>
        <v>172883.22</v>
      </c>
      <c r="Y88" s="36"/>
      <c r="Z88" s="3">
        <f>D88-X88+Y88</f>
        <v>51045.279999999999</v>
      </c>
    </row>
    <row r="89" spans="1:26" ht="24" x14ac:dyDescent="0.2">
      <c r="A89" s="110">
        <v>21</v>
      </c>
      <c r="B89" s="108" t="s">
        <v>36</v>
      </c>
      <c r="C89" s="33" t="s">
        <v>26</v>
      </c>
      <c r="D89" s="2"/>
      <c r="E89" s="2"/>
      <c r="F89" s="2"/>
      <c r="G89" s="2"/>
      <c r="H89" s="2"/>
      <c r="I89" s="2"/>
      <c r="J89" s="2"/>
      <c r="K89" s="2"/>
      <c r="L89" s="2"/>
      <c r="M89" s="2"/>
      <c r="N89" s="2"/>
      <c r="O89" s="22"/>
      <c r="P89" s="2"/>
      <c r="Q89" s="2"/>
      <c r="R89" s="2"/>
      <c r="S89" s="2"/>
      <c r="T89" s="2"/>
      <c r="U89" s="2"/>
      <c r="V89" s="2"/>
      <c r="W89" s="2"/>
      <c r="X89" s="28">
        <f>SUM(E89:W89)</f>
        <v>0</v>
      </c>
      <c r="Y89" s="132"/>
      <c r="Z89" s="130"/>
    </row>
    <row r="90" spans="1:26" ht="22.5" customHeight="1" x14ac:dyDescent="0.2">
      <c r="A90" s="110"/>
      <c r="B90" s="108"/>
      <c r="C90" s="32" t="s">
        <v>49</v>
      </c>
      <c r="D90" s="21">
        <v>18287.39</v>
      </c>
      <c r="E90" s="4"/>
      <c r="F90" s="4"/>
      <c r="G90" s="4">
        <v>2035.2</v>
      </c>
      <c r="H90" s="4">
        <v>267.93</v>
      </c>
      <c r="I90" s="4">
        <v>200</v>
      </c>
      <c r="J90" s="4">
        <v>3300</v>
      </c>
      <c r="K90" s="4">
        <v>379.99</v>
      </c>
      <c r="L90" s="4"/>
      <c r="M90" s="4"/>
      <c r="N90" s="4"/>
      <c r="O90" s="21">
        <v>297.14</v>
      </c>
      <c r="P90" s="4">
        <v>1083</v>
      </c>
      <c r="Q90" s="4"/>
      <c r="R90" s="4"/>
      <c r="S90" s="4">
        <v>758.37</v>
      </c>
      <c r="T90" s="4"/>
      <c r="U90" s="21">
        <v>7968.26</v>
      </c>
      <c r="V90" s="4"/>
      <c r="W90" s="21">
        <v>1997.5</v>
      </c>
      <c r="X90" s="38">
        <f>SUM(E90:W90)</f>
        <v>18287.39</v>
      </c>
      <c r="Y90" s="133"/>
      <c r="Z90" s="112"/>
    </row>
    <row r="91" spans="1:26" ht="16.5" customHeight="1" thickBot="1" x14ac:dyDescent="0.25">
      <c r="A91" s="110"/>
      <c r="B91" s="108"/>
      <c r="C91" s="34" t="s">
        <v>27</v>
      </c>
      <c r="D91" s="6"/>
      <c r="E91" s="6"/>
      <c r="F91" s="6"/>
      <c r="G91" s="6"/>
      <c r="H91" s="6"/>
      <c r="I91" s="6"/>
      <c r="J91" s="6"/>
      <c r="K91" s="6"/>
      <c r="L91" s="6"/>
      <c r="M91" s="6"/>
      <c r="N91" s="6"/>
      <c r="O91" s="6"/>
      <c r="P91" s="6"/>
      <c r="Q91" s="6"/>
      <c r="R91" s="6"/>
      <c r="S91" s="6"/>
      <c r="T91" s="6"/>
      <c r="U91" s="6"/>
      <c r="V91" s="6"/>
      <c r="W91" s="6"/>
      <c r="X91" s="27">
        <f>SUM(E91:W91)</f>
        <v>0</v>
      </c>
      <c r="Y91" s="134"/>
      <c r="Z91" s="135"/>
    </row>
    <row r="92" spans="1:26" ht="12.75" customHeight="1" thickBot="1" x14ac:dyDescent="0.25">
      <c r="A92" s="110"/>
      <c r="B92" s="109"/>
      <c r="C92" s="40" t="s">
        <v>4</v>
      </c>
      <c r="D92" s="13">
        <f>SUM(D89:D91)</f>
        <v>18287.39</v>
      </c>
      <c r="E92" s="7">
        <f t="shared" ref="E92:X92" si="34">SUM(E89:E91)</f>
        <v>0</v>
      </c>
      <c r="F92" s="7">
        <f t="shared" si="34"/>
        <v>0</v>
      </c>
      <c r="G92" s="7">
        <f t="shared" si="34"/>
        <v>2035.2</v>
      </c>
      <c r="H92" s="7">
        <f t="shared" si="34"/>
        <v>267.93</v>
      </c>
      <c r="I92" s="7">
        <f t="shared" si="34"/>
        <v>200</v>
      </c>
      <c r="J92" s="7">
        <f t="shared" si="34"/>
        <v>3300</v>
      </c>
      <c r="K92" s="7">
        <f t="shared" si="34"/>
        <v>379.99</v>
      </c>
      <c r="L92" s="7">
        <f t="shared" si="34"/>
        <v>0</v>
      </c>
      <c r="M92" s="7">
        <f t="shared" si="34"/>
        <v>0</v>
      </c>
      <c r="N92" s="7">
        <f t="shared" si="34"/>
        <v>0</v>
      </c>
      <c r="O92" s="7">
        <f t="shared" si="34"/>
        <v>297.14</v>
      </c>
      <c r="P92" s="7">
        <f t="shared" si="34"/>
        <v>1083</v>
      </c>
      <c r="Q92" s="7">
        <f t="shared" si="34"/>
        <v>0</v>
      </c>
      <c r="R92" s="7">
        <f t="shared" si="34"/>
        <v>0</v>
      </c>
      <c r="S92" s="7">
        <f t="shared" si="34"/>
        <v>758.37</v>
      </c>
      <c r="T92" s="7">
        <f t="shared" si="34"/>
        <v>0</v>
      </c>
      <c r="U92" s="7">
        <f t="shared" si="34"/>
        <v>7968.26</v>
      </c>
      <c r="V92" s="7">
        <f t="shared" si="34"/>
        <v>0</v>
      </c>
      <c r="W92" s="7">
        <f t="shared" si="34"/>
        <v>1997.5</v>
      </c>
      <c r="X92" s="30">
        <f t="shared" si="34"/>
        <v>18287.39</v>
      </c>
      <c r="Y92" s="36"/>
      <c r="Z92" s="3">
        <f>D92-X92</f>
        <v>0</v>
      </c>
    </row>
    <row r="93" spans="1:26" ht="24" x14ac:dyDescent="0.2">
      <c r="A93" s="110">
        <v>22</v>
      </c>
      <c r="B93" s="108" t="s">
        <v>37</v>
      </c>
      <c r="C93" s="33" t="s">
        <v>26</v>
      </c>
      <c r="D93" s="22">
        <v>63869.15</v>
      </c>
      <c r="E93" s="2">
        <v>11000</v>
      </c>
      <c r="F93" s="2">
        <v>200</v>
      </c>
      <c r="G93" s="2"/>
      <c r="H93" s="2">
        <v>1621.29</v>
      </c>
      <c r="I93" s="2">
        <v>5205.05</v>
      </c>
      <c r="J93" s="2">
        <v>1740.68</v>
      </c>
      <c r="K93" s="2"/>
      <c r="L93" s="2"/>
      <c r="M93" s="2"/>
      <c r="N93" s="2"/>
      <c r="O93" s="22">
        <v>6262.86</v>
      </c>
      <c r="P93" s="2"/>
      <c r="Q93" s="2"/>
      <c r="R93" s="2"/>
      <c r="S93" s="22">
        <v>7500</v>
      </c>
      <c r="T93" s="22"/>
      <c r="U93" s="22">
        <v>29520.22</v>
      </c>
      <c r="V93" s="2"/>
      <c r="W93" s="22">
        <v>819.05</v>
      </c>
      <c r="X93" s="28">
        <f>SUM(E93:W93)</f>
        <v>63869.150000000009</v>
      </c>
      <c r="Y93" s="132"/>
      <c r="Z93" s="130"/>
    </row>
    <row r="94" spans="1:26" ht="24" customHeight="1" x14ac:dyDescent="0.2">
      <c r="A94" s="110"/>
      <c r="B94" s="108"/>
      <c r="C94" s="32" t="s">
        <v>49</v>
      </c>
      <c r="D94" s="21">
        <v>4137.63</v>
      </c>
      <c r="E94" s="4"/>
      <c r="F94" s="4"/>
      <c r="G94" s="4">
        <v>4137.63</v>
      </c>
      <c r="H94" s="4"/>
      <c r="I94" s="4"/>
      <c r="J94" s="4"/>
      <c r="K94" s="4"/>
      <c r="L94" s="4"/>
      <c r="M94" s="4"/>
      <c r="N94" s="4"/>
      <c r="O94" s="21"/>
      <c r="P94" s="4"/>
      <c r="Q94" s="4"/>
      <c r="R94" s="4"/>
      <c r="S94" s="4"/>
      <c r="T94" s="4"/>
      <c r="U94" s="21"/>
      <c r="V94" s="4"/>
      <c r="W94" s="4"/>
      <c r="X94" s="26">
        <f>SUM(E94:W94)</f>
        <v>4137.63</v>
      </c>
      <c r="Y94" s="133"/>
      <c r="Z94" s="112"/>
    </row>
    <row r="95" spans="1:26" ht="15.75" customHeight="1" thickBot="1" x14ac:dyDescent="0.25">
      <c r="A95" s="110"/>
      <c r="B95" s="108"/>
      <c r="C95" s="34" t="s">
        <v>27</v>
      </c>
      <c r="D95" s="6"/>
      <c r="E95" s="6"/>
      <c r="F95" s="6"/>
      <c r="G95" s="6"/>
      <c r="H95" s="6"/>
      <c r="I95" s="6"/>
      <c r="J95" s="6"/>
      <c r="K95" s="6"/>
      <c r="L95" s="6"/>
      <c r="M95" s="6"/>
      <c r="N95" s="6"/>
      <c r="O95" s="20"/>
      <c r="P95" s="6"/>
      <c r="Q95" s="6"/>
      <c r="R95" s="6"/>
      <c r="S95" s="6"/>
      <c r="T95" s="6"/>
      <c r="U95" s="6"/>
      <c r="V95" s="6"/>
      <c r="W95" s="6"/>
      <c r="X95" s="27">
        <f>SUM(E95:W95)</f>
        <v>0</v>
      </c>
      <c r="Y95" s="134"/>
      <c r="Z95" s="135"/>
    </row>
    <row r="96" spans="1:26" ht="12.75" customHeight="1" thickBot="1" x14ac:dyDescent="0.25">
      <c r="A96" s="110"/>
      <c r="B96" s="109"/>
      <c r="C96" s="40" t="s">
        <v>4</v>
      </c>
      <c r="D96" s="13">
        <f>SUM(D93:D95)</f>
        <v>68006.78</v>
      </c>
      <c r="E96" s="7">
        <f t="shared" ref="E96:X96" si="35">SUM(E93:E95)</f>
        <v>11000</v>
      </c>
      <c r="F96" s="7">
        <f t="shared" si="35"/>
        <v>200</v>
      </c>
      <c r="G96" s="7">
        <f t="shared" si="35"/>
        <v>4137.63</v>
      </c>
      <c r="H96" s="7">
        <f t="shared" si="35"/>
        <v>1621.29</v>
      </c>
      <c r="I96" s="7">
        <f t="shared" si="35"/>
        <v>5205.05</v>
      </c>
      <c r="J96" s="7">
        <f t="shared" si="35"/>
        <v>1740.68</v>
      </c>
      <c r="K96" s="7">
        <f t="shared" si="35"/>
        <v>0</v>
      </c>
      <c r="L96" s="7">
        <f t="shared" si="35"/>
        <v>0</v>
      </c>
      <c r="M96" s="7">
        <f t="shared" si="35"/>
        <v>0</v>
      </c>
      <c r="N96" s="7">
        <f t="shared" si="35"/>
        <v>0</v>
      </c>
      <c r="O96" s="35">
        <f t="shared" si="35"/>
        <v>6262.86</v>
      </c>
      <c r="P96" s="7">
        <f t="shared" si="35"/>
        <v>0</v>
      </c>
      <c r="Q96" s="7">
        <f t="shared" si="35"/>
        <v>0</v>
      </c>
      <c r="R96" s="7">
        <f t="shared" si="35"/>
        <v>0</v>
      </c>
      <c r="S96" s="7">
        <f t="shared" si="35"/>
        <v>7500</v>
      </c>
      <c r="T96" s="7">
        <f t="shared" si="35"/>
        <v>0</v>
      </c>
      <c r="U96" s="7">
        <f t="shared" si="35"/>
        <v>29520.22</v>
      </c>
      <c r="V96" s="7">
        <f t="shared" si="35"/>
        <v>0</v>
      </c>
      <c r="W96" s="7">
        <f t="shared" si="35"/>
        <v>819.05</v>
      </c>
      <c r="X96" s="30">
        <f t="shared" si="35"/>
        <v>68006.780000000013</v>
      </c>
      <c r="Y96" s="36"/>
      <c r="Z96" s="3">
        <f>D96-X96</f>
        <v>0</v>
      </c>
    </row>
    <row r="97" spans="1:26" ht="24.75" customHeight="1" x14ac:dyDescent="0.2">
      <c r="A97" s="110">
        <v>23</v>
      </c>
      <c r="B97" s="142" t="s">
        <v>38</v>
      </c>
      <c r="C97" s="33" t="s">
        <v>26</v>
      </c>
      <c r="D97" s="22">
        <v>3882.3</v>
      </c>
      <c r="E97" s="2"/>
      <c r="F97" s="2"/>
      <c r="G97" s="2"/>
      <c r="H97" s="2"/>
      <c r="I97" s="2">
        <v>46.76</v>
      </c>
      <c r="J97" s="2">
        <v>187.77</v>
      </c>
      <c r="K97" s="2"/>
      <c r="L97" s="2">
        <v>65</v>
      </c>
      <c r="M97" s="2"/>
      <c r="N97" s="2"/>
      <c r="O97" s="22">
        <v>541.44000000000005</v>
      </c>
      <c r="P97" s="2"/>
      <c r="Q97" s="2"/>
      <c r="R97" s="2">
        <v>201</v>
      </c>
      <c r="S97" s="22">
        <v>377.55</v>
      </c>
      <c r="T97" s="22"/>
      <c r="U97" s="22">
        <v>662.78</v>
      </c>
      <c r="V97" s="2"/>
      <c r="W97" s="22">
        <v>1800</v>
      </c>
      <c r="X97" s="28">
        <f>SUM(E97:W97)</f>
        <v>3882.3</v>
      </c>
      <c r="Y97" s="132"/>
      <c r="Z97" s="130"/>
    </row>
    <row r="98" spans="1:26" ht="24" customHeight="1" x14ac:dyDescent="0.2">
      <c r="A98" s="110"/>
      <c r="B98" s="142"/>
      <c r="C98" s="32" t="s">
        <v>49</v>
      </c>
      <c r="D98" s="4"/>
      <c r="E98" s="4"/>
      <c r="F98" s="4"/>
      <c r="G98" s="4"/>
      <c r="H98" s="4"/>
      <c r="I98" s="4"/>
      <c r="J98" s="4"/>
      <c r="K98" s="4"/>
      <c r="L98" s="4"/>
      <c r="M98" s="4"/>
      <c r="N98" s="4"/>
      <c r="O98" s="21"/>
      <c r="P98" s="4"/>
      <c r="Q98" s="4"/>
      <c r="R98" s="4"/>
      <c r="S98" s="4"/>
      <c r="T98" s="4"/>
      <c r="U98" s="4"/>
      <c r="V98" s="4"/>
      <c r="W98" s="4"/>
      <c r="X98" s="26">
        <f>SUM(E98:W98)</f>
        <v>0</v>
      </c>
      <c r="Y98" s="133"/>
      <c r="Z98" s="112"/>
    </row>
    <row r="99" spans="1:26" ht="16.5" customHeight="1" thickBot="1" x14ac:dyDescent="0.25">
      <c r="A99" s="110"/>
      <c r="B99" s="142"/>
      <c r="C99" s="34" t="s">
        <v>27</v>
      </c>
      <c r="D99" s="6"/>
      <c r="E99" s="6"/>
      <c r="F99" s="6"/>
      <c r="G99" s="6"/>
      <c r="H99" s="6"/>
      <c r="I99" s="6"/>
      <c r="J99" s="6"/>
      <c r="K99" s="6"/>
      <c r="L99" s="6"/>
      <c r="M99" s="6"/>
      <c r="N99" s="6"/>
      <c r="O99" s="20"/>
      <c r="P99" s="6"/>
      <c r="Q99" s="6"/>
      <c r="R99" s="6"/>
      <c r="S99" s="6"/>
      <c r="T99" s="6"/>
      <c r="U99" s="6"/>
      <c r="V99" s="6"/>
      <c r="W99" s="6"/>
      <c r="X99" s="27">
        <f>SUM(E99:W99)</f>
        <v>0</v>
      </c>
      <c r="Y99" s="134"/>
      <c r="Z99" s="135"/>
    </row>
    <row r="100" spans="1:26" ht="12.75" customHeight="1" thickBot="1" x14ac:dyDescent="0.25">
      <c r="A100" s="110"/>
      <c r="B100" s="143"/>
      <c r="C100" s="40" t="s">
        <v>4</v>
      </c>
      <c r="D100" s="13">
        <f>SUM(D97:D99)</f>
        <v>3882.3</v>
      </c>
      <c r="E100" s="7">
        <f t="shared" ref="E100:T100" si="36">SUM(E97:E99)</f>
        <v>0</v>
      </c>
      <c r="F100" s="7">
        <f t="shared" si="36"/>
        <v>0</v>
      </c>
      <c r="G100" s="7">
        <f t="shared" si="36"/>
        <v>0</v>
      </c>
      <c r="H100" s="7">
        <f t="shared" si="36"/>
        <v>0</v>
      </c>
      <c r="I100" s="7">
        <f t="shared" si="36"/>
        <v>46.76</v>
      </c>
      <c r="J100" s="7">
        <f t="shared" si="36"/>
        <v>187.77</v>
      </c>
      <c r="K100" s="7">
        <f t="shared" si="36"/>
        <v>0</v>
      </c>
      <c r="L100" s="7">
        <f t="shared" si="36"/>
        <v>65</v>
      </c>
      <c r="M100" s="7">
        <f t="shared" si="36"/>
        <v>0</v>
      </c>
      <c r="N100" s="7">
        <f t="shared" si="36"/>
        <v>0</v>
      </c>
      <c r="O100" s="35">
        <f t="shared" si="36"/>
        <v>541.44000000000005</v>
      </c>
      <c r="P100" s="7">
        <f t="shared" si="36"/>
        <v>0</v>
      </c>
      <c r="Q100" s="7">
        <f t="shared" si="36"/>
        <v>0</v>
      </c>
      <c r="R100" s="7">
        <f t="shared" si="36"/>
        <v>201</v>
      </c>
      <c r="S100" s="7">
        <f t="shared" si="36"/>
        <v>377.55</v>
      </c>
      <c r="T100" s="7">
        <f t="shared" si="36"/>
        <v>0</v>
      </c>
      <c r="U100" s="7">
        <f>SUM(U97:U99)</f>
        <v>662.78</v>
      </c>
      <c r="V100" s="7">
        <f t="shared" ref="V100" si="37">SUM(V97:V99)</f>
        <v>0</v>
      </c>
      <c r="W100" s="7">
        <f t="shared" ref="W100" si="38">SUM(W97:W99)</f>
        <v>1800</v>
      </c>
      <c r="X100" s="30">
        <f t="shared" ref="X100" si="39">SUM(X97:X99)</f>
        <v>3882.3</v>
      </c>
      <c r="Y100" s="36"/>
      <c r="Z100" s="3">
        <f>D100-X100</f>
        <v>0</v>
      </c>
    </row>
    <row r="101" spans="1:26" ht="24.75" customHeight="1" x14ac:dyDescent="0.2">
      <c r="A101" s="110">
        <v>24</v>
      </c>
      <c r="B101" s="108" t="s">
        <v>39</v>
      </c>
      <c r="C101" s="33" t="s">
        <v>26</v>
      </c>
      <c r="D101" s="22">
        <v>2085.5500000000002</v>
      </c>
      <c r="E101" s="2"/>
      <c r="F101" s="2"/>
      <c r="G101" s="2"/>
      <c r="H101" s="2"/>
      <c r="I101" s="2"/>
      <c r="J101" s="2"/>
      <c r="K101" s="2"/>
      <c r="L101" s="2"/>
      <c r="M101" s="2"/>
      <c r="N101" s="2"/>
      <c r="O101" s="22"/>
      <c r="P101" s="2"/>
      <c r="Q101" s="2"/>
      <c r="R101" s="2"/>
      <c r="S101" s="22"/>
      <c r="T101" s="22"/>
      <c r="U101" s="22">
        <v>2085.5500000000002</v>
      </c>
      <c r="V101" s="2"/>
      <c r="W101" s="2"/>
      <c r="X101" s="28">
        <f>SUM(E101:W101)</f>
        <v>2085.5500000000002</v>
      </c>
      <c r="Y101" s="132"/>
      <c r="Z101" s="130"/>
    </row>
    <row r="102" spans="1:26" ht="24" customHeight="1" x14ac:dyDescent="0.2">
      <c r="A102" s="110"/>
      <c r="B102" s="108"/>
      <c r="C102" s="32" t="s">
        <v>49</v>
      </c>
      <c r="D102" s="4"/>
      <c r="E102" s="4"/>
      <c r="F102" s="4"/>
      <c r="G102" s="4"/>
      <c r="H102" s="4"/>
      <c r="I102" s="4"/>
      <c r="J102" s="4"/>
      <c r="K102" s="4"/>
      <c r="L102" s="4"/>
      <c r="M102" s="4"/>
      <c r="N102" s="4"/>
      <c r="O102" s="21"/>
      <c r="P102" s="4"/>
      <c r="Q102" s="4"/>
      <c r="R102" s="4"/>
      <c r="S102" s="4"/>
      <c r="T102" s="4"/>
      <c r="U102" s="4"/>
      <c r="V102" s="4"/>
      <c r="W102" s="4"/>
      <c r="X102" s="26">
        <f>SUM(E102:W102)</f>
        <v>0</v>
      </c>
      <c r="Y102" s="133"/>
      <c r="Z102" s="112"/>
    </row>
    <row r="103" spans="1:26" ht="16.5" customHeight="1" thickBot="1" x14ac:dyDescent="0.25">
      <c r="A103" s="110"/>
      <c r="B103" s="108"/>
      <c r="C103" s="34" t="s">
        <v>27</v>
      </c>
      <c r="D103" s="20">
        <v>1489</v>
      </c>
      <c r="E103" s="6"/>
      <c r="F103" s="6"/>
      <c r="G103" s="6"/>
      <c r="H103" s="6"/>
      <c r="I103" s="6"/>
      <c r="J103" s="6"/>
      <c r="K103" s="6"/>
      <c r="L103" s="6"/>
      <c r="M103" s="6"/>
      <c r="N103" s="6"/>
      <c r="O103" s="20"/>
      <c r="P103" s="6"/>
      <c r="Q103" s="6"/>
      <c r="R103" s="6"/>
      <c r="S103" s="6"/>
      <c r="T103" s="6"/>
      <c r="U103" s="20">
        <v>1489</v>
      </c>
      <c r="V103" s="6"/>
      <c r="W103" s="6"/>
      <c r="X103" s="27">
        <f>SUM(E103:W103)</f>
        <v>1489</v>
      </c>
      <c r="Y103" s="134"/>
      <c r="Z103" s="135"/>
    </row>
    <row r="104" spans="1:26" ht="12.75" customHeight="1" thickBot="1" x14ac:dyDescent="0.25">
      <c r="A104" s="110"/>
      <c r="B104" s="109"/>
      <c r="C104" s="40" t="s">
        <v>4</v>
      </c>
      <c r="D104" s="13">
        <f>SUM(D101:D103)</f>
        <v>3574.55</v>
      </c>
      <c r="E104" s="7">
        <f t="shared" ref="E104:T104" si="40">SUM(E101:E103)</f>
        <v>0</v>
      </c>
      <c r="F104" s="7">
        <f t="shared" si="40"/>
        <v>0</v>
      </c>
      <c r="G104" s="7">
        <f t="shared" si="40"/>
        <v>0</v>
      </c>
      <c r="H104" s="7">
        <f t="shared" si="40"/>
        <v>0</v>
      </c>
      <c r="I104" s="7">
        <f t="shared" si="40"/>
        <v>0</v>
      </c>
      <c r="J104" s="7">
        <f t="shared" si="40"/>
        <v>0</v>
      </c>
      <c r="K104" s="7">
        <f t="shared" si="40"/>
        <v>0</v>
      </c>
      <c r="L104" s="7">
        <f t="shared" si="40"/>
        <v>0</v>
      </c>
      <c r="M104" s="7">
        <f t="shared" si="40"/>
        <v>0</v>
      </c>
      <c r="N104" s="7">
        <f t="shared" si="40"/>
        <v>0</v>
      </c>
      <c r="O104" s="35">
        <f t="shared" si="40"/>
        <v>0</v>
      </c>
      <c r="P104" s="7">
        <f t="shared" si="40"/>
        <v>0</v>
      </c>
      <c r="Q104" s="7">
        <f t="shared" si="40"/>
        <v>0</v>
      </c>
      <c r="R104" s="7">
        <f t="shared" si="40"/>
        <v>0</v>
      </c>
      <c r="S104" s="7">
        <f t="shared" si="40"/>
        <v>0</v>
      </c>
      <c r="T104" s="7">
        <f t="shared" si="40"/>
        <v>0</v>
      </c>
      <c r="U104" s="7">
        <f t="shared" ref="U104:X104" si="41">SUM(U101:U103)</f>
        <v>3574.55</v>
      </c>
      <c r="V104" s="7">
        <f t="shared" si="41"/>
        <v>0</v>
      </c>
      <c r="W104" s="7">
        <f t="shared" si="41"/>
        <v>0</v>
      </c>
      <c r="X104" s="30">
        <f t="shared" si="41"/>
        <v>3574.55</v>
      </c>
      <c r="Y104" s="36"/>
      <c r="Z104" s="3">
        <f>D104-X104</f>
        <v>0</v>
      </c>
    </row>
    <row r="105" spans="1:26" ht="24" x14ac:dyDescent="0.2">
      <c r="A105" s="110">
        <v>25</v>
      </c>
      <c r="B105" s="108" t="s">
        <v>40</v>
      </c>
      <c r="C105" s="33" t="s">
        <v>26</v>
      </c>
      <c r="D105" s="22">
        <v>7870.11</v>
      </c>
      <c r="E105" s="2"/>
      <c r="F105" s="2"/>
      <c r="G105" s="2"/>
      <c r="H105" s="2"/>
      <c r="I105" s="2"/>
      <c r="J105" s="2"/>
      <c r="K105" s="2"/>
      <c r="L105" s="2"/>
      <c r="M105" s="2"/>
      <c r="N105" s="2"/>
      <c r="O105" s="22"/>
      <c r="P105" s="2"/>
      <c r="Q105" s="2"/>
      <c r="R105" s="2"/>
      <c r="S105" s="2"/>
      <c r="T105" s="2"/>
      <c r="U105" s="22">
        <v>7870.11</v>
      </c>
      <c r="V105" s="2"/>
      <c r="W105" s="2"/>
      <c r="X105" s="28">
        <f>SUM(E105:W105)</f>
        <v>7870.11</v>
      </c>
      <c r="Y105" s="132"/>
      <c r="Z105" s="130"/>
    </row>
    <row r="106" spans="1:26" ht="20.25" customHeight="1" x14ac:dyDescent="0.2">
      <c r="A106" s="110"/>
      <c r="B106" s="108"/>
      <c r="C106" s="32" t="s">
        <v>49</v>
      </c>
      <c r="D106" s="4"/>
      <c r="E106" s="4"/>
      <c r="F106" s="4"/>
      <c r="G106" s="4"/>
      <c r="H106" s="4"/>
      <c r="I106" s="4"/>
      <c r="J106" s="4"/>
      <c r="K106" s="4"/>
      <c r="L106" s="4"/>
      <c r="M106" s="4"/>
      <c r="N106" s="4"/>
      <c r="O106" s="21"/>
      <c r="P106" s="4"/>
      <c r="Q106" s="4"/>
      <c r="R106" s="4"/>
      <c r="S106" s="4"/>
      <c r="T106" s="4"/>
      <c r="U106" s="4"/>
      <c r="V106" s="4"/>
      <c r="W106" s="4"/>
      <c r="X106" s="26">
        <f>SUM(E106:W106)</f>
        <v>0</v>
      </c>
      <c r="Y106" s="133"/>
      <c r="Z106" s="112"/>
    </row>
    <row r="107" spans="1:26" ht="16.5" customHeight="1" thickBot="1" x14ac:dyDescent="0.25">
      <c r="A107" s="110"/>
      <c r="B107" s="108"/>
      <c r="C107" s="34" t="s">
        <v>27</v>
      </c>
      <c r="D107" s="6"/>
      <c r="E107" s="6"/>
      <c r="F107" s="6"/>
      <c r="G107" s="6"/>
      <c r="H107" s="6"/>
      <c r="I107" s="6"/>
      <c r="J107" s="6"/>
      <c r="K107" s="6"/>
      <c r="L107" s="6"/>
      <c r="M107" s="6"/>
      <c r="N107" s="6"/>
      <c r="O107" s="20"/>
      <c r="P107" s="6"/>
      <c r="Q107" s="6"/>
      <c r="R107" s="6"/>
      <c r="S107" s="6"/>
      <c r="T107" s="6"/>
      <c r="U107" s="6"/>
      <c r="V107" s="6"/>
      <c r="W107" s="6"/>
      <c r="X107" s="27">
        <f>SUM(E107:W107)</f>
        <v>0</v>
      </c>
      <c r="Y107" s="134"/>
      <c r="Z107" s="135"/>
    </row>
    <row r="108" spans="1:26" ht="12.75" customHeight="1" thickBot="1" x14ac:dyDescent="0.25">
      <c r="A108" s="110"/>
      <c r="B108" s="109"/>
      <c r="C108" s="40" t="s">
        <v>4</v>
      </c>
      <c r="D108" s="13">
        <f>SUM(D105:D107)</f>
        <v>7870.11</v>
      </c>
      <c r="E108" s="7">
        <f t="shared" ref="E108:X108" si="42">SUM(E105:E107)</f>
        <v>0</v>
      </c>
      <c r="F108" s="7">
        <f t="shared" si="42"/>
        <v>0</v>
      </c>
      <c r="G108" s="7">
        <f t="shared" si="42"/>
        <v>0</v>
      </c>
      <c r="H108" s="7">
        <f t="shared" si="42"/>
        <v>0</v>
      </c>
      <c r="I108" s="7">
        <f t="shared" si="42"/>
        <v>0</v>
      </c>
      <c r="J108" s="7">
        <f t="shared" si="42"/>
        <v>0</v>
      </c>
      <c r="K108" s="7">
        <f t="shared" si="42"/>
        <v>0</v>
      </c>
      <c r="L108" s="7">
        <f t="shared" si="42"/>
        <v>0</v>
      </c>
      <c r="M108" s="7">
        <f t="shared" si="42"/>
        <v>0</v>
      </c>
      <c r="N108" s="7">
        <f t="shared" si="42"/>
        <v>0</v>
      </c>
      <c r="O108" s="35">
        <f t="shared" si="42"/>
        <v>0</v>
      </c>
      <c r="P108" s="7">
        <f t="shared" si="42"/>
        <v>0</v>
      </c>
      <c r="Q108" s="7">
        <f t="shared" si="42"/>
        <v>0</v>
      </c>
      <c r="R108" s="7">
        <f t="shared" si="42"/>
        <v>0</v>
      </c>
      <c r="S108" s="7">
        <f t="shared" si="42"/>
        <v>0</v>
      </c>
      <c r="T108" s="7">
        <f t="shared" si="42"/>
        <v>0</v>
      </c>
      <c r="U108" s="7">
        <f t="shared" si="42"/>
        <v>7870.11</v>
      </c>
      <c r="V108" s="7">
        <f t="shared" si="42"/>
        <v>0</v>
      </c>
      <c r="W108" s="7">
        <f t="shared" si="42"/>
        <v>0</v>
      </c>
      <c r="X108" s="30">
        <f t="shared" si="42"/>
        <v>7870.11</v>
      </c>
      <c r="Y108" s="36"/>
      <c r="Z108" s="3">
        <f>D108-X108</f>
        <v>0</v>
      </c>
    </row>
    <row r="109" spans="1:26" ht="22.5" customHeight="1" x14ac:dyDescent="0.2">
      <c r="A109" s="110">
        <v>26</v>
      </c>
      <c r="B109" s="108" t="s">
        <v>41</v>
      </c>
      <c r="C109" s="33" t="s">
        <v>26</v>
      </c>
      <c r="D109" s="22">
        <v>90875.17</v>
      </c>
      <c r="E109" s="18">
        <v>39400</v>
      </c>
      <c r="F109" s="2">
        <v>651.91999999999996</v>
      </c>
      <c r="G109" s="2"/>
      <c r="H109" s="2">
        <v>100</v>
      </c>
      <c r="I109" s="2"/>
      <c r="J109" s="2"/>
      <c r="K109" s="2">
        <v>290.52</v>
      </c>
      <c r="L109" s="2">
        <v>394.9</v>
      </c>
      <c r="M109" s="2"/>
      <c r="N109" s="2"/>
      <c r="O109" s="22"/>
      <c r="P109" s="2">
        <v>650</v>
      </c>
      <c r="Q109" s="2">
        <v>600</v>
      </c>
      <c r="R109" s="2"/>
      <c r="S109" s="2">
        <v>365.78</v>
      </c>
      <c r="T109" s="22"/>
      <c r="U109" s="22">
        <v>36871.93</v>
      </c>
      <c r="V109" s="2">
        <v>5200</v>
      </c>
      <c r="W109" s="22">
        <v>6350.12</v>
      </c>
      <c r="X109" s="28">
        <f>SUM(E109:W109)</f>
        <v>90875.169999999984</v>
      </c>
      <c r="Y109" s="132"/>
      <c r="Z109" s="130"/>
    </row>
    <row r="110" spans="1:26" ht="21.75" customHeight="1" x14ac:dyDescent="0.2">
      <c r="A110" s="110"/>
      <c r="B110" s="108"/>
      <c r="C110" s="32" t="s">
        <v>49</v>
      </c>
      <c r="D110" s="4"/>
      <c r="E110" s="14"/>
      <c r="F110" s="4"/>
      <c r="G110" s="4"/>
      <c r="H110" s="4"/>
      <c r="I110" s="4"/>
      <c r="J110" s="4"/>
      <c r="K110" s="4"/>
      <c r="L110" s="4"/>
      <c r="M110" s="4"/>
      <c r="N110" s="4"/>
      <c r="O110" s="21"/>
      <c r="P110" s="4"/>
      <c r="Q110" s="4"/>
      <c r="R110" s="4"/>
      <c r="S110" s="4"/>
      <c r="T110" s="4"/>
      <c r="U110" s="4"/>
      <c r="V110" s="4"/>
      <c r="W110" s="25"/>
      <c r="X110" s="26">
        <f>SUM(E110:W110)</f>
        <v>0</v>
      </c>
      <c r="Y110" s="133"/>
      <c r="Z110" s="112"/>
    </row>
    <row r="111" spans="1:26" ht="16.5" customHeight="1" thickBot="1" x14ac:dyDescent="0.25">
      <c r="A111" s="110"/>
      <c r="B111" s="108"/>
      <c r="C111" s="34" t="s">
        <v>27</v>
      </c>
      <c r="D111" s="20">
        <v>14395</v>
      </c>
      <c r="E111" s="15"/>
      <c r="F111" s="6"/>
      <c r="G111" s="6"/>
      <c r="H111" s="6"/>
      <c r="I111" s="6"/>
      <c r="J111" s="6"/>
      <c r="K111" s="6"/>
      <c r="L111" s="6"/>
      <c r="M111" s="6"/>
      <c r="N111" s="6"/>
      <c r="O111" s="20"/>
      <c r="P111" s="6"/>
      <c r="Q111" s="6"/>
      <c r="R111" s="6"/>
      <c r="S111" s="6"/>
      <c r="T111" s="6"/>
      <c r="U111" s="20">
        <v>14395</v>
      </c>
      <c r="V111" s="6"/>
      <c r="W111" s="23"/>
      <c r="X111" s="27">
        <f>SUM(E111:W111)</f>
        <v>14395</v>
      </c>
      <c r="Y111" s="134"/>
      <c r="Z111" s="135"/>
    </row>
    <row r="112" spans="1:26" ht="12.75" customHeight="1" thickBot="1" x14ac:dyDescent="0.25">
      <c r="A112" s="110"/>
      <c r="B112" s="109"/>
      <c r="C112" s="40" t="s">
        <v>4</v>
      </c>
      <c r="D112" s="13">
        <f>SUM(D109:D111)</f>
        <v>105270.17</v>
      </c>
      <c r="E112" s="7">
        <f t="shared" ref="E112:R112" si="43">SUM(E109:E111)</f>
        <v>39400</v>
      </c>
      <c r="F112" s="7">
        <f t="shared" si="43"/>
        <v>651.91999999999996</v>
      </c>
      <c r="G112" s="7">
        <f t="shared" si="43"/>
        <v>0</v>
      </c>
      <c r="H112" s="7">
        <f t="shared" si="43"/>
        <v>100</v>
      </c>
      <c r="I112" s="7">
        <f t="shared" si="43"/>
        <v>0</v>
      </c>
      <c r="J112" s="7">
        <f t="shared" si="43"/>
        <v>0</v>
      </c>
      <c r="K112" s="7">
        <f t="shared" si="43"/>
        <v>290.52</v>
      </c>
      <c r="L112" s="7">
        <f t="shared" si="43"/>
        <v>394.9</v>
      </c>
      <c r="M112" s="7">
        <f t="shared" si="43"/>
        <v>0</v>
      </c>
      <c r="N112" s="7">
        <f t="shared" si="43"/>
        <v>0</v>
      </c>
      <c r="O112" s="35">
        <f t="shared" si="43"/>
        <v>0</v>
      </c>
      <c r="P112" s="7">
        <f t="shared" si="43"/>
        <v>650</v>
      </c>
      <c r="Q112" s="7">
        <f t="shared" si="43"/>
        <v>600</v>
      </c>
      <c r="R112" s="7">
        <f t="shared" si="43"/>
        <v>0</v>
      </c>
      <c r="S112" s="7">
        <f>SUM(S109:S111)</f>
        <v>365.78</v>
      </c>
      <c r="T112" s="7">
        <f t="shared" ref="T112:X112" si="44">SUM(T109:T111)</f>
        <v>0</v>
      </c>
      <c r="U112" s="7">
        <f t="shared" si="44"/>
        <v>51266.93</v>
      </c>
      <c r="V112" s="7">
        <f t="shared" si="44"/>
        <v>5200</v>
      </c>
      <c r="W112" s="7">
        <f t="shared" si="44"/>
        <v>6350.12</v>
      </c>
      <c r="X112" s="30">
        <f t="shared" si="44"/>
        <v>105270.16999999998</v>
      </c>
      <c r="Y112" s="36"/>
      <c r="Z112" s="11">
        <f>D112-X112</f>
        <v>0</v>
      </c>
    </row>
    <row r="113" spans="1:26" ht="21.75" customHeight="1" x14ac:dyDescent="0.2">
      <c r="A113" s="110">
        <v>27</v>
      </c>
      <c r="B113" s="108" t="s">
        <v>42</v>
      </c>
      <c r="C113" s="33" t="s">
        <v>26</v>
      </c>
      <c r="D113" s="22">
        <v>95000</v>
      </c>
      <c r="E113" s="2"/>
      <c r="F113" s="2"/>
      <c r="G113" s="2"/>
      <c r="H113" s="2"/>
      <c r="I113" s="22"/>
      <c r="J113" s="22">
        <v>2000</v>
      </c>
      <c r="K113" s="22">
        <v>1000</v>
      </c>
      <c r="L113" s="22"/>
      <c r="M113" s="22"/>
      <c r="N113" s="22"/>
      <c r="O113" s="22">
        <v>400</v>
      </c>
      <c r="P113" s="22"/>
      <c r="Q113" s="22"/>
      <c r="R113" s="22"/>
      <c r="S113" s="22">
        <v>2000</v>
      </c>
      <c r="T113" s="22"/>
      <c r="U113" s="22">
        <v>59600</v>
      </c>
      <c r="V113" s="2"/>
      <c r="W113" s="2"/>
      <c r="X113" s="28">
        <f>SUM(E113:W113)</f>
        <v>65000</v>
      </c>
      <c r="Y113" s="132"/>
      <c r="Z113" s="130"/>
    </row>
    <row r="114" spans="1:26" ht="24" customHeight="1" x14ac:dyDescent="0.2">
      <c r="A114" s="110"/>
      <c r="B114" s="108"/>
      <c r="C114" s="32" t="s">
        <v>49</v>
      </c>
      <c r="D114" s="4"/>
      <c r="E114" s="4"/>
      <c r="F114" s="4"/>
      <c r="G114" s="4"/>
      <c r="H114" s="4"/>
      <c r="I114" s="4"/>
      <c r="J114" s="4"/>
      <c r="K114" s="4"/>
      <c r="L114" s="4"/>
      <c r="M114" s="4"/>
      <c r="N114" s="4"/>
      <c r="O114" s="21"/>
      <c r="P114" s="4"/>
      <c r="Q114" s="4"/>
      <c r="R114" s="4"/>
      <c r="S114" s="4"/>
      <c r="T114" s="4"/>
      <c r="U114" s="4"/>
      <c r="V114" s="4"/>
      <c r="W114" s="4"/>
      <c r="X114" s="26">
        <f>SUM(E114:W114)</f>
        <v>0</v>
      </c>
      <c r="Y114" s="133"/>
      <c r="Z114" s="112"/>
    </row>
    <row r="115" spans="1:26" ht="13.5" customHeight="1" thickBot="1" x14ac:dyDescent="0.25">
      <c r="A115" s="110"/>
      <c r="B115" s="108"/>
      <c r="C115" s="34" t="s">
        <v>27</v>
      </c>
      <c r="D115" s="20">
        <v>15000</v>
      </c>
      <c r="E115" s="6"/>
      <c r="F115" s="6"/>
      <c r="G115" s="6"/>
      <c r="H115" s="6"/>
      <c r="I115" s="6"/>
      <c r="J115" s="6"/>
      <c r="K115" s="6"/>
      <c r="L115" s="6"/>
      <c r="M115" s="6"/>
      <c r="N115" s="6"/>
      <c r="O115" s="6"/>
      <c r="P115" s="6"/>
      <c r="Q115" s="6"/>
      <c r="R115" s="6"/>
      <c r="S115" s="6"/>
      <c r="T115" s="6"/>
      <c r="U115" s="6">
        <v>10000</v>
      </c>
      <c r="V115" s="6"/>
      <c r="W115" s="20">
        <v>5000</v>
      </c>
      <c r="X115" s="27">
        <f>SUM(E115:W115)</f>
        <v>15000</v>
      </c>
      <c r="Y115" s="134"/>
      <c r="Z115" s="135"/>
    </row>
    <row r="116" spans="1:26" ht="12.75" customHeight="1" thickBot="1" x14ac:dyDescent="0.25">
      <c r="A116" s="110"/>
      <c r="B116" s="109"/>
      <c r="C116" s="40" t="s">
        <v>4</v>
      </c>
      <c r="D116" s="13">
        <f>SUM(D113:D115)</f>
        <v>110000</v>
      </c>
      <c r="E116" s="7">
        <f t="shared" ref="E116:X116" si="45">SUM(E113:E115)</f>
        <v>0</v>
      </c>
      <c r="F116" s="7">
        <f t="shared" si="45"/>
        <v>0</v>
      </c>
      <c r="G116" s="7">
        <f t="shared" si="45"/>
        <v>0</v>
      </c>
      <c r="H116" s="7">
        <f t="shared" si="45"/>
        <v>0</v>
      </c>
      <c r="I116" s="7">
        <f t="shared" si="45"/>
        <v>0</v>
      </c>
      <c r="J116" s="7">
        <f t="shared" si="45"/>
        <v>2000</v>
      </c>
      <c r="K116" s="7">
        <f t="shared" si="45"/>
        <v>1000</v>
      </c>
      <c r="L116" s="7">
        <f t="shared" si="45"/>
        <v>0</v>
      </c>
      <c r="M116" s="7">
        <f t="shared" si="45"/>
        <v>0</v>
      </c>
      <c r="N116" s="7">
        <f t="shared" si="45"/>
        <v>0</v>
      </c>
      <c r="O116" s="7">
        <f t="shared" si="45"/>
        <v>400</v>
      </c>
      <c r="P116" s="7">
        <f t="shared" si="45"/>
        <v>0</v>
      </c>
      <c r="Q116" s="7">
        <f t="shared" si="45"/>
        <v>0</v>
      </c>
      <c r="R116" s="7">
        <f t="shared" si="45"/>
        <v>0</v>
      </c>
      <c r="S116" s="7">
        <f t="shared" si="45"/>
        <v>2000</v>
      </c>
      <c r="T116" s="7">
        <f t="shared" si="45"/>
        <v>0</v>
      </c>
      <c r="U116" s="7">
        <f t="shared" si="45"/>
        <v>69600</v>
      </c>
      <c r="V116" s="7">
        <f t="shared" si="45"/>
        <v>0</v>
      </c>
      <c r="W116" s="7">
        <f t="shared" si="45"/>
        <v>5000</v>
      </c>
      <c r="X116" s="30">
        <f t="shared" si="45"/>
        <v>80000</v>
      </c>
      <c r="Y116" s="36"/>
      <c r="Z116" s="4">
        <f>D116-X116+Y116</f>
        <v>30000</v>
      </c>
    </row>
    <row r="117" spans="1:26" ht="24" x14ac:dyDescent="0.2">
      <c r="A117" s="110">
        <v>28</v>
      </c>
      <c r="B117" s="108" t="s">
        <v>43</v>
      </c>
      <c r="C117" s="33" t="s">
        <v>26</v>
      </c>
      <c r="D117" s="2">
        <v>4226</v>
      </c>
      <c r="E117" s="2"/>
      <c r="F117" s="2"/>
      <c r="G117" s="2"/>
      <c r="H117" s="2"/>
      <c r="I117" s="2"/>
      <c r="J117" s="2"/>
      <c r="K117" s="2"/>
      <c r="L117" s="2"/>
      <c r="M117" s="2"/>
      <c r="N117" s="2"/>
      <c r="O117" s="2"/>
      <c r="P117" s="2"/>
      <c r="Q117" s="2"/>
      <c r="R117" s="2"/>
      <c r="S117" s="2"/>
      <c r="T117" s="2"/>
      <c r="U117" s="2">
        <v>4226</v>
      </c>
      <c r="V117" s="2"/>
      <c r="W117" s="2"/>
      <c r="X117" s="28">
        <f>SUM(E117:W117)</f>
        <v>4226</v>
      </c>
      <c r="Y117" s="132"/>
      <c r="Z117" s="130"/>
    </row>
    <row r="118" spans="1:26" ht="24" customHeight="1" x14ac:dyDescent="0.2">
      <c r="A118" s="110"/>
      <c r="B118" s="108"/>
      <c r="C118" s="32" t="s">
        <v>49</v>
      </c>
      <c r="D118" s="4"/>
      <c r="E118" s="4"/>
      <c r="F118" s="4"/>
      <c r="G118" s="4"/>
      <c r="H118" s="4"/>
      <c r="I118" s="4"/>
      <c r="J118" s="4"/>
      <c r="K118" s="4"/>
      <c r="L118" s="4"/>
      <c r="M118" s="4"/>
      <c r="N118" s="4"/>
      <c r="O118" s="4"/>
      <c r="P118" s="4"/>
      <c r="Q118" s="4"/>
      <c r="R118" s="4"/>
      <c r="S118" s="4"/>
      <c r="T118" s="4"/>
      <c r="U118" s="4"/>
      <c r="V118" s="4"/>
      <c r="W118" s="4"/>
      <c r="X118" s="26">
        <f>SUM(E118:W118)</f>
        <v>0</v>
      </c>
      <c r="Y118" s="133"/>
      <c r="Z118" s="112"/>
    </row>
    <row r="119" spans="1:26" ht="12" customHeight="1" thickBot="1" x14ac:dyDescent="0.25">
      <c r="A119" s="110"/>
      <c r="B119" s="108"/>
      <c r="C119" s="34" t="s">
        <v>27</v>
      </c>
      <c r="D119" s="20">
        <v>574.20000000000005</v>
      </c>
      <c r="E119" s="6"/>
      <c r="F119" s="6"/>
      <c r="G119" s="6"/>
      <c r="H119" s="6"/>
      <c r="I119" s="6"/>
      <c r="J119" s="6"/>
      <c r="K119" s="6"/>
      <c r="L119" s="6"/>
      <c r="M119" s="6"/>
      <c r="N119" s="6"/>
      <c r="O119" s="6"/>
      <c r="P119" s="6"/>
      <c r="Q119" s="6"/>
      <c r="R119" s="6"/>
      <c r="S119" s="6"/>
      <c r="T119" s="6"/>
      <c r="U119" s="6">
        <v>574.20000000000005</v>
      </c>
      <c r="V119" s="6"/>
      <c r="W119" s="6"/>
      <c r="X119" s="27">
        <f>SUM(E119:W119)</f>
        <v>574.20000000000005</v>
      </c>
      <c r="Y119" s="134"/>
      <c r="Z119" s="135"/>
    </row>
    <row r="120" spans="1:26" ht="12.75" customHeight="1" thickBot="1" x14ac:dyDescent="0.25">
      <c r="A120" s="110"/>
      <c r="B120" s="109"/>
      <c r="C120" s="40" t="s">
        <v>4</v>
      </c>
      <c r="D120" s="13">
        <f>SUM(D117:D119)</f>
        <v>4800.2</v>
      </c>
      <c r="E120" s="7">
        <f t="shared" ref="E120:T120" si="46">SUM(E117:E119)</f>
        <v>0</v>
      </c>
      <c r="F120" s="7">
        <f t="shared" si="46"/>
        <v>0</v>
      </c>
      <c r="G120" s="7">
        <f t="shared" si="46"/>
        <v>0</v>
      </c>
      <c r="H120" s="7">
        <f t="shared" si="46"/>
        <v>0</v>
      </c>
      <c r="I120" s="7">
        <f t="shared" si="46"/>
        <v>0</v>
      </c>
      <c r="J120" s="7">
        <f t="shared" si="46"/>
        <v>0</v>
      </c>
      <c r="K120" s="7">
        <f t="shared" si="46"/>
        <v>0</v>
      </c>
      <c r="L120" s="7">
        <f t="shared" si="46"/>
        <v>0</v>
      </c>
      <c r="M120" s="7">
        <f t="shared" si="46"/>
        <v>0</v>
      </c>
      <c r="N120" s="7">
        <f t="shared" si="46"/>
        <v>0</v>
      </c>
      <c r="O120" s="7">
        <f t="shared" si="46"/>
        <v>0</v>
      </c>
      <c r="P120" s="7">
        <f t="shared" si="46"/>
        <v>0</v>
      </c>
      <c r="Q120" s="7">
        <f t="shared" si="46"/>
        <v>0</v>
      </c>
      <c r="R120" s="7">
        <f t="shared" si="46"/>
        <v>0</v>
      </c>
      <c r="S120" s="7">
        <f t="shared" si="46"/>
        <v>0</v>
      </c>
      <c r="T120" s="7">
        <f t="shared" si="46"/>
        <v>0</v>
      </c>
      <c r="U120" s="7">
        <f>SUM(U117:U119)</f>
        <v>4800.2</v>
      </c>
      <c r="V120" s="7">
        <f t="shared" ref="V120:X120" si="47">SUM(V117:V119)</f>
        <v>0</v>
      </c>
      <c r="W120" s="7">
        <f t="shared" si="47"/>
        <v>0</v>
      </c>
      <c r="X120" s="30">
        <f t="shared" si="47"/>
        <v>4800.2</v>
      </c>
      <c r="Y120" s="36"/>
      <c r="Z120" s="3">
        <f>D120-X120</f>
        <v>0</v>
      </c>
    </row>
    <row r="121" spans="1:26" ht="24.75" customHeight="1" x14ac:dyDescent="0.2">
      <c r="A121" s="110">
        <v>29</v>
      </c>
      <c r="B121" s="108" t="s">
        <v>44</v>
      </c>
      <c r="C121" s="33" t="s">
        <v>26</v>
      </c>
      <c r="D121" s="22">
        <v>397</v>
      </c>
      <c r="E121" s="2"/>
      <c r="F121" s="2"/>
      <c r="G121" s="2"/>
      <c r="H121" s="2"/>
      <c r="I121" s="2"/>
      <c r="J121" s="2"/>
      <c r="K121" s="2"/>
      <c r="L121" s="2"/>
      <c r="M121" s="2"/>
      <c r="N121" s="2"/>
      <c r="O121" s="2"/>
      <c r="P121" s="2"/>
      <c r="Q121" s="2"/>
      <c r="R121" s="2"/>
      <c r="S121" s="2"/>
      <c r="T121" s="2"/>
      <c r="U121" s="22">
        <v>397</v>
      </c>
      <c r="V121" s="2"/>
      <c r="W121" s="2"/>
      <c r="X121" s="28">
        <f>SUM(E121:W121)</f>
        <v>397</v>
      </c>
      <c r="Y121" s="132"/>
      <c r="Z121" s="130"/>
    </row>
    <row r="122" spans="1:26" ht="26.25" customHeight="1" x14ac:dyDescent="0.2">
      <c r="A122" s="110"/>
      <c r="B122" s="108"/>
      <c r="C122" s="32" t="s">
        <v>49</v>
      </c>
      <c r="D122" s="4"/>
      <c r="E122" s="4"/>
      <c r="F122" s="4"/>
      <c r="G122" s="4"/>
      <c r="H122" s="4"/>
      <c r="I122" s="4"/>
      <c r="J122" s="4"/>
      <c r="K122" s="4"/>
      <c r="L122" s="4"/>
      <c r="M122" s="4"/>
      <c r="N122" s="4"/>
      <c r="O122" s="4"/>
      <c r="P122" s="4"/>
      <c r="Q122" s="4"/>
      <c r="R122" s="4"/>
      <c r="S122" s="4"/>
      <c r="T122" s="4"/>
      <c r="U122" s="4"/>
      <c r="V122" s="4"/>
      <c r="W122" s="4"/>
      <c r="X122" s="26">
        <f>SUM(E122:W122)</f>
        <v>0</v>
      </c>
      <c r="Y122" s="133"/>
      <c r="Z122" s="112"/>
    </row>
    <row r="123" spans="1:26" ht="14.25" customHeight="1" thickBot="1" x14ac:dyDescent="0.25">
      <c r="A123" s="110"/>
      <c r="B123" s="108"/>
      <c r="C123" s="34" t="s">
        <v>27</v>
      </c>
      <c r="D123" s="20">
        <v>1410</v>
      </c>
      <c r="E123" s="6"/>
      <c r="F123" s="6"/>
      <c r="G123" s="6"/>
      <c r="H123" s="6"/>
      <c r="I123" s="6"/>
      <c r="J123" s="6"/>
      <c r="K123" s="6"/>
      <c r="L123" s="6"/>
      <c r="M123" s="6"/>
      <c r="N123" s="6"/>
      <c r="O123" s="6"/>
      <c r="P123" s="6"/>
      <c r="Q123" s="6"/>
      <c r="R123" s="6"/>
      <c r="S123" s="6"/>
      <c r="T123" s="6"/>
      <c r="U123" s="20">
        <v>1410</v>
      </c>
      <c r="V123" s="6"/>
      <c r="W123" s="6"/>
      <c r="X123" s="27">
        <f>SUM(E123:W123)</f>
        <v>1410</v>
      </c>
      <c r="Y123" s="134"/>
      <c r="Z123" s="135"/>
    </row>
    <row r="124" spans="1:26" ht="12.75" customHeight="1" thickBot="1" x14ac:dyDescent="0.25">
      <c r="A124" s="110"/>
      <c r="B124" s="109"/>
      <c r="C124" s="40" t="s">
        <v>4</v>
      </c>
      <c r="D124" s="13">
        <f>SUM(D121:D123)</f>
        <v>1807</v>
      </c>
      <c r="E124" s="7">
        <f t="shared" ref="E124:T124" si="48">SUM(E121:E123)</f>
        <v>0</v>
      </c>
      <c r="F124" s="7">
        <f t="shared" si="48"/>
        <v>0</v>
      </c>
      <c r="G124" s="7">
        <f t="shared" si="48"/>
        <v>0</v>
      </c>
      <c r="H124" s="7">
        <f t="shared" si="48"/>
        <v>0</v>
      </c>
      <c r="I124" s="7">
        <f t="shared" si="48"/>
        <v>0</v>
      </c>
      <c r="J124" s="7">
        <f t="shared" si="48"/>
        <v>0</v>
      </c>
      <c r="K124" s="7">
        <f t="shared" si="48"/>
        <v>0</v>
      </c>
      <c r="L124" s="7">
        <f t="shared" si="48"/>
        <v>0</v>
      </c>
      <c r="M124" s="7">
        <f t="shared" si="48"/>
        <v>0</v>
      </c>
      <c r="N124" s="7">
        <f t="shared" si="48"/>
        <v>0</v>
      </c>
      <c r="O124" s="7">
        <f t="shared" si="48"/>
        <v>0</v>
      </c>
      <c r="P124" s="7">
        <f t="shared" si="48"/>
        <v>0</v>
      </c>
      <c r="Q124" s="7">
        <f t="shared" si="48"/>
        <v>0</v>
      </c>
      <c r="R124" s="7">
        <f t="shared" si="48"/>
        <v>0</v>
      </c>
      <c r="S124" s="7">
        <f t="shared" si="48"/>
        <v>0</v>
      </c>
      <c r="T124" s="7">
        <f t="shared" si="48"/>
        <v>0</v>
      </c>
      <c r="U124" s="7">
        <f t="shared" ref="U124:X124" si="49">SUM(U121:U123)</f>
        <v>1807</v>
      </c>
      <c r="V124" s="7">
        <f t="shared" si="49"/>
        <v>0</v>
      </c>
      <c r="W124" s="7">
        <f t="shared" si="49"/>
        <v>0</v>
      </c>
      <c r="X124" s="30">
        <f t="shared" si="49"/>
        <v>1807</v>
      </c>
      <c r="Y124" s="36"/>
      <c r="Z124" s="3">
        <f>D124-X124</f>
        <v>0</v>
      </c>
    </row>
    <row r="125" spans="1:26" ht="24" x14ac:dyDescent="0.2">
      <c r="A125" s="110">
        <v>30</v>
      </c>
      <c r="B125" s="108" t="s">
        <v>45</v>
      </c>
      <c r="C125" s="33" t="s">
        <v>26</v>
      </c>
      <c r="D125" s="22">
        <v>26239.96</v>
      </c>
      <c r="E125" s="2"/>
      <c r="F125" s="2"/>
      <c r="G125" s="2"/>
      <c r="H125" s="2"/>
      <c r="I125" s="2"/>
      <c r="J125" s="2"/>
      <c r="K125" s="2"/>
      <c r="L125" s="2"/>
      <c r="M125" s="2"/>
      <c r="N125" s="2"/>
      <c r="O125" s="2"/>
      <c r="P125" s="2"/>
      <c r="Q125" s="2"/>
      <c r="R125" s="2"/>
      <c r="S125" s="2"/>
      <c r="T125" s="2"/>
      <c r="U125" s="22">
        <v>26239.96</v>
      </c>
      <c r="V125" s="2"/>
      <c r="W125" s="2"/>
      <c r="X125" s="28">
        <f>SUM(E125:W125)</f>
        <v>26239.96</v>
      </c>
      <c r="Y125" s="132"/>
      <c r="Z125" s="130"/>
    </row>
    <row r="126" spans="1:26" ht="21.75" customHeight="1" x14ac:dyDescent="0.2">
      <c r="A126" s="110"/>
      <c r="B126" s="108"/>
      <c r="C126" s="32" t="s">
        <v>49</v>
      </c>
      <c r="D126" s="4"/>
      <c r="E126" s="4"/>
      <c r="F126" s="4"/>
      <c r="G126" s="4"/>
      <c r="H126" s="4"/>
      <c r="I126" s="4"/>
      <c r="J126" s="4"/>
      <c r="K126" s="4"/>
      <c r="L126" s="4"/>
      <c r="M126" s="4"/>
      <c r="N126" s="4"/>
      <c r="O126" s="4"/>
      <c r="P126" s="4"/>
      <c r="Q126" s="4"/>
      <c r="R126" s="4"/>
      <c r="S126" s="4"/>
      <c r="T126" s="4"/>
      <c r="U126" s="4"/>
      <c r="V126" s="4"/>
      <c r="W126" s="4"/>
      <c r="X126" s="26">
        <f>SUM(E126:W126)</f>
        <v>0</v>
      </c>
      <c r="Y126" s="133"/>
      <c r="Z126" s="112"/>
    </row>
    <row r="127" spans="1:26" ht="11.25" customHeight="1" thickBot="1" x14ac:dyDescent="0.25">
      <c r="A127" s="110"/>
      <c r="B127" s="108"/>
      <c r="C127" s="34" t="s">
        <v>27</v>
      </c>
      <c r="D127" s="20">
        <v>677.5</v>
      </c>
      <c r="E127" s="6"/>
      <c r="F127" s="6"/>
      <c r="G127" s="6"/>
      <c r="H127" s="6"/>
      <c r="I127" s="6"/>
      <c r="J127" s="6"/>
      <c r="K127" s="6"/>
      <c r="L127" s="6"/>
      <c r="M127" s="6"/>
      <c r="N127" s="6"/>
      <c r="O127" s="6"/>
      <c r="P127" s="6"/>
      <c r="Q127" s="6"/>
      <c r="R127" s="6"/>
      <c r="S127" s="6"/>
      <c r="T127" s="6"/>
      <c r="U127" s="20">
        <v>677.5</v>
      </c>
      <c r="V127" s="6"/>
      <c r="W127" s="6"/>
      <c r="X127" s="27">
        <f>SUM(E127:W127)</f>
        <v>677.5</v>
      </c>
      <c r="Y127" s="134"/>
      <c r="Z127" s="135"/>
    </row>
    <row r="128" spans="1:26" ht="12.75" customHeight="1" thickBot="1" x14ac:dyDescent="0.25">
      <c r="A128" s="110"/>
      <c r="B128" s="109"/>
      <c r="C128" s="40" t="s">
        <v>4</v>
      </c>
      <c r="D128" s="13">
        <f>SUM(D125:D127)</f>
        <v>26917.46</v>
      </c>
      <c r="E128" s="7">
        <f t="shared" ref="E128:T128" si="50">SUM(E125:E127)</f>
        <v>0</v>
      </c>
      <c r="F128" s="7">
        <f t="shared" si="50"/>
        <v>0</v>
      </c>
      <c r="G128" s="7">
        <f t="shared" si="50"/>
        <v>0</v>
      </c>
      <c r="H128" s="7">
        <f t="shared" si="50"/>
        <v>0</v>
      </c>
      <c r="I128" s="7">
        <f t="shared" si="50"/>
        <v>0</v>
      </c>
      <c r="J128" s="7">
        <f t="shared" si="50"/>
        <v>0</v>
      </c>
      <c r="K128" s="7">
        <f t="shared" si="50"/>
        <v>0</v>
      </c>
      <c r="L128" s="7">
        <f t="shared" si="50"/>
        <v>0</v>
      </c>
      <c r="M128" s="7">
        <f t="shared" si="50"/>
        <v>0</v>
      </c>
      <c r="N128" s="7">
        <f t="shared" si="50"/>
        <v>0</v>
      </c>
      <c r="O128" s="7">
        <f t="shared" si="50"/>
        <v>0</v>
      </c>
      <c r="P128" s="7">
        <f t="shared" si="50"/>
        <v>0</v>
      </c>
      <c r="Q128" s="7">
        <f t="shared" si="50"/>
        <v>0</v>
      </c>
      <c r="R128" s="7">
        <f t="shared" si="50"/>
        <v>0</v>
      </c>
      <c r="S128" s="7">
        <f t="shared" si="50"/>
        <v>0</v>
      </c>
      <c r="T128" s="7">
        <f t="shared" si="50"/>
        <v>0</v>
      </c>
      <c r="U128" s="7">
        <f t="shared" ref="U128:X128" si="51">SUM(U125:U127)</f>
        <v>26917.46</v>
      </c>
      <c r="V128" s="7">
        <f t="shared" si="51"/>
        <v>0</v>
      </c>
      <c r="W128" s="7">
        <f t="shared" si="51"/>
        <v>0</v>
      </c>
      <c r="X128" s="30">
        <f t="shared" si="51"/>
        <v>26917.46</v>
      </c>
      <c r="Y128" s="36"/>
      <c r="Z128" s="3">
        <f>D128-X128</f>
        <v>0</v>
      </c>
    </row>
    <row r="129" spans="1:28" ht="24" x14ac:dyDescent="0.2">
      <c r="A129" s="110">
        <v>31</v>
      </c>
      <c r="B129" s="108" t="s">
        <v>46</v>
      </c>
      <c r="C129" s="33" t="s">
        <v>26</v>
      </c>
      <c r="D129" s="22"/>
      <c r="E129" s="2"/>
      <c r="F129" s="2"/>
      <c r="G129" s="2"/>
      <c r="H129" s="2"/>
      <c r="I129" s="2"/>
      <c r="J129" s="2"/>
      <c r="K129" s="2"/>
      <c r="L129" s="2"/>
      <c r="M129" s="2"/>
      <c r="N129" s="2"/>
      <c r="O129" s="2"/>
      <c r="P129" s="2"/>
      <c r="Q129" s="2"/>
      <c r="R129" s="2"/>
      <c r="S129" s="2"/>
      <c r="T129" s="2"/>
      <c r="U129" s="2"/>
      <c r="V129" s="2"/>
      <c r="W129" s="2"/>
      <c r="X129" s="28">
        <f>SUM(E129:W129)</f>
        <v>0</v>
      </c>
      <c r="Y129" s="132"/>
      <c r="Z129" s="130"/>
    </row>
    <row r="130" spans="1:28" ht="24" customHeight="1" x14ac:dyDescent="0.2">
      <c r="A130" s="110"/>
      <c r="B130" s="108"/>
      <c r="C130" s="32" t="s">
        <v>49</v>
      </c>
      <c r="D130" s="21"/>
      <c r="E130" s="4"/>
      <c r="F130" s="4"/>
      <c r="G130" s="4"/>
      <c r="H130" s="4"/>
      <c r="I130" s="4"/>
      <c r="J130" s="4"/>
      <c r="K130" s="4"/>
      <c r="L130" s="4"/>
      <c r="M130" s="4"/>
      <c r="N130" s="4"/>
      <c r="O130" s="4"/>
      <c r="P130" s="4"/>
      <c r="Q130" s="4"/>
      <c r="R130" s="4"/>
      <c r="S130" s="4"/>
      <c r="T130" s="4"/>
      <c r="U130" s="21"/>
      <c r="V130" s="4"/>
      <c r="W130" s="4"/>
      <c r="X130" s="26">
        <f>SUM(E130:W130)</f>
        <v>0</v>
      </c>
      <c r="Y130" s="133"/>
      <c r="Z130" s="112"/>
    </row>
    <row r="131" spans="1:28" ht="12.75" thickBot="1" x14ac:dyDescent="0.25">
      <c r="A131" s="110"/>
      <c r="B131" s="108"/>
      <c r="C131" s="34" t="s">
        <v>27</v>
      </c>
      <c r="D131" s="20">
        <v>440</v>
      </c>
      <c r="E131" s="6"/>
      <c r="F131" s="6"/>
      <c r="G131" s="6"/>
      <c r="H131" s="6"/>
      <c r="I131" s="6"/>
      <c r="J131" s="6"/>
      <c r="K131" s="6"/>
      <c r="L131" s="6"/>
      <c r="M131" s="6"/>
      <c r="N131" s="6"/>
      <c r="O131" s="6"/>
      <c r="P131" s="6"/>
      <c r="Q131" s="6"/>
      <c r="R131" s="6"/>
      <c r="S131" s="6"/>
      <c r="T131" s="6"/>
      <c r="U131" s="20">
        <v>440</v>
      </c>
      <c r="V131" s="6"/>
      <c r="W131" s="6"/>
      <c r="X131" s="27">
        <f>SUM(E131:W131)</f>
        <v>440</v>
      </c>
      <c r="Y131" s="134"/>
      <c r="Z131" s="135"/>
    </row>
    <row r="132" spans="1:28" ht="12" customHeight="1" thickBot="1" x14ac:dyDescent="0.25">
      <c r="A132" s="110"/>
      <c r="B132" s="109"/>
      <c r="C132" s="40" t="s">
        <v>4</v>
      </c>
      <c r="D132" s="13">
        <f>SUM(D129:D131)</f>
        <v>440</v>
      </c>
      <c r="E132" s="7">
        <f t="shared" ref="E132:W132" si="52">SUM(E129:E131)</f>
        <v>0</v>
      </c>
      <c r="F132" s="7">
        <f t="shared" si="52"/>
        <v>0</v>
      </c>
      <c r="G132" s="7">
        <f t="shared" si="52"/>
        <v>0</v>
      </c>
      <c r="H132" s="7">
        <f t="shared" si="52"/>
        <v>0</v>
      </c>
      <c r="I132" s="7">
        <f t="shared" si="52"/>
        <v>0</v>
      </c>
      <c r="J132" s="7">
        <f t="shared" si="52"/>
        <v>0</v>
      </c>
      <c r="K132" s="7">
        <f t="shared" si="52"/>
        <v>0</v>
      </c>
      <c r="L132" s="7">
        <f t="shared" si="52"/>
        <v>0</v>
      </c>
      <c r="M132" s="7">
        <f t="shared" si="52"/>
        <v>0</v>
      </c>
      <c r="N132" s="7">
        <f t="shared" si="52"/>
        <v>0</v>
      </c>
      <c r="O132" s="7">
        <f t="shared" si="52"/>
        <v>0</v>
      </c>
      <c r="P132" s="7">
        <f t="shared" si="52"/>
        <v>0</v>
      </c>
      <c r="Q132" s="7">
        <f t="shared" si="52"/>
        <v>0</v>
      </c>
      <c r="R132" s="7">
        <f t="shared" si="52"/>
        <v>0</v>
      </c>
      <c r="S132" s="7">
        <f t="shared" si="52"/>
        <v>0</v>
      </c>
      <c r="T132" s="7">
        <f t="shared" si="52"/>
        <v>0</v>
      </c>
      <c r="U132" s="7">
        <f t="shared" ref="U132:X132" si="53">SUM(U129:U131)</f>
        <v>440</v>
      </c>
      <c r="V132" s="7">
        <f t="shared" si="52"/>
        <v>0</v>
      </c>
      <c r="W132" s="7">
        <f t="shared" si="52"/>
        <v>0</v>
      </c>
      <c r="X132" s="30">
        <f t="shared" si="53"/>
        <v>440</v>
      </c>
      <c r="Y132" s="36"/>
      <c r="Z132" s="3">
        <f>D132-X132</f>
        <v>0</v>
      </c>
    </row>
    <row r="133" spans="1:28" ht="22.5" customHeight="1" x14ac:dyDescent="0.2">
      <c r="A133" s="110">
        <v>32</v>
      </c>
      <c r="B133" s="108" t="s">
        <v>57</v>
      </c>
      <c r="C133" s="33" t="s">
        <v>26</v>
      </c>
      <c r="D133" s="22">
        <v>123119.82</v>
      </c>
      <c r="E133" s="2"/>
      <c r="F133" s="2"/>
      <c r="G133" s="2"/>
      <c r="H133" s="2"/>
      <c r="I133" s="2"/>
      <c r="J133" s="2"/>
      <c r="K133" s="2"/>
      <c r="L133" s="2"/>
      <c r="M133" s="2"/>
      <c r="N133" s="2"/>
      <c r="O133" s="2"/>
      <c r="P133" s="2"/>
      <c r="Q133" s="2"/>
      <c r="R133" s="2"/>
      <c r="S133" s="2"/>
      <c r="T133" s="2"/>
      <c r="U133" s="2"/>
      <c r="V133" s="2"/>
      <c r="W133" s="2">
        <v>153700</v>
      </c>
      <c r="X133" s="28">
        <f>SUM(E133:W133)</f>
        <v>153700</v>
      </c>
      <c r="Y133" s="132"/>
      <c r="Z133" s="130"/>
      <c r="AA133" s="12"/>
    </row>
    <row r="134" spans="1:28" ht="24" customHeight="1" x14ac:dyDescent="0.2">
      <c r="A134" s="110"/>
      <c r="B134" s="108"/>
      <c r="C134" s="32" t="s">
        <v>49</v>
      </c>
      <c r="D134" s="21"/>
      <c r="E134" s="4"/>
      <c r="F134" s="4"/>
      <c r="G134" s="4"/>
      <c r="H134" s="4"/>
      <c r="I134" s="4"/>
      <c r="J134" s="4"/>
      <c r="K134" s="4"/>
      <c r="L134" s="4"/>
      <c r="M134" s="4"/>
      <c r="N134" s="4"/>
      <c r="O134" s="4"/>
      <c r="P134" s="4"/>
      <c r="Q134" s="4"/>
      <c r="R134" s="4"/>
      <c r="S134" s="4"/>
      <c r="T134" s="4"/>
      <c r="U134" s="4"/>
      <c r="V134" s="4"/>
      <c r="W134" s="4"/>
      <c r="X134" s="26">
        <f>SUM(E134:W134)</f>
        <v>0</v>
      </c>
      <c r="Y134" s="133"/>
      <c r="Z134" s="112"/>
      <c r="AA134" s="12"/>
    </row>
    <row r="135" spans="1:28" ht="12.75" thickBot="1" x14ac:dyDescent="0.25">
      <c r="A135" s="110"/>
      <c r="B135" s="108"/>
      <c r="C135" s="34" t="s">
        <v>27</v>
      </c>
      <c r="D135" s="20">
        <v>196222.75</v>
      </c>
      <c r="E135" s="6"/>
      <c r="F135" s="6"/>
      <c r="G135" s="6"/>
      <c r="H135" s="6"/>
      <c r="I135" s="6"/>
      <c r="J135" s="6"/>
      <c r="K135" s="6"/>
      <c r="L135" s="6"/>
      <c r="M135" s="6"/>
      <c r="N135" s="6">
        <v>1671.4</v>
      </c>
      <c r="O135" s="20">
        <v>111251.35</v>
      </c>
      <c r="P135" s="6"/>
      <c r="Q135" s="6"/>
      <c r="R135" s="6"/>
      <c r="S135" s="6"/>
      <c r="T135" s="6"/>
      <c r="U135" s="6">
        <v>83300</v>
      </c>
      <c r="V135" s="6"/>
      <c r="W135" s="6"/>
      <c r="X135" s="27">
        <f>SUM(E135:W135)</f>
        <v>196222.75</v>
      </c>
      <c r="Y135" s="134"/>
      <c r="Z135" s="135"/>
      <c r="AA135" s="12"/>
    </row>
    <row r="136" spans="1:28" ht="12.75" customHeight="1" thickBot="1" x14ac:dyDescent="0.25">
      <c r="A136" s="110"/>
      <c r="B136" s="109"/>
      <c r="C136" s="40" t="s">
        <v>4</v>
      </c>
      <c r="D136" s="13">
        <f>SUM(D133:D135)</f>
        <v>319342.57</v>
      </c>
      <c r="E136" s="7">
        <f t="shared" ref="E136:X136" si="54">SUM(E133:E135)</f>
        <v>0</v>
      </c>
      <c r="F136" s="7">
        <f t="shared" si="54"/>
        <v>0</v>
      </c>
      <c r="G136" s="7">
        <f t="shared" si="54"/>
        <v>0</v>
      </c>
      <c r="H136" s="7">
        <f t="shared" si="54"/>
        <v>0</v>
      </c>
      <c r="I136" s="7">
        <f t="shared" si="54"/>
        <v>0</v>
      </c>
      <c r="J136" s="7">
        <f t="shared" si="54"/>
        <v>0</v>
      </c>
      <c r="K136" s="7">
        <f t="shared" si="54"/>
        <v>0</v>
      </c>
      <c r="L136" s="7">
        <f t="shared" si="54"/>
        <v>0</v>
      </c>
      <c r="M136" s="7">
        <f t="shared" si="54"/>
        <v>0</v>
      </c>
      <c r="N136" s="7">
        <f t="shared" si="54"/>
        <v>1671.4</v>
      </c>
      <c r="O136" s="7">
        <f t="shared" si="54"/>
        <v>111251.35</v>
      </c>
      <c r="P136" s="7">
        <f t="shared" si="54"/>
        <v>0</v>
      </c>
      <c r="Q136" s="7">
        <f t="shared" si="54"/>
        <v>0</v>
      </c>
      <c r="R136" s="7">
        <f t="shared" si="54"/>
        <v>0</v>
      </c>
      <c r="S136" s="7">
        <f t="shared" si="54"/>
        <v>0</v>
      </c>
      <c r="T136" s="7">
        <f t="shared" si="54"/>
        <v>0</v>
      </c>
      <c r="U136" s="7">
        <f t="shared" si="54"/>
        <v>83300</v>
      </c>
      <c r="V136" s="7">
        <f t="shared" si="54"/>
        <v>0</v>
      </c>
      <c r="W136" s="7">
        <f t="shared" si="54"/>
        <v>153700</v>
      </c>
      <c r="X136" s="30">
        <f t="shared" si="54"/>
        <v>349922.75</v>
      </c>
      <c r="Y136" s="36">
        <v>153728.45000000001</v>
      </c>
      <c r="Z136" s="4">
        <f>D136-X136+Y136</f>
        <v>123148.27000000002</v>
      </c>
      <c r="AA136" s="12"/>
    </row>
    <row r="137" spans="1:28" ht="24" x14ac:dyDescent="0.2">
      <c r="A137" s="110">
        <v>33</v>
      </c>
      <c r="B137" s="108" t="s">
        <v>56</v>
      </c>
      <c r="C137" s="33" t="s">
        <v>26</v>
      </c>
      <c r="D137" s="22"/>
      <c r="E137" s="2"/>
      <c r="F137" s="2"/>
      <c r="G137" s="2"/>
      <c r="H137" s="2"/>
      <c r="I137" s="2"/>
      <c r="J137" s="2"/>
      <c r="K137" s="2"/>
      <c r="L137" s="2"/>
      <c r="M137" s="2"/>
      <c r="N137" s="2"/>
      <c r="O137" s="2"/>
      <c r="P137" s="2"/>
      <c r="Q137" s="2"/>
      <c r="R137" s="2"/>
      <c r="S137" s="2"/>
      <c r="T137" s="2"/>
      <c r="U137" s="2"/>
      <c r="V137" s="2"/>
      <c r="W137" s="2"/>
      <c r="X137" s="28">
        <f>SUM(E137:W137)</f>
        <v>0</v>
      </c>
      <c r="Y137" s="132"/>
      <c r="Z137" s="130"/>
      <c r="AA137" s="12"/>
    </row>
    <row r="138" spans="1:28" ht="24" customHeight="1" x14ac:dyDescent="0.2">
      <c r="A138" s="110"/>
      <c r="B138" s="108"/>
      <c r="C138" s="32" t="s">
        <v>49</v>
      </c>
      <c r="D138" s="21"/>
      <c r="E138" s="4"/>
      <c r="F138" s="4"/>
      <c r="G138" s="4"/>
      <c r="H138" s="4"/>
      <c r="I138" s="4"/>
      <c r="J138" s="4"/>
      <c r="K138" s="4"/>
      <c r="L138" s="4"/>
      <c r="M138" s="4"/>
      <c r="N138" s="4"/>
      <c r="O138" s="4"/>
      <c r="P138" s="4"/>
      <c r="Q138" s="4"/>
      <c r="R138" s="4"/>
      <c r="S138" s="4"/>
      <c r="T138" s="4"/>
      <c r="U138" s="4"/>
      <c r="V138" s="4"/>
      <c r="W138" s="4"/>
      <c r="X138" s="26">
        <f>SUM(E138:W138)</f>
        <v>0</v>
      </c>
      <c r="Y138" s="133"/>
      <c r="Z138" s="112"/>
      <c r="AA138" s="12"/>
      <c r="AB138" s="8"/>
    </row>
    <row r="139" spans="1:28" ht="12.75" thickBot="1" x14ac:dyDescent="0.25">
      <c r="A139" s="110"/>
      <c r="B139" s="108"/>
      <c r="C139" s="34" t="s">
        <v>27</v>
      </c>
      <c r="D139" s="20">
        <v>10680.47</v>
      </c>
      <c r="E139" s="6"/>
      <c r="F139" s="6"/>
      <c r="G139" s="6"/>
      <c r="H139" s="6">
        <v>55.8</v>
      </c>
      <c r="I139" s="6"/>
      <c r="J139" s="6">
        <v>1610.16</v>
      </c>
      <c r="K139" s="6"/>
      <c r="L139" s="23">
        <v>261.47000000000003</v>
      </c>
      <c r="M139" s="23">
        <v>600</v>
      </c>
      <c r="N139" s="23"/>
      <c r="O139" s="20">
        <v>1890</v>
      </c>
      <c r="P139" s="6">
        <v>700</v>
      </c>
      <c r="Q139" s="6"/>
      <c r="R139" s="20">
        <v>868.47</v>
      </c>
      <c r="S139" s="6"/>
      <c r="T139" s="6">
        <v>296.44</v>
      </c>
      <c r="U139" s="6">
        <v>129.84</v>
      </c>
      <c r="V139" s="6"/>
      <c r="W139" s="20">
        <v>4268.29</v>
      </c>
      <c r="X139" s="27">
        <f>SUM(E139:W139)</f>
        <v>10680.470000000001</v>
      </c>
      <c r="Y139" s="134"/>
      <c r="Z139" s="135"/>
      <c r="AA139" s="12"/>
    </row>
    <row r="140" spans="1:28" ht="12.75" customHeight="1" thickBot="1" x14ac:dyDescent="0.25">
      <c r="A140" s="129"/>
      <c r="B140" s="130"/>
      <c r="C140" s="41" t="s">
        <v>4</v>
      </c>
      <c r="D140" s="42">
        <f>SUM(D137:D139)</f>
        <v>10680.47</v>
      </c>
      <c r="E140" s="43">
        <f t="shared" ref="E140:X140" si="55">SUM(E137:E139)</f>
        <v>0</v>
      </c>
      <c r="F140" s="44">
        <f t="shared" si="55"/>
        <v>0</v>
      </c>
      <c r="G140" s="44">
        <f t="shared" si="55"/>
        <v>0</v>
      </c>
      <c r="H140" s="44">
        <f t="shared" si="55"/>
        <v>55.8</v>
      </c>
      <c r="I140" s="44">
        <f t="shared" si="55"/>
        <v>0</v>
      </c>
      <c r="J140" s="44">
        <f t="shared" si="55"/>
        <v>1610.16</v>
      </c>
      <c r="K140" s="44">
        <f t="shared" si="55"/>
        <v>0</v>
      </c>
      <c r="L140" s="44">
        <f t="shared" si="55"/>
        <v>261.47000000000003</v>
      </c>
      <c r="M140" s="44">
        <f t="shared" si="55"/>
        <v>600</v>
      </c>
      <c r="N140" s="44">
        <f t="shared" si="55"/>
        <v>0</v>
      </c>
      <c r="O140" s="44">
        <f t="shared" si="55"/>
        <v>1890</v>
      </c>
      <c r="P140" s="44">
        <f t="shared" si="55"/>
        <v>700</v>
      </c>
      <c r="Q140" s="44">
        <f t="shared" si="55"/>
        <v>0</v>
      </c>
      <c r="R140" s="44">
        <f t="shared" si="55"/>
        <v>868.47</v>
      </c>
      <c r="S140" s="44">
        <f t="shared" si="55"/>
        <v>0</v>
      </c>
      <c r="T140" s="44">
        <f t="shared" si="55"/>
        <v>296.44</v>
      </c>
      <c r="U140" s="44">
        <f t="shared" si="55"/>
        <v>129.84</v>
      </c>
      <c r="V140" s="44">
        <f t="shared" si="55"/>
        <v>0</v>
      </c>
      <c r="W140" s="44">
        <f t="shared" si="55"/>
        <v>4268.29</v>
      </c>
      <c r="X140" s="45">
        <f t="shared" si="55"/>
        <v>10680.470000000001</v>
      </c>
      <c r="Y140" s="32"/>
      <c r="Z140" s="11">
        <f>D140-X140</f>
        <v>0</v>
      </c>
      <c r="AA140" s="12"/>
    </row>
    <row r="141" spans="1:28" ht="36.75" customHeight="1" x14ac:dyDescent="0.2">
      <c r="A141" s="145" t="s">
        <v>4</v>
      </c>
      <c r="B141" s="146"/>
      <c r="C141" s="52" t="s">
        <v>26</v>
      </c>
      <c r="D141" s="53">
        <f t="shared" ref="D141:T141" si="56">D5+D9+D13+D17+D21+D25+D29+D33+D37+D41+D45+D49+D53+D57+D61+D65+D69+D73+D77+D81+D89+D93+D97+D101+D105+D109+D113+D117+D121+D125+D129+D133+D137+D85</f>
        <v>753749.62</v>
      </c>
      <c r="E141" s="53">
        <f>E5+E9+E13+E17+E21+E25+E29+E33+E37+E41+E45+E49+E53+E57+E61+E65+E69+E73+E77+E81+E89+E93+E97+E101+E105+E109+E113+E117+E121+E125+E129+E133+E137+E85</f>
        <v>84366.94</v>
      </c>
      <c r="F141" s="53">
        <f t="shared" si="56"/>
        <v>1538.7199999999998</v>
      </c>
      <c r="G141" s="53">
        <f t="shared" si="56"/>
        <v>28740.860000000004</v>
      </c>
      <c r="H141" s="53">
        <f t="shared" si="56"/>
        <v>1931.15</v>
      </c>
      <c r="I141" s="53">
        <f t="shared" si="56"/>
        <v>6045.2800000000007</v>
      </c>
      <c r="J141" s="53">
        <f t="shared" si="56"/>
        <v>5150.8500000000004</v>
      </c>
      <c r="K141" s="53">
        <f t="shared" si="56"/>
        <v>2646.3599999999997</v>
      </c>
      <c r="L141" s="53">
        <f t="shared" si="56"/>
        <v>3810.7000000000003</v>
      </c>
      <c r="M141" s="53">
        <f t="shared" si="56"/>
        <v>0</v>
      </c>
      <c r="N141" s="53">
        <f t="shared" ref="N141" si="57">N5+N9+N13+N17+N21+N25+N29+N33+N37+N41+N45+N49+N53+N57+N61+N65+N69+N73+N77+N81+N89+N93+N97+N101+N105+N109+N113+N117+N121+N125+N129+N133+N137+N85</f>
        <v>0</v>
      </c>
      <c r="O141" s="53">
        <f t="shared" si="56"/>
        <v>12886.97</v>
      </c>
      <c r="P141" s="53">
        <f t="shared" si="56"/>
        <v>650</v>
      </c>
      <c r="Q141" s="53">
        <f t="shared" si="56"/>
        <v>600</v>
      </c>
      <c r="R141" s="53">
        <f t="shared" si="56"/>
        <v>112665.08</v>
      </c>
      <c r="S141" s="53">
        <f t="shared" si="56"/>
        <v>16288.49</v>
      </c>
      <c r="T141" s="53">
        <f t="shared" si="56"/>
        <v>0</v>
      </c>
      <c r="U141" s="53">
        <f>U5+U9+U13+U17+U21+U25+U29+U33+U37+U41+U45+U49+U53+U57+U61+U65+U69+U73+U77+U81+U89+U93+U97+U101+U105+U109+U113+U117+U121+U125+U129+U133+U137+U85</f>
        <v>246926.33000000002</v>
      </c>
      <c r="V141" s="53">
        <f t="shared" ref="V141:W141" si="58">V5+V9+V13+V17+V21+V25+V29+V33+V37+V41+V45+V49+V53+V57+V61+V65+V69+V73+V77+V81+V89+V93+V97+V101+V105+V109+V113+V117+V121+V125+V129+V133+V137+V85</f>
        <v>5200</v>
      </c>
      <c r="W141" s="53">
        <f t="shared" si="58"/>
        <v>168612.08</v>
      </c>
      <c r="X141" s="54">
        <f>SUM(E141:W141)</f>
        <v>698059.80999999994</v>
      </c>
      <c r="Y141" s="130"/>
      <c r="Z141" s="130"/>
    </row>
    <row r="142" spans="1:28" ht="24" customHeight="1" x14ac:dyDescent="0.2">
      <c r="A142" s="147"/>
      <c r="B142" s="148"/>
      <c r="C142" s="55" t="s">
        <v>49</v>
      </c>
      <c r="D142" s="4">
        <f t="shared" ref="D142:T142" si="59">D6+D10+D14+D18+D22+D26+D30+D34+D38+D42+D46+D50+D54+D58+D62+D66+D70+D74+D78+D82+D90+D94+D98+D102+D106+D110+D114+D118+D122+D126+D130+D134+D138+D86</f>
        <v>858399.84</v>
      </c>
      <c r="E142" s="4">
        <f t="shared" si="59"/>
        <v>42263.78</v>
      </c>
      <c r="F142" s="4">
        <f>F6+F10+F14+F18+F22+F26+F30+F34+F38+F42+F46+F50+F54+F58+F62+F66+F70+F74+F78+F82+F90+F94+F98+F102+F106+F110+F114+F118+F122+F126+F130+F134+F138+F86</f>
        <v>575.77</v>
      </c>
      <c r="G142" s="4">
        <f t="shared" si="59"/>
        <v>524733.11</v>
      </c>
      <c r="H142" s="4">
        <f t="shared" si="59"/>
        <v>867.93000000000006</v>
      </c>
      <c r="I142" s="4">
        <f t="shared" si="59"/>
        <v>2533.1</v>
      </c>
      <c r="J142" s="4">
        <f t="shared" si="59"/>
        <v>45763.839999999997</v>
      </c>
      <c r="K142" s="4">
        <f t="shared" si="59"/>
        <v>2695.0599999999995</v>
      </c>
      <c r="L142" s="4">
        <f t="shared" si="59"/>
        <v>20744.830000000002</v>
      </c>
      <c r="M142" s="4">
        <f t="shared" si="59"/>
        <v>0</v>
      </c>
      <c r="N142" s="4">
        <f t="shared" ref="N142" si="60">N6+N10+N14+N18+N22+N26+N30+N34+N38+N42+N46+N50+N54+N58+N62+N66+N70+N74+N78+N82+N90+N94+N98+N102+N106+N110+N114+N118+N122+N126+N130+N134+N138+N86</f>
        <v>0</v>
      </c>
      <c r="O142" s="4">
        <f t="shared" si="59"/>
        <v>26266.67</v>
      </c>
      <c r="P142" s="4">
        <f t="shared" si="59"/>
        <v>5141.76</v>
      </c>
      <c r="Q142" s="4">
        <f t="shared" si="59"/>
        <v>0</v>
      </c>
      <c r="R142" s="4">
        <f t="shared" si="59"/>
        <v>1477.28</v>
      </c>
      <c r="S142" s="4">
        <f t="shared" si="59"/>
        <v>17839.939999999999</v>
      </c>
      <c r="T142" s="4">
        <f t="shared" si="59"/>
        <v>1700</v>
      </c>
      <c r="U142" s="4">
        <f>U6+U10+U14+U18+U22+U26+U30+U34+U38+U42+U46+U50+U54+U58+U62+U66+U70+U74+U78+U82+U90+U94+U98+U102+U106+U110+U114+U118+U122+U126+U130+U134+U138+U86</f>
        <v>145407.74000000002</v>
      </c>
      <c r="V142" s="4">
        <f t="shared" ref="V142:W142" si="61">V6+V10+V14+V18+V22+V26+V30+V34+V38+V42+V46+V50+V54+V58+V62+V66+V70+V74+V78+V82+V90+V94+V98+V102+V106+V110+V114+V118+V122+V126+V130+V134+V138+V86</f>
        <v>0</v>
      </c>
      <c r="W142" s="4">
        <f t="shared" si="61"/>
        <v>19185.489999999998</v>
      </c>
      <c r="X142" s="26">
        <f>SUM(E142:W142)</f>
        <v>857196.3</v>
      </c>
      <c r="Y142" s="111"/>
      <c r="Z142" s="112"/>
    </row>
    <row r="143" spans="1:28" ht="15.75" customHeight="1" thickBot="1" x14ac:dyDescent="0.25">
      <c r="A143" s="147"/>
      <c r="B143" s="148"/>
      <c r="C143" s="56" t="s">
        <v>27</v>
      </c>
      <c r="D143" s="57">
        <f>D7+D11+D15+D19+D23+D27+D31+D35+D39+D43+D47+D51+D55+D59+D63+D67+D71+D75+D79+D83+D91+D95+D99+D103+D107+D111+D115+D119+D123+D127+D131+D135+D139+D87</f>
        <v>280062.14999999997</v>
      </c>
      <c r="E143" s="57">
        <f t="shared" ref="E143:W143" si="62">E7+E11+E15+E19+E23+E27+E31+E35+E39+E43+E47+E51+E55+E59+E63+E67+E71+E75+E79+E83+E91+E95+E99+E103+E107+E111+E115+E119+E123+E127+E131+E135+E139+E87</f>
        <v>0</v>
      </c>
      <c r="F143" s="57">
        <f t="shared" si="62"/>
        <v>0</v>
      </c>
      <c r="G143" s="57">
        <f>G7+G11+G15+G19+G23+G27+G31+G35+G39+G43+G47+G51+G55+G59+G63+G67+G71+G75+G79+G83+G91+G95+G99+G103+G107+G111+G115+G119+G123+G127+G131+G135+G139+G87</f>
        <v>0</v>
      </c>
      <c r="H143" s="57">
        <f t="shared" si="62"/>
        <v>55.8</v>
      </c>
      <c r="I143" s="57">
        <f t="shared" si="62"/>
        <v>0</v>
      </c>
      <c r="J143" s="57">
        <f t="shared" si="62"/>
        <v>1710.16</v>
      </c>
      <c r="K143" s="57">
        <f t="shared" si="62"/>
        <v>0</v>
      </c>
      <c r="L143" s="57">
        <f t="shared" si="62"/>
        <v>261.47000000000003</v>
      </c>
      <c r="M143" s="57">
        <f t="shared" si="62"/>
        <v>600</v>
      </c>
      <c r="N143" s="57">
        <f t="shared" ref="N143" si="63">N7+N11+N15+N19+N23+N27+N31+N35+N39+N43+N47+N51+N55+N59+N63+N67+N71+N75+N79+N83+N91+N95+N99+N103+N107+N111+N115+N119+N123+N127+N131+N135+N139+N87</f>
        <v>1671.4</v>
      </c>
      <c r="O143" s="57">
        <f t="shared" si="62"/>
        <v>122090.68000000001</v>
      </c>
      <c r="P143" s="57">
        <f t="shared" si="62"/>
        <v>700</v>
      </c>
      <c r="Q143" s="57">
        <f t="shared" si="62"/>
        <v>0</v>
      </c>
      <c r="R143" s="57">
        <f t="shared" si="62"/>
        <v>3439.3100000000004</v>
      </c>
      <c r="S143" s="57">
        <f t="shared" si="62"/>
        <v>0</v>
      </c>
      <c r="T143" s="57">
        <f t="shared" si="62"/>
        <v>296.44</v>
      </c>
      <c r="U143" s="57">
        <f t="shared" si="62"/>
        <v>132158.69999999998</v>
      </c>
      <c r="V143" s="57">
        <f t="shared" si="62"/>
        <v>0</v>
      </c>
      <c r="W143" s="57">
        <f t="shared" si="62"/>
        <v>17078.190000000002</v>
      </c>
      <c r="X143" s="58">
        <f>SUM(E143:W143)</f>
        <v>280062.14999999997</v>
      </c>
      <c r="Y143" s="141"/>
      <c r="Z143" s="141"/>
    </row>
    <row r="144" spans="1:28" ht="12.75" customHeight="1" thickBot="1" x14ac:dyDescent="0.25">
      <c r="A144" s="149"/>
      <c r="B144" s="150"/>
      <c r="C144" s="46" t="s">
        <v>4</v>
      </c>
      <c r="D144" s="47">
        <f>SUM(D141:D143)</f>
        <v>1892211.6099999999</v>
      </c>
      <c r="E144" s="48">
        <f>SUM(E141:E143)</f>
        <v>126630.72</v>
      </c>
      <c r="F144" s="49">
        <f t="shared" ref="F144:W144" si="64">SUM(F141:F143)</f>
        <v>2114.4899999999998</v>
      </c>
      <c r="G144" s="49">
        <f t="shared" si="64"/>
        <v>553473.97</v>
      </c>
      <c r="H144" s="49">
        <f t="shared" si="64"/>
        <v>2854.88</v>
      </c>
      <c r="I144" s="50">
        <f t="shared" si="64"/>
        <v>8578.380000000001</v>
      </c>
      <c r="J144" s="50">
        <f t="shared" si="64"/>
        <v>52624.85</v>
      </c>
      <c r="K144" s="49">
        <f t="shared" si="64"/>
        <v>5341.4199999999992</v>
      </c>
      <c r="L144" s="49">
        <f t="shared" si="64"/>
        <v>24817.000000000004</v>
      </c>
      <c r="M144" s="49">
        <f t="shared" si="64"/>
        <v>600</v>
      </c>
      <c r="N144" s="49">
        <f t="shared" si="64"/>
        <v>1671.4</v>
      </c>
      <c r="O144" s="50">
        <f t="shared" si="64"/>
        <v>161244.32</v>
      </c>
      <c r="P144" s="49">
        <f t="shared" si="64"/>
        <v>6491.76</v>
      </c>
      <c r="Q144" s="49">
        <f t="shared" si="64"/>
        <v>600</v>
      </c>
      <c r="R144" s="49">
        <f t="shared" si="64"/>
        <v>117581.67</v>
      </c>
      <c r="S144" s="50">
        <f t="shared" si="64"/>
        <v>34128.43</v>
      </c>
      <c r="T144" s="50">
        <f t="shared" si="64"/>
        <v>1996.44</v>
      </c>
      <c r="U144" s="50">
        <f t="shared" si="64"/>
        <v>524492.77</v>
      </c>
      <c r="V144" s="50">
        <f t="shared" si="64"/>
        <v>5200</v>
      </c>
      <c r="W144" s="50">
        <f t="shared" si="64"/>
        <v>204875.75999999998</v>
      </c>
      <c r="X144" s="51">
        <f>SUM(X141:X143)</f>
        <v>1835318.2599999998</v>
      </c>
      <c r="Y144" s="37">
        <f>SUM(Y5:Y143)</f>
        <v>153728.45000000001</v>
      </c>
      <c r="Z144" s="39">
        <f t="shared" ref="Z144" si="65">SUM(Z5:Z143)</f>
        <v>210621.80000000005</v>
      </c>
      <c r="AB144" s="8"/>
    </row>
    <row r="145" spans="1:27" ht="11.25" customHeight="1" x14ac:dyDescent="0.2">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c r="W145" s="131"/>
      <c r="X145" s="131"/>
    </row>
    <row r="146" spans="1:27" ht="24.75" customHeight="1" x14ac:dyDescent="0.2">
      <c r="A146" s="140" t="s">
        <v>100</v>
      </c>
      <c r="B146" s="140"/>
      <c r="C146" s="140"/>
      <c r="D146" s="21">
        <f>SUM(E146:W146)</f>
        <v>100.00000000000003</v>
      </c>
      <c r="E146" s="21">
        <f>SUM(E143-(E139+E135))*100/SUM(X143-(X139+X135))</f>
        <v>0</v>
      </c>
      <c r="F146" s="21">
        <f>SUM(F143-(F139+F135))*100/(X143-(X139+X135))</f>
        <v>0</v>
      </c>
      <c r="G146" s="21">
        <f>SUM(G143-(G139+G135))*100/(X143-(X139+X135))</f>
        <v>0</v>
      </c>
      <c r="H146" s="21">
        <f>SUM(H143-(H139+H135))*100/(X143-(X139+X135))</f>
        <v>0</v>
      </c>
      <c r="I146" s="21">
        <f>SUM(I143-(I139+I135))*100/(X143-(X139+X135))</f>
        <v>0</v>
      </c>
      <c r="J146" s="21">
        <f>SUM(J143-(J139+J135))*100/(X143-(X139+X135))</f>
        <v>0.13668871318921702</v>
      </c>
      <c r="K146" s="21">
        <f>SUM(K143-(K139+K135))*100/(X143-(X139+X135))</f>
        <v>0</v>
      </c>
      <c r="L146" s="21">
        <f>SUM(L143-(L139+L135))*100/(X143-(X139+X135))</f>
        <v>0</v>
      </c>
      <c r="M146" s="21">
        <f>SUM(M143-(M139+M135))*100/(X143-(X139+X135))</f>
        <v>0</v>
      </c>
      <c r="N146" s="21">
        <f>SUM(N143-(N139+N135))*100/(X143-(X139+X135))</f>
        <v>0</v>
      </c>
      <c r="O146" s="21">
        <f>SUM(O143-(O139+O135))*100/(X143-(X139+X135))</f>
        <v>12.23272401605656</v>
      </c>
      <c r="P146" s="21">
        <f>SUM(P143-(P139+P135))*100/(X143-(X139+X135))</f>
        <v>0</v>
      </c>
      <c r="Q146" s="21">
        <f>SUM(Q143-(Q139+Q135))*100/(X143-(X139+X135))</f>
        <v>0</v>
      </c>
      <c r="R146" s="21">
        <f>SUM(R143-(R139+R135))*100/(X143-(X139+X135))</f>
        <v>3.5140481141536668</v>
      </c>
      <c r="S146" s="21">
        <f>SUM(S143-(S139+S135))*100/(X143-(X139+X135))</f>
        <v>0</v>
      </c>
      <c r="T146" s="21">
        <f>SUM(T143-(T139+T135))*100/(X143-(X139+X135))</f>
        <v>0</v>
      </c>
      <c r="U146" s="21">
        <f>SUM(U143-(U139+U135))*100/(X143-(X139+X135))</f>
        <v>66.606851685775069</v>
      </c>
      <c r="V146" s="21">
        <f>SUM(V143-(V139+V135))*100/(X143-(X139+X135))</f>
        <v>0</v>
      </c>
      <c r="W146" s="21">
        <f>SUM(W143-(W139+W135))*100/(X143-(X139+X135))</f>
        <v>17.509687470825515</v>
      </c>
      <c r="X146" s="21">
        <f>SUM(E146:W146)</f>
        <v>100.00000000000003</v>
      </c>
    </row>
    <row r="147" spans="1:27" x14ac:dyDescent="0.2">
      <c r="A147" s="128" t="s">
        <v>51</v>
      </c>
      <c r="B147" s="128"/>
      <c r="C147" s="128"/>
      <c r="D147" s="21">
        <f>SUM(E147:W147)</f>
        <v>100.00000000000001</v>
      </c>
      <c r="E147" s="21">
        <f>E144*100/X144</f>
        <v>6.8996600077416552</v>
      </c>
      <c r="F147" s="21">
        <f>F144*100/X144</f>
        <v>0.11521108061116332</v>
      </c>
      <c r="G147" s="21">
        <f>G144*100/X144</f>
        <v>30.156838847121811</v>
      </c>
      <c r="H147" s="21">
        <f>H144*100/X144</f>
        <v>0.15555231276345502</v>
      </c>
      <c r="I147" s="21">
        <f>I144*100/X144</f>
        <v>0.46740558228849105</v>
      </c>
      <c r="J147" s="21">
        <f>J144*100/X144</f>
        <v>2.8673419290232531</v>
      </c>
      <c r="K147" s="21">
        <f>K144*100/X144</f>
        <v>0.29103508183915738</v>
      </c>
      <c r="L147" s="21">
        <f>L144*100/X144</f>
        <v>1.3521905459601327</v>
      </c>
      <c r="M147" s="21">
        <f>M144*100/X144</f>
        <v>3.2691877647422311E-2</v>
      </c>
      <c r="N147" s="21">
        <f>N144*100/X144</f>
        <v>9.1068673833169411E-2</v>
      </c>
      <c r="O147" s="21">
        <f>O144*100/X144</f>
        <v>8.7856326346363502</v>
      </c>
      <c r="P147" s="21">
        <f>P144*100/X144</f>
        <v>0.35371303939405041</v>
      </c>
      <c r="Q147" s="21">
        <f>Q144*100/X144</f>
        <v>3.2691877647422311E-2</v>
      </c>
      <c r="R147" s="21">
        <f>R144*100/X144</f>
        <v>6.4066092820326439</v>
      </c>
      <c r="S147" s="21">
        <f>S144*100/X144</f>
        <v>1.8595374297643616</v>
      </c>
      <c r="T147" s="21">
        <f>T144*100/X144</f>
        <v>0.10877895368403299</v>
      </c>
      <c r="U147" s="21">
        <f>U144*100/X144</f>
        <v>28.577755772996017</v>
      </c>
      <c r="V147" s="21">
        <f>V144*100/X144</f>
        <v>0.28332960627766002</v>
      </c>
      <c r="W147" s="21">
        <f>W144*100/X144</f>
        <v>11.162955464737761</v>
      </c>
      <c r="X147" s="21">
        <f>SUM(E147:W147)</f>
        <v>100.00000000000001</v>
      </c>
    </row>
    <row r="148" spans="1:27" x14ac:dyDescent="0.2">
      <c r="D148" s="8"/>
      <c r="E148" s="8"/>
      <c r="F148" s="8"/>
      <c r="G148" s="8"/>
      <c r="H148" s="8"/>
      <c r="I148" s="8"/>
      <c r="J148" s="8"/>
      <c r="K148" s="8"/>
      <c r="L148" s="8"/>
      <c r="M148" s="8"/>
      <c r="N148" s="8"/>
      <c r="O148" s="8"/>
      <c r="P148" s="8"/>
      <c r="Q148" s="8"/>
      <c r="R148" s="8"/>
      <c r="S148" s="8"/>
      <c r="T148" s="8"/>
      <c r="U148" s="8"/>
      <c r="V148" s="8"/>
      <c r="W148" s="8"/>
      <c r="X148" s="29"/>
    </row>
    <row r="149" spans="1:27" x14ac:dyDescent="0.2">
      <c r="D149" s="8"/>
      <c r="E149" s="8"/>
      <c r="F149" s="8"/>
      <c r="G149" s="8"/>
      <c r="H149" s="8"/>
      <c r="I149" s="8"/>
      <c r="J149" s="8"/>
      <c r="K149" s="8"/>
      <c r="L149" s="8"/>
      <c r="M149" s="8"/>
      <c r="N149" s="8"/>
      <c r="O149" s="8"/>
      <c r="P149" s="8"/>
      <c r="Q149" s="8"/>
      <c r="R149" s="8"/>
      <c r="S149" s="8"/>
      <c r="T149" s="8"/>
      <c r="U149" s="8"/>
      <c r="V149" s="8"/>
      <c r="W149" s="8"/>
      <c r="X149" s="29"/>
    </row>
    <row r="150" spans="1:27" x14ac:dyDescent="0.2">
      <c r="D150" s="29"/>
      <c r="E150" s="29"/>
      <c r="F150" s="29"/>
      <c r="G150" s="29"/>
      <c r="H150" s="29"/>
      <c r="I150" s="29"/>
      <c r="J150" s="29"/>
      <c r="K150" s="29"/>
      <c r="L150" s="29"/>
      <c r="M150" s="29"/>
      <c r="N150" s="29"/>
      <c r="O150" s="29"/>
      <c r="P150" s="29"/>
      <c r="Q150" s="29"/>
      <c r="R150" s="29"/>
      <c r="S150" s="29"/>
      <c r="T150" s="29"/>
      <c r="U150" s="29"/>
      <c r="V150" s="29"/>
      <c r="W150" s="29"/>
      <c r="X150" s="29"/>
      <c r="Y150" s="12"/>
      <c r="Z150" s="12"/>
      <c r="AA150" s="12"/>
    </row>
    <row r="151" spans="1:27" x14ac:dyDescent="0.2">
      <c r="D151" s="29"/>
      <c r="E151" s="29"/>
      <c r="F151" s="29"/>
      <c r="G151" s="29"/>
      <c r="H151" s="29"/>
      <c r="I151" s="29"/>
      <c r="J151" s="29"/>
      <c r="K151" s="29"/>
      <c r="L151" s="29"/>
      <c r="M151" s="29"/>
      <c r="N151" s="29"/>
      <c r="O151" s="29"/>
      <c r="P151" s="29"/>
      <c r="Q151" s="29"/>
      <c r="R151" s="29"/>
      <c r="S151" s="29"/>
      <c r="T151" s="29"/>
      <c r="U151" s="29"/>
      <c r="V151" s="29"/>
      <c r="W151" s="29"/>
      <c r="X151" s="29"/>
      <c r="Y151" s="12"/>
      <c r="Z151" s="12"/>
      <c r="AA151" s="12"/>
    </row>
    <row r="152" spans="1:27" x14ac:dyDescent="0.2">
      <c r="D152" s="29"/>
      <c r="E152" s="29"/>
      <c r="F152" s="29"/>
      <c r="G152" s="29"/>
      <c r="H152" s="29"/>
      <c r="I152" s="29"/>
      <c r="J152" s="29"/>
      <c r="K152" s="29"/>
      <c r="L152" s="29"/>
      <c r="M152" s="29"/>
      <c r="N152" s="29"/>
      <c r="O152" s="29"/>
      <c r="P152" s="29"/>
      <c r="Q152" s="29"/>
      <c r="R152" s="29"/>
      <c r="S152" s="29"/>
      <c r="T152" s="29"/>
      <c r="U152" s="29"/>
      <c r="V152" s="29"/>
      <c r="W152" s="29"/>
      <c r="X152" s="29"/>
      <c r="Y152" s="12"/>
      <c r="Z152" s="12"/>
      <c r="AA152" s="12"/>
    </row>
    <row r="153" spans="1:27" x14ac:dyDescent="0.2">
      <c r="D153" s="29"/>
      <c r="E153" s="29"/>
      <c r="F153" s="29"/>
      <c r="G153" s="29"/>
      <c r="H153" s="29"/>
      <c r="I153" s="29"/>
      <c r="J153" s="29"/>
      <c r="K153" s="29"/>
      <c r="L153" s="29"/>
      <c r="M153" s="29"/>
      <c r="N153" s="29"/>
      <c r="O153" s="29"/>
      <c r="P153" s="29"/>
      <c r="Q153" s="29"/>
      <c r="R153" s="29"/>
      <c r="S153" s="29"/>
      <c r="T153" s="29"/>
      <c r="U153" s="29"/>
      <c r="V153" s="29"/>
      <c r="W153" s="29"/>
      <c r="X153" s="29"/>
      <c r="Y153" s="12"/>
      <c r="Z153" s="12"/>
      <c r="AA153" s="12"/>
    </row>
    <row r="154" spans="1:27" x14ac:dyDescent="0.2">
      <c r="D154" s="29"/>
      <c r="E154" s="29"/>
      <c r="F154" s="29"/>
      <c r="G154" s="29"/>
      <c r="H154" s="29"/>
      <c r="I154" s="29"/>
      <c r="J154" s="29"/>
      <c r="K154" s="29"/>
      <c r="L154" s="29"/>
      <c r="M154" s="29"/>
      <c r="N154" s="29"/>
      <c r="O154" s="29"/>
      <c r="P154" s="29"/>
      <c r="Q154" s="29"/>
      <c r="R154" s="29"/>
      <c r="S154" s="29"/>
      <c r="T154" s="29"/>
      <c r="U154" s="29"/>
      <c r="V154" s="29"/>
      <c r="W154" s="29"/>
      <c r="X154" s="29"/>
      <c r="Y154" s="12"/>
      <c r="Z154" s="12"/>
      <c r="AA154" s="12"/>
    </row>
    <row r="155" spans="1:27" x14ac:dyDescent="0.2">
      <c r="D155" s="29"/>
      <c r="E155" s="29"/>
      <c r="F155" s="29"/>
      <c r="G155" s="29"/>
      <c r="H155" s="29"/>
      <c r="I155" s="29"/>
      <c r="J155" s="29"/>
      <c r="K155" s="29"/>
      <c r="L155" s="29"/>
      <c r="M155" s="29"/>
      <c r="N155" s="29"/>
      <c r="O155" s="29"/>
      <c r="P155" s="29"/>
      <c r="Q155" s="29"/>
      <c r="R155" s="29"/>
      <c r="S155" s="29"/>
      <c r="T155" s="29"/>
      <c r="U155" s="29"/>
      <c r="V155" s="29"/>
      <c r="W155" s="29"/>
      <c r="X155" s="29"/>
      <c r="Y155" s="12"/>
      <c r="Z155" s="12"/>
      <c r="AA155" s="12"/>
    </row>
    <row r="156" spans="1:27" x14ac:dyDescent="0.2">
      <c r="D156" s="29"/>
      <c r="E156" s="29"/>
      <c r="F156" s="29"/>
      <c r="G156" s="29"/>
      <c r="H156" s="29"/>
      <c r="I156" s="29"/>
      <c r="J156" s="29"/>
      <c r="K156" s="29"/>
      <c r="L156" s="29"/>
      <c r="M156" s="29"/>
      <c r="N156" s="29"/>
      <c r="O156" s="29"/>
      <c r="P156" s="29"/>
      <c r="Q156" s="29"/>
      <c r="R156" s="29"/>
      <c r="S156" s="29"/>
      <c r="T156" s="29"/>
      <c r="U156" s="29"/>
      <c r="V156" s="29"/>
      <c r="W156" s="29"/>
      <c r="X156" s="29"/>
      <c r="Y156" s="12"/>
      <c r="Z156" s="12"/>
      <c r="AA156" s="12"/>
    </row>
    <row r="157" spans="1:27" x14ac:dyDescent="0.2">
      <c r="D157" s="29"/>
      <c r="E157" s="29"/>
      <c r="F157" s="29"/>
      <c r="G157" s="29"/>
      <c r="H157" s="29"/>
      <c r="I157" s="29"/>
      <c r="J157" s="29"/>
      <c r="K157" s="29"/>
      <c r="L157" s="29"/>
      <c r="M157" s="29"/>
      <c r="N157" s="29"/>
      <c r="O157" s="29"/>
      <c r="P157" s="29"/>
      <c r="Q157" s="29"/>
      <c r="R157" s="29"/>
      <c r="S157" s="29"/>
      <c r="T157" s="29"/>
      <c r="U157" s="29"/>
      <c r="V157" s="29"/>
      <c r="W157" s="29"/>
      <c r="X157" s="29"/>
      <c r="Y157" s="12"/>
      <c r="Z157" s="12"/>
      <c r="AA157" s="12"/>
    </row>
    <row r="158" spans="1:27" x14ac:dyDescent="0.2">
      <c r="D158" s="29"/>
      <c r="E158" s="29"/>
      <c r="F158" s="29"/>
      <c r="G158" s="29"/>
      <c r="H158" s="29"/>
      <c r="I158" s="29"/>
      <c r="J158" s="29"/>
      <c r="K158" s="29"/>
      <c r="L158" s="29"/>
      <c r="M158" s="29"/>
      <c r="N158" s="29"/>
      <c r="O158" s="29"/>
      <c r="P158" s="29"/>
      <c r="Q158" s="29"/>
      <c r="R158" s="29"/>
      <c r="S158" s="29"/>
      <c r="T158" s="29"/>
      <c r="U158" s="29"/>
      <c r="V158" s="29"/>
      <c r="W158" s="29"/>
      <c r="X158" s="29"/>
      <c r="Y158" s="12"/>
      <c r="Z158" s="12"/>
      <c r="AA158" s="12"/>
    </row>
    <row r="159" spans="1:27" x14ac:dyDescent="0.2">
      <c r="D159" s="29"/>
      <c r="E159" s="29"/>
      <c r="F159" s="29"/>
      <c r="G159" s="29"/>
      <c r="H159" s="29"/>
      <c r="I159" s="29"/>
      <c r="J159" s="29"/>
      <c r="K159" s="29"/>
      <c r="L159" s="29"/>
      <c r="M159" s="29"/>
      <c r="N159" s="29"/>
      <c r="O159" s="29"/>
      <c r="P159" s="29"/>
      <c r="Q159" s="29"/>
      <c r="R159" s="29"/>
      <c r="S159" s="29"/>
      <c r="T159" s="29"/>
      <c r="U159" s="29"/>
      <c r="V159" s="29"/>
      <c r="W159" s="29"/>
      <c r="X159" s="29"/>
      <c r="Y159" s="12"/>
      <c r="Z159" s="12"/>
      <c r="AA159" s="12"/>
    </row>
    <row r="160" spans="1:27" x14ac:dyDescent="0.2">
      <c r="D160" s="29"/>
      <c r="E160" s="29"/>
      <c r="F160" s="29"/>
      <c r="G160" s="29"/>
      <c r="H160" s="29"/>
      <c r="I160" s="29"/>
      <c r="J160" s="29"/>
      <c r="K160" s="29"/>
      <c r="L160" s="29"/>
      <c r="M160" s="29"/>
      <c r="N160" s="29"/>
      <c r="O160" s="29"/>
      <c r="P160" s="29"/>
      <c r="Q160" s="29"/>
      <c r="R160" s="29"/>
      <c r="S160" s="29"/>
      <c r="T160" s="29"/>
      <c r="U160" s="29"/>
      <c r="V160" s="29"/>
      <c r="W160" s="29"/>
      <c r="X160" s="29"/>
      <c r="Y160" s="12"/>
      <c r="Z160" s="12"/>
      <c r="AA160" s="12"/>
    </row>
    <row r="161" spans="4:27" x14ac:dyDescent="0.2">
      <c r="D161" s="29"/>
      <c r="E161" s="29"/>
      <c r="F161" s="29"/>
      <c r="G161" s="29"/>
      <c r="H161" s="29"/>
      <c r="I161" s="29"/>
      <c r="J161" s="29"/>
      <c r="K161" s="29"/>
      <c r="L161" s="29"/>
      <c r="M161" s="29"/>
      <c r="N161" s="29"/>
      <c r="O161" s="29"/>
      <c r="P161" s="29"/>
      <c r="Q161" s="29"/>
      <c r="R161" s="29"/>
      <c r="S161" s="29"/>
      <c r="T161" s="29"/>
      <c r="U161" s="29"/>
      <c r="V161" s="29"/>
      <c r="W161" s="29"/>
      <c r="X161" s="29"/>
      <c r="Y161" s="12"/>
      <c r="Z161" s="12"/>
      <c r="AA161" s="12"/>
    </row>
    <row r="162" spans="4:27" x14ac:dyDescent="0.2">
      <c r="D162" s="29"/>
      <c r="E162" s="29"/>
      <c r="F162" s="29"/>
      <c r="G162" s="29"/>
      <c r="H162" s="29"/>
      <c r="I162" s="29"/>
      <c r="J162" s="29"/>
      <c r="K162" s="29"/>
      <c r="L162" s="29"/>
      <c r="M162" s="29"/>
      <c r="N162" s="29"/>
      <c r="O162" s="29"/>
      <c r="P162" s="29"/>
      <c r="Q162" s="29"/>
      <c r="R162" s="29"/>
      <c r="S162" s="29"/>
      <c r="T162" s="29"/>
      <c r="U162" s="29"/>
      <c r="V162" s="29"/>
      <c r="W162" s="29"/>
      <c r="X162" s="29"/>
      <c r="Y162" s="12"/>
      <c r="Z162" s="12"/>
      <c r="AA162" s="12"/>
    </row>
    <row r="163" spans="4:27" x14ac:dyDescent="0.2">
      <c r="D163" s="29"/>
      <c r="E163" s="29"/>
      <c r="F163" s="29"/>
      <c r="G163" s="29"/>
      <c r="H163" s="29"/>
      <c r="I163" s="29"/>
      <c r="J163" s="29"/>
      <c r="K163" s="29"/>
      <c r="L163" s="29"/>
      <c r="M163" s="29"/>
      <c r="N163" s="29"/>
      <c r="O163" s="29"/>
      <c r="P163" s="29"/>
      <c r="Q163" s="29"/>
      <c r="R163" s="29"/>
      <c r="S163" s="29"/>
      <c r="T163" s="29"/>
      <c r="U163" s="29"/>
      <c r="V163" s="29"/>
      <c r="W163" s="29"/>
      <c r="X163" s="29"/>
      <c r="Y163" s="12"/>
      <c r="Z163" s="12"/>
      <c r="AA163" s="12"/>
    </row>
    <row r="164" spans="4:27" x14ac:dyDescent="0.2">
      <c r="D164" s="8"/>
      <c r="E164" s="8"/>
      <c r="F164" s="8"/>
      <c r="G164" s="8"/>
      <c r="H164" s="8"/>
      <c r="I164" s="8"/>
      <c r="J164" s="8"/>
      <c r="K164" s="8"/>
      <c r="L164" s="8"/>
      <c r="M164" s="8"/>
      <c r="N164" s="8"/>
      <c r="O164" s="8"/>
      <c r="P164" s="8"/>
      <c r="Q164" s="8"/>
      <c r="R164" s="8"/>
      <c r="S164" s="8"/>
      <c r="T164" s="8"/>
      <c r="U164" s="8"/>
      <c r="V164" s="8"/>
      <c r="W164" s="8"/>
      <c r="X164" s="8"/>
    </row>
    <row r="165" spans="4:27" x14ac:dyDescent="0.2">
      <c r="D165" s="8"/>
      <c r="E165" s="8"/>
      <c r="F165" s="8"/>
      <c r="G165" s="8"/>
      <c r="H165" s="8"/>
      <c r="I165" s="8"/>
      <c r="J165" s="8"/>
      <c r="K165" s="8"/>
      <c r="L165" s="8"/>
      <c r="M165" s="8"/>
      <c r="N165" s="8"/>
      <c r="O165" s="8"/>
      <c r="P165" s="8"/>
      <c r="Q165" s="8"/>
      <c r="R165" s="8"/>
      <c r="S165" s="8"/>
      <c r="T165" s="8"/>
      <c r="U165" s="8"/>
      <c r="V165" s="8"/>
      <c r="W165" s="8"/>
      <c r="X165" s="8"/>
    </row>
    <row r="166" spans="4:27" x14ac:dyDescent="0.2">
      <c r="D166" s="8"/>
      <c r="E166" s="8"/>
      <c r="F166" s="8"/>
      <c r="G166" s="8"/>
      <c r="H166" s="8"/>
      <c r="I166" s="8"/>
      <c r="J166" s="8"/>
      <c r="K166" s="8"/>
      <c r="L166" s="8"/>
      <c r="M166" s="8"/>
      <c r="N166" s="8"/>
      <c r="O166" s="8"/>
      <c r="P166" s="8"/>
      <c r="Q166" s="8"/>
      <c r="R166" s="8"/>
      <c r="S166" s="8"/>
      <c r="T166" s="8"/>
      <c r="U166" s="8"/>
      <c r="V166" s="8"/>
      <c r="W166" s="8"/>
      <c r="X166" s="8"/>
    </row>
    <row r="167" spans="4:27" x14ac:dyDescent="0.2">
      <c r="D167" s="8"/>
      <c r="E167" s="8"/>
      <c r="F167" s="8"/>
      <c r="G167" s="8"/>
      <c r="H167" s="8"/>
      <c r="I167" s="8"/>
      <c r="J167" s="8"/>
      <c r="K167" s="8"/>
      <c r="L167" s="8"/>
      <c r="M167" s="8"/>
      <c r="N167" s="8"/>
      <c r="O167" s="8"/>
      <c r="P167" s="8"/>
      <c r="Q167" s="8"/>
      <c r="R167" s="8"/>
      <c r="S167" s="8"/>
      <c r="T167" s="8"/>
      <c r="U167" s="8"/>
      <c r="V167" s="8"/>
      <c r="W167" s="8"/>
      <c r="X167" s="8"/>
    </row>
    <row r="168" spans="4:27" x14ac:dyDescent="0.2">
      <c r="D168" s="8"/>
      <c r="E168" s="8"/>
      <c r="F168" s="8"/>
      <c r="G168" s="8"/>
      <c r="H168" s="8"/>
      <c r="I168" s="8"/>
      <c r="J168" s="8"/>
      <c r="K168" s="8"/>
      <c r="L168" s="8"/>
      <c r="M168" s="8"/>
      <c r="N168" s="8"/>
      <c r="O168" s="8"/>
      <c r="P168" s="8"/>
      <c r="Q168" s="8"/>
      <c r="R168" s="8"/>
      <c r="S168" s="8"/>
      <c r="T168" s="8"/>
      <c r="U168" s="8"/>
      <c r="V168" s="8"/>
      <c r="W168" s="8"/>
      <c r="X168" s="8"/>
    </row>
    <row r="169" spans="4:27" x14ac:dyDescent="0.2">
      <c r="D169" s="8"/>
      <c r="E169" s="8"/>
      <c r="F169" s="8"/>
      <c r="G169" s="8"/>
      <c r="H169" s="8"/>
      <c r="I169" s="8"/>
      <c r="J169" s="8"/>
      <c r="K169" s="8"/>
      <c r="L169" s="8"/>
      <c r="M169" s="8"/>
      <c r="N169" s="8"/>
      <c r="O169" s="8"/>
      <c r="P169" s="8"/>
      <c r="Q169" s="8"/>
      <c r="R169" s="8"/>
      <c r="S169" s="8"/>
      <c r="T169" s="8"/>
      <c r="U169" s="8"/>
      <c r="V169" s="8"/>
      <c r="W169" s="8"/>
      <c r="X169" s="8"/>
    </row>
    <row r="170" spans="4:27" x14ac:dyDescent="0.2">
      <c r="D170" s="8"/>
      <c r="E170" s="8"/>
      <c r="F170" s="8"/>
      <c r="G170" s="8"/>
      <c r="H170" s="8"/>
      <c r="I170" s="8"/>
      <c r="J170" s="8"/>
      <c r="K170" s="8"/>
      <c r="L170" s="8"/>
      <c r="M170" s="8"/>
      <c r="N170" s="8"/>
      <c r="O170" s="8"/>
      <c r="P170" s="8"/>
      <c r="Q170" s="8"/>
      <c r="R170" s="8"/>
      <c r="S170" s="8"/>
      <c r="T170" s="8"/>
      <c r="U170" s="8"/>
      <c r="V170" s="8"/>
      <c r="W170" s="8"/>
      <c r="X170" s="8"/>
    </row>
    <row r="171" spans="4:27" x14ac:dyDescent="0.2">
      <c r="D171" s="8"/>
      <c r="E171" s="8"/>
      <c r="F171" s="8"/>
      <c r="G171" s="8"/>
      <c r="H171" s="8"/>
      <c r="I171" s="8"/>
      <c r="J171" s="8"/>
      <c r="K171" s="8"/>
      <c r="L171" s="8"/>
      <c r="M171" s="8"/>
      <c r="N171" s="8"/>
      <c r="O171" s="8"/>
      <c r="P171" s="8"/>
      <c r="Q171" s="8"/>
      <c r="R171" s="8"/>
      <c r="S171" s="8"/>
      <c r="T171" s="8"/>
      <c r="U171" s="8"/>
      <c r="V171" s="8"/>
      <c r="W171" s="8"/>
      <c r="X171" s="8"/>
    </row>
    <row r="172" spans="4:27" x14ac:dyDescent="0.2">
      <c r="D172" s="8"/>
      <c r="E172" s="8"/>
      <c r="F172" s="8"/>
      <c r="G172" s="8"/>
      <c r="H172" s="8"/>
      <c r="I172" s="8"/>
      <c r="J172" s="8"/>
      <c r="K172" s="8"/>
      <c r="L172" s="8"/>
      <c r="M172" s="8"/>
      <c r="N172" s="8"/>
      <c r="O172" s="8"/>
      <c r="P172" s="8"/>
      <c r="Q172" s="8"/>
      <c r="R172" s="8"/>
      <c r="S172" s="8"/>
      <c r="T172" s="8"/>
      <c r="U172" s="8"/>
      <c r="V172" s="8"/>
      <c r="W172" s="8"/>
      <c r="X172" s="8"/>
    </row>
    <row r="173" spans="4:27" x14ac:dyDescent="0.2">
      <c r="D173" s="8"/>
      <c r="E173" s="8"/>
      <c r="F173" s="8"/>
      <c r="G173" s="8"/>
      <c r="H173" s="8"/>
      <c r="I173" s="8"/>
      <c r="J173" s="8"/>
      <c r="K173" s="8"/>
      <c r="L173" s="8"/>
      <c r="M173" s="8"/>
      <c r="N173" s="8"/>
      <c r="O173" s="8"/>
      <c r="P173" s="8"/>
      <c r="Q173" s="8"/>
      <c r="R173" s="8"/>
      <c r="S173" s="8"/>
      <c r="T173" s="8"/>
      <c r="U173" s="8"/>
      <c r="V173" s="8"/>
      <c r="W173" s="8"/>
      <c r="X173" s="8"/>
    </row>
    <row r="174" spans="4:27" x14ac:dyDescent="0.2">
      <c r="D174" s="8"/>
      <c r="E174" s="8"/>
      <c r="F174" s="8"/>
      <c r="G174" s="8"/>
      <c r="H174" s="8"/>
      <c r="I174" s="8"/>
      <c r="J174" s="8"/>
      <c r="K174" s="8"/>
      <c r="L174" s="8"/>
      <c r="M174" s="8"/>
      <c r="N174" s="8"/>
      <c r="O174" s="8"/>
      <c r="P174" s="8"/>
      <c r="Q174" s="8"/>
      <c r="R174" s="8"/>
      <c r="S174" s="8"/>
      <c r="T174" s="8"/>
      <c r="U174" s="8"/>
      <c r="V174" s="8"/>
      <c r="W174" s="8"/>
      <c r="X174" s="8"/>
    </row>
    <row r="175" spans="4:27" x14ac:dyDescent="0.2">
      <c r="D175" s="8"/>
      <c r="E175" s="8"/>
      <c r="F175" s="8"/>
      <c r="G175" s="8"/>
      <c r="H175" s="8"/>
      <c r="I175" s="8"/>
      <c r="J175" s="8"/>
      <c r="K175" s="8"/>
      <c r="L175" s="8"/>
      <c r="M175" s="8"/>
      <c r="N175" s="8"/>
      <c r="O175" s="8"/>
      <c r="P175" s="8"/>
      <c r="Q175" s="8"/>
      <c r="R175" s="8"/>
      <c r="S175" s="8"/>
      <c r="T175" s="8"/>
      <c r="U175" s="8"/>
      <c r="V175" s="8"/>
      <c r="W175" s="8"/>
      <c r="X175" s="8"/>
    </row>
    <row r="176" spans="4:27" x14ac:dyDescent="0.2">
      <c r="D176" s="8"/>
      <c r="E176" s="8"/>
      <c r="F176" s="8"/>
      <c r="G176" s="8"/>
      <c r="H176" s="8"/>
      <c r="I176" s="8"/>
      <c r="J176" s="8"/>
      <c r="K176" s="8"/>
      <c r="L176" s="8"/>
      <c r="M176" s="8"/>
      <c r="N176" s="8"/>
      <c r="O176" s="8"/>
      <c r="P176" s="8"/>
      <c r="Q176" s="8"/>
      <c r="R176" s="8"/>
      <c r="S176" s="8"/>
      <c r="T176" s="8"/>
      <c r="U176" s="8"/>
      <c r="V176" s="8"/>
      <c r="W176" s="8"/>
      <c r="X176" s="8"/>
    </row>
    <row r="177" spans="4:24" x14ac:dyDescent="0.2">
      <c r="D177" s="8"/>
      <c r="E177" s="8"/>
      <c r="F177" s="8"/>
      <c r="G177" s="8"/>
      <c r="H177" s="8"/>
      <c r="I177" s="8"/>
      <c r="J177" s="8"/>
      <c r="K177" s="8"/>
      <c r="L177" s="8"/>
      <c r="M177" s="8"/>
      <c r="N177" s="8"/>
      <c r="O177" s="8"/>
      <c r="P177" s="8"/>
      <c r="Q177" s="8"/>
      <c r="R177" s="8"/>
      <c r="S177" s="8"/>
      <c r="T177" s="8"/>
      <c r="U177" s="8"/>
      <c r="V177" s="8"/>
      <c r="W177" s="8"/>
      <c r="X177" s="8"/>
    </row>
    <row r="178" spans="4:24" x14ac:dyDescent="0.2">
      <c r="D178" s="8"/>
      <c r="E178" s="8"/>
      <c r="F178" s="8"/>
      <c r="G178" s="8"/>
      <c r="H178" s="8"/>
      <c r="I178" s="8"/>
      <c r="J178" s="8"/>
      <c r="K178" s="8"/>
      <c r="L178" s="8"/>
      <c r="M178" s="8"/>
      <c r="N178" s="8"/>
      <c r="O178" s="8"/>
      <c r="P178" s="8"/>
      <c r="Q178" s="8"/>
      <c r="R178" s="8"/>
      <c r="S178" s="8"/>
      <c r="T178" s="8"/>
      <c r="U178" s="8"/>
      <c r="V178" s="8"/>
      <c r="W178" s="8"/>
      <c r="X178" s="8"/>
    </row>
    <row r="179" spans="4:24" x14ac:dyDescent="0.2">
      <c r="D179" s="8"/>
      <c r="E179" s="8"/>
      <c r="F179" s="8"/>
      <c r="G179" s="8"/>
      <c r="H179" s="8"/>
      <c r="I179" s="8"/>
      <c r="J179" s="8"/>
      <c r="K179" s="8"/>
      <c r="L179" s="8"/>
      <c r="M179" s="8"/>
      <c r="N179" s="8"/>
      <c r="O179" s="8"/>
      <c r="P179" s="8"/>
      <c r="Q179" s="8"/>
      <c r="R179" s="8"/>
      <c r="S179" s="8"/>
      <c r="T179" s="8"/>
      <c r="U179" s="8"/>
      <c r="V179" s="8"/>
      <c r="W179" s="8"/>
      <c r="X179" s="8"/>
    </row>
    <row r="180" spans="4:24" x14ac:dyDescent="0.2">
      <c r="D180" s="8"/>
      <c r="E180" s="8"/>
      <c r="F180" s="8"/>
      <c r="G180" s="8"/>
      <c r="H180" s="8"/>
      <c r="I180" s="8"/>
      <c r="J180" s="8"/>
      <c r="K180" s="8"/>
      <c r="L180" s="8"/>
      <c r="M180" s="8"/>
      <c r="N180" s="8"/>
      <c r="O180" s="8"/>
      <c r="P180" s="8"/>
      <c r="Q180" s="8"/>
      <c r="R180" s="8"/>
      <c r="S180" s="8"/>
      <c r="T180" s="8"/>
      <c r="U180" s="8"/>
      <c r="V180" s="8"/>
      <c r="W180" s="8"/>
      <c r="X180" s="8"/>
    </row>
    <row r="181" spans="4:24" x14ac:dyDescent="0.2">
      <c r="D181" s="8"/>
      <c r="E181" s="8"/>
      <c r="F181" s="8"/>
      <c r="G181" s="8"/>
      <c r="H181" s="8"/>
      <c r="I181" s="8"/>
      <c r="J181" s="8"/>
      <c r="K181" s="8"/>
      <c r="L181" s="8"/>
      <c r="M181" s="8"/>
      <c r="N181" s="8"/>
      <c r="O181" s="8"/>
      <c r="P181" s="8"/>
      <c r="Q181" s="8"/>
      <c r="R181" s="8"/>
      <c r="S181" s="8"/>
      <c r="T181" s="8"/>
      <c r="U181" s="8"/>
      <c r="V181" s="8"/>
      <c r="W181" s="8"/>
      <c r="X181" s="8"/>
    </row>
    <row r="182" spans="4:24" x14ac:dyDescent="0.2">
      <c r="D182" s="8"/>
      <c r="E182" s="8"/>
      <c r="F182" s="8"/>
      <c r="G182" s="8"/>
      <c r="H182" s="8"/>
      <c r="I182" s="8"/>
      <c r="J182" s="8"/>
      <c r="K182" s="8"/>
      <c r="L182" s="8"/>
      <c r="M182" s="8"/>
      <c r="N182" s="8"/>
      <c r="O182" s="8"/>
      <c r="P182" s="8"/>
      <c r="Q182" s="8"/>
      <c r="R182" s="8"/>
      <c r="S182" s="8"/>
      <c r="T182" s="8"/>
      <c r="U182" s="8"/>
      <c r="V182" s="8"/>
      <c r="W182" s="8"/>
      <c r="X182" s="8"/>
    </row>
    <row r="183" spans="4:24" x14ac:dyDescent="0.2">
      <c r="D183" s="8"/>
      <c r="E183" s="8"/>
      <c r="F183" s="8"/>
      <c r="G183" s="8"/>
      <c r="H183" s="8"/>
      <c r="I183" s="8"/>
      <c r="J183" s="8"/>
      <c r="K183" s="8"/>
      <c r="L183" s="8"/>
      <c r="M183" s="8"/>
      <c r="N183" s="8"/>
      <c r="O183" s="8"/>
      <c r="P183" s="8"/>
      <c r="Q183" s="8"/>
      <c r="R183" s="8"/>
      <c r="S183" s="8"/>
      <c r="T183" s="8"/>
      <c r="U183" s="8"/>
      <c r="V183" s="8"/>
      <c r="W183" s="8"/>
      <c r="X183" s="8"/>
    </row>
    <row r="184" spans="4:24" x14ac:dyDescent="0.2">
      <c r="D184" s="8"/>
      <c r="E184" s="8"/>
      <c r="F184" s="8"/>
      <c r="G184" s="8"/>
      <c r="H184" s="8"/>
      <c r="I184" s="8"/>
      <c r="J184" s="8"/>
      <c r="K184" s="8"/>
      <c r="L184" s="8"/>
      <c r="M184" s="8"/>
      <c r="N184" s="8"/>
      <c r="O184" s="8"/>
      <c r="P184" s="8"/>
      <c r="Q184" s="8"/>
      <c r="R184" s="8"/>
      <c r="S184" s="8"/>
      <c r="T184" s="8"/>
      <c r="U184" s="8"/>
      <c r="V184" s="8"/>
      <c r="W184" s="8"/>
      <c r="X184" s="8"/>
    </row>
    <row r="185" spans="4:24" x14ac:dyDescent="0.2">
      <c r="D185" s="8"/>
      <c r="E185" s="8"/>
      <c r="F185" s="8"/>
      <c r="G185" s="8"/>
      <c r="H185" s="8"/>
      <c r="I185" s="8"/>
      <c r="J185" s="8"/>
      <c r="K185" s="8"/>
      <c r="L185" s="8"/>
      <c r="M185" s="8"/>
      <c r="N185" s="8"/>
      <c r="O185" s="8"/>
      <c r="P185" s="8"/>
      <c r="Q185" s="8"/>
      <c r="R185" s="8"/>
      <c r="S185" s="8"/>
      <c r="T185" s="8"/>
      <c r="U185" s="8"/>
      <c r="V185" s="8"/>
      <c r="W185" s="8"/>
      <c r="X185" s="8"/>
    </row>
    <row r="186" spans="4:24" x14ac:dyDescent="0.2">
      <c r="D186" s="8"/>
      <c r="E186" s="8"/>
      <c r="F186" s="8"/>
      <c r="G186" s="8"/>
      <c r="H186" s="8"/>
      <c r="I186" s="8"/>
      <c r="J186" s="8"/>
      <c r="K186" s="8"/>
      <c r="L186" s="8"/>
      <c r="M186" s="8"/>
      <c r="N186" s="8"/>
      <c r="O186" s="8"/>
      <c r="P186" s="8"/>
      <c r="Q186" s="8"/>
      <c r="R186" s="8"/>
      <c r="S186" s="8"/>
      <c r="T186" s="8"/>
      <c r="U186" s="8"/>
      <c r="V186" s="8"/>
      <c r="W186" s="8"/>
      <c r="X186" s="8"/>
    </row>
    <row r="187" spans="4:24" x14ac:dyDescent="0.2">
      <c r="D187" s="8"/>
      <c r="E187" s="8"/>
      <c r="F187" s="8"/>
      <c r="G187" s="8"/>
      <c r="H187" s="8"/>
      <c r="I187" s="8"/>
      <c r="J187" s="8"/>
      <c r="K187" s="8"/>
      <c r="L187" s="8"/>
      <c r="M187" s="8"/>
      <c r="N187" s="8"/>
      <c r="O187" s="8"/>
      <c r="P187" s="8"/>
      <c r="Q187" s="8"/>
      <c r="R187" s="8"/>
      <c r="S187" s="8"/>
      <c r="T187" s="8"/>
      <c r="U187" s="8"/>
      <c r="V187" s="8"/>
      <c r="W187" s="8"/>
      <c r="X187" s="8"/>
    </row>
    <row r="188" spans="4:24" x14ac:dyDescent="0.2">
      <c r="D188" s="8"/>
      <c r="E188" s="8"/>
      <c r="F188" s="8"/>
      <c r="G188" s="8"/>
      <c r="H188" s="8"/>
      <c r="I188" s="8"/>
      <c r="J188" s="8"/>
      <c r="K188" s="8"/>
      <c r="L188" s="8"/>
      <c r="M188" s="8"/>
      <c r="N188" s="8"/>
      <c r="O188" s="8"/>
      <c r="P188" s="8"/>
      <c r="Q188" s="8"/>
      <c r="R188" s="8"/>
      <c r="S188" s="8"/>
      <c r="T188" s="8"/>
      <c r="U188" s="8"/>
      <c r="V188" s="8"/>
      <c r="W188" s="8"/>
      <c r="X188" s="8"/>
    </row>
    <row r="189" spans="4:24" x14ac:dyDescent="0.2">
      <c r="D189" s="8"/>
      <c r="E189" s="8"/>
      <c r="F189" s="8"/>
      <c r="G189" s="8"/>
      <c r="H189" s="8"/>
      <c r="I189" s="8"/>
      <c r="J189" s="8"/>
      <c r="K189" s="8"/>
      <c r="L189" s="8"/>
      <c r="M189" s="8"/>
      <c r="N189" s="8"/>
      <c r="O189" s="8"/>
      <c r="P189" s="8"/>
      <c r="Q189" s="8"/>
      <c r="R189" s="8"/>
      <c r="S189" s="8"/>
      <c r="T189" s="8"/>
      <c r="U189" s="8"/>
      <c r="V189" s="8"/>
      <c r="W189" s="8"/>
      <c r="X189" s="8"/>
    </row>
    <row r="190" spans="4:24" x14ac:dyDescent="0.2">
      <c r="D190" s="8"/>
      <c r="E190" s="8"/>
      <c r="F190" s="8"/>
      <c r="G190" s="8"/>
      <c r="H190" s="8"/>
      <c r="I190" s="8"/>
      <c r="J190" s="8"/>
      <c r="K190" s="8"/>
      <c r="L190" s="8"/>
      <c r="M190" s="8"/>
      <c r="N190" s="8"/>
      <c r="O190" s="8"/>
      <c r="P190" s="8"/>
      <c r="Q190" s="8"/>
      <c r="R190" s="8"/>
      <c r="S190" s="8"/>
      <c r="T190" s="8"/>
      <c r="U190" s="8"/>
      <c r="V190" s="8"/>
      <c r="W190" s="8"/>
      <c r="X190" s="8"/>
    </row>
    <row r="191" spans="4:24" x14ac:dyDescent="0.2">
      <c r="D191" s="8"/>
      <c r="E191" s="8"/>
      <c r="F191" s="8"/>
      <c r="G191" s="8"/>
      <c r="H191" s="8"/>
      <c r="I191" s="8"/>
      <c r="J191" s="8"/>
      <c r="K191" s="8"/>
      <c r="L191" s="8"/>
      <c r="M191" s="8"/>
      <c r="N191" s="8"/>
      <c r="O191" s="8"/>
      <c r="P191" s="8"/>
      <c r="Q191" s="8"/>
      <c r="R191" s="8"/>
      <c r="S191" s="8"/>
      <c r="T191" s="8"/>
      <c r="U191" s="8"/>
      <c r="V191" s="8"/>
      <c r="W191" s="8"/>
      <c r="X191" s="8"/>
    </row>
    <row r="192" spans="4:24" x14ac:dyDescent="0.2">
      <c r="D192" s="8"/>
      <c r="E192" s="8"/>
      <c r="F192" s="8"/>
      <c r="G192" s="8"/>
      <c r="H192" s="8"/>
      <c r="I192" s="8"/>
      <c r="J192" s="8"/>
      <c r="K192" s="8"/>
      <c r="L192" s="8"/>
      <c r="M192" s="8"/>
      <c r="N192" s="8"/>
      <c r="O192" s="8"/>
      <c r="P192" s="8"/>
      <c r="Q192" s="8"/>
      <c r="R192" s="8"/>
      <c r="S192" s="8"/>
      <c r="T192" s="8"/>
      <c r="U192" s="8"/>
      <c r="V192" s="8"/>
      <c r="W192" s="8"/>
      <c r="X192" s="8"/>
    </row>
    <row r="193" spans="4:24" x14ac:dyDescent="0.2">
      <c r="D193" s="8"/>
      <c r="E193" s="8"/>
      <c r="F193" s="8"/>
      <c r="G193" s="8"/>
      <c r="H193" s="8"/>
      <c r="I193" s="8"/>
      <c r="J193" s="8"/>
      <c r="K193" s="8"/>
      <c r="L193" s="8"/>
      <c r="M193" s="8"/>
      <c r="N193" s="8"/>
      <c r="O193" s="8"/>
      <c r="P193" s="8"/>
      <c r="Q193" s="8"/>
      <c r="R193" s="8"/>
      <c r="S193" s="8"/>
      <c r="T193" s="8"/>
      <c r="U193" s="8"/>
      <c r="V193" s="8"/>
      <c r="W193" s="8"/>
      <c r="X193" s="8"/>
    </row>
    <row r="194" spans="4:24" x14ac:dyDescent="0.2">
      <c r="D194" s="8"/>
      <c r="E194" s="8"/>
      <c r="F194" s="8"/>
      <c r="G194" s="8"/>
      <c r="H194" s="8"/>
      <c r="I194" s="8"/>
      <c r="J194" s="8"/>
      <c r="K194" s="8"/>
      <c r="L194" s="8"/>
      <c r="M194" s="8"/>
      <c r="N194" s="8"/>
      <c r="O194" s="8"/>
      <c r="P194" s="8"/>
      <c r="Q194" s="8"/>
      <c r="R194" s="8"/>
      <c r="S194" s="8"/>
      <c r="T194" s="8"/>
      <c r="U194" s="8"/>
      <c r="V194" s="8"/>
      <c r="W194" s="8"/>
      <c r="X194" s="8"/>
    </row>
    <row r="195" spans="4:24" x14ac:dyDescent="0.2">
      <c r="D195" s="8"/>
      <c r="E195" s="8"/>
      <c r="F195" s="8"/>
      <c r="G195" s="8"/>
      <c r="H195" s="8"/>
      <c r="I195" s="8"/>
      <c r="J195" s="8"/>
      <c r="K195" s="8"/>
      <c r="L195" s="8"/>
      <c r="M195" s="8"/>
      <c r="N195" s="8"/>
      <c r="O195" s="8"/>
      <c r="P195" s="8"/>
      <c r="Q195" s="8"/>
      <c r="R195" s="8"/>
      <c r="S195" s="8"/>
      <c r="T195" s="8"/>
      <c r="U195" s="8"/>
      <c r="V195" s="8"/>
      <c r="W195" s="8"/>
      <c r="X195" s="8"/>
    </row>
    <row r="196" spans="4:24" x14ac:dyDescent="0.2">
      <c r="D196" s="8"/>
      <c r="E196" s="8"/>
      <c r="F196" s="8"/>
      <c r="G196" s="8"/>
      <c r="H196" s="8"/>
      <c r="I196" s="8"/>
      <c r="J196" s="8"/>
      <c r="K196" s="8"/>
      <c r="L196" s="8"/>
      <c r="M196" s="8"/>
      <c r="N196" s="8"/>
      <c r="O196" s="8"/>
      <c r="P196" s="8"/>
      <c r="Q196" s="8"/>
      <c r="R196" s="8"/>
      <c r="S196" s="8"/>
      <c r="T196" s="8"/>
      <c r="U196" s="8"/>
      <c r="V196" s="8"/>
      <c r="W196" s="8"/>
      <c r="X196" s="8"/>
    </row>
    <row r="197" spans="4:24" x14ac:dyDescent="0.2">
      <c r="D197" s="8"/>
      <c r="E197" s="8"/>
      <c r="F197" s="8"/>
      <c r="G197" s="8"/>
      <c r="H197" s="8"/>
      <c r="I197" s="8"/>
      <c r="J197" s="8"/>
      <c r="K197" s="8"/>
      <c r="L197" s="8"/>
      <c r="M197" s="8"/>
      <c r="N197" s="8"/>
      <c r="O197" s="8"/>
      <c r="P197" s="8"/>
      <c r="Q197" s="8"/>
      <c r="R197" s="8"/>
      <c r="S197" s="8"/>
      <c r="T197" s="8"/>
      <c r="U197" s="8"/>
      <c r="V197" s="8"/>
      <c r="W197" s="8"/>
      <c r="X197" s="8"/>
    </row>
    <row r="198" spans="4:24" x14ac:dyDescent="0.2">
      <c r="D198" s="8"/>
      <c r="E198" s="8"/>
      <c r="F198" s="8"/>
      <c r="G198" s="8"/>
      <c r="H198" s="8"/>
      <c r="I198" s="8"/>
      <c r="J198" s="8"/>
      <c r="K198" s="8"/>
      <c r="L198" s="8"/>
      <c r="M198" s="8"/>
      <c r="N198" s="8"/>
      <c r="O198" s="8"/>
      <c r="P198" s="8"/>
      <c r="Q198" s="8"/>
      <c r="R198" s="8"/>
      <c r="S198" s="8"/>
      <c r="T198" s="8"/>
      <c r="U198" s="8"/>
      <c r="V198" s="8"/>
      <c r="W198" s="8"/>
      <c r="X198" s="8"/>
    </row>
    <row r="199" spans="4:24" x14ac:dyDescent="0.2">
      <c r="D199" s="8"/>
      <c r="E199" s="8"/>
      <c r="F199" s="8"/>
      <c r="G199" s="8"/>
      <c r="H199" s="8"/>
      <c r="I199" s="8"/>
      <c r="J199" s="8"/>
      <c r="K199" s="8"/>
      <c r="L199" s="8"/>
      <c r="M199" s="8"/>
      <c r="N199" s="8"/>
      <c r="O199" s="8"/>
      <c r="P199" s="8"/>
      <c r="Q199" s="8"/>
      <c r="R199" s="8"/>
      <c r="S199" s="8"/>
      <c r="T199" s="8"/>
      <c r="U199" s="8"/>
      <c r="V199" s="8"/>
      <c r="W199" s="8"/>
      <c r="X199" s="8"/>
    </row>
    <row r="200" spans="4:24" x14ac:dyDescent="0.2">
      <c r="D200" s="8"/>
      <c r="E200" s="8"/>
      <c r="F200" s="8"/>
      <c r="G200" s="8"/>
      <c r="H200" s="8"/>
      <c r="I200" s="8"/>
      <c r="J200" s="8"/>
      <c r="K200" s="8"/>
      <c r="L200" s="8"/>
      <c r="M200" s="8"/>
      <c r="N200" s="8"/>
      <c r="O200" s="8"/>
      <c r="P200" s="8"/>
      <c r="Q200" s="8"/>
      <c r="R200" s="8"/>
      <c r="S200" s="8"/>
      <c r="T200" s="8"/>
      <c r="U200" s="8"/>
      <c r="V200" s="8"/>
      <c r="W200" s="8"/>
      <c r="X200" s="8"/>
    </row>
    <row r="201" spans="4:24" x14ac:dyDescent="0.2">
      <c r="D201" s="8"/>
      <c r="E201" s="8"/>
      <c r="F201" s="8"/>
      <c r="G201" s="8"/>
      <c r="H201" s="8"/>
      <c r="I201" s="8"/>
      <c r="J201" s="8"/>
      <c r="K201" s="8"/>
      <c r="L201" s="8"/>
      <c r="M201" s="8"/>
      <c r="N201" s="8"/>
      <c r="O201" s="8"/>
      <c r="P201" s="8"/>
      <c r="Q201" s="8"/>
      <c r="R201" s="8"/>
      <c r="S201" s="8"/>
      <c r="T201" s="8"/>
      <c r="U201" s="8"/>
      <c r="V201" s="8"/>
      <c r="W201" s="8"/>
      <c r="X201" s="8"/>
    </row>
    <row r="202" spans="4:24" x14ac:dyDescent="0.2">
      <c r="D202" s="8"/>
      <c r="E202" s="8"/>
      <c r="F202" s="8"/>
      <c r="G202" s="8"/>
      <c r="H202" s="8"/>
      <c r="I202" s="8"/>
      <c r="J202" s="8"/>
      <c r="K202" s="8"/>
      <c r="L202" s="8"/>
      <c r="M202" s="8"/>
      <c r="N202" s="8"/>
      <c r="O202" s="8"/>
      <c r="P202" s="8"/>
      <c r="Q202" s="8"/>
      <c r="R202" s="8"/>
      <c r="S202" s="8"/>
      <c r="T202" s="8"/>
      <c r="U202" s="8"/>
      <c r="V202" s="8"/>
      <c r="W202" s="8"/>
      <c r="X202" s="8"/>
    </row>
    <row r="203" spans="4:24" x14ac:dyDescent="0.2">
      <c r="D203" s="8"/>
      <c r="E203" s="8"/>
      <c r="F203" s="8"/>
      <c r="G203" s="8"/>
      <c r="H203" s="8"/>
      <c r="I203" s="8"/>
      <c r="J203" s="8"/>
      <c r="K203" s="8"/>
      <c r="L203" s="8"/>
      <c r="M203" s="8"/>
      <c r="N203" s="8"/>
      <c r="O203" s="8"/>
      <c r="P203" s="8"/>
      <c r="Q203" s="8"/>
      <c r="R203" s="8"/>
      <c r="S203" s="8"/>
      <c r="T203" s="8"/>
      <c r="U203" s="8"/>
      <c r="V203" s="8"/>
      <c r="W203" s="8"/>
      <c r="X203" s="8"/>
    </row>
    <row r="204" spans="4:24" x14ac:dyDescent="0.2">
      <c r="D204" s="8"/>
      <c r="E204" s="8"/>
      <c r="F204" s="8"/>
      <c r="G204" s="8"/>
      <c r="H204" s="8"/>
      <c r="I204" s="8"/>
      <c r="J204" s="8"/>
      <c r="K204" s="8"/>
      <c r="L204" s="8"/>
      <c r="M204" s="8"/>
      <c r="N204" s="8"/>
      <c r="O204" s="8"/>
      <c r="P204" s="8"/>
      <c r="Q204" s="8"/>
      <c r="R204" s="8"/>
      <c r="S204" s="8"/>
      <c r="T204" s="8"/>
      <c r="U204" s="8"/>
      <c r="V204" s="8"/>
      <c r="W204" s="8"/>
      <c r="X204" s="8"/>
    </row>
    <row r="205" spans="4:24" x14ac:dyDescent="0.2">
      <c r="D205" s="8"/>
      <c r="E205" s="8"/>
      <c r="F205" s="8"/>
      <c r="G205" s="8"/>
      <c r="H205" s="8"/>
      <c r="I205" s="8"/>
      <c r="J205" s="8"/>
      <c r="K205" s="8"/>
      <c r="L205" s="8"/>
      <c r="M205" s="8"/>
      <c r="N205" s="8"/>
      <c r="O205" s="8"/>
      <c r="P205" s="8"/>
      <c r="Q205" s="8"/>
      <c r="R205" s="8"/>
      <c r="S205" s="8"/>
      <c r="T205" s="8"/>
      <c r="U205" s="8"/>
      <c r="V205" s="8"/>
      <c r="W205" s="8"/>
      <c r="X205" s="8"/>
    </row>
    <row r="206" spans="4:24" x14ac:dyDescent="0.2">
      <c r="D206" s="8"/>
      <c r="E206" s="8"/>
      <c r="F206" s="8"/>
      <c r="G206" s="8"/>
      <c r="H206" s="8"/>
      <c r="I206" s="8"/>
      <c r="J206" s="8"/>
      <c r="K206" s="8"/>
      <c r="L206" s="8"/>
      <c r="M206" s="8"/>
      <c r="N206" s="8"/>
      <c r="O206" s="8"/>
      <c r="P206" s="8"/>
      <c r="Q206" s="8"/>
      <c r="R206" s="8"/>
      <c r="S206" s="8"/>
      <c r="T206" s="8"/>
      <c r="U206" s="8"/>
      <c r="V206" s="8"/>
      <c r="W206" s="8"/>
      <c r="X206" s="8"/>
    </row>
    <row r="207" spans="4:24" x14ac:dyDescent="0.2">
      <c r="D207" s="8"/>
      <c r="E207" s="8"/>
      <c r="F207" s="8"/>
      <c r="G207" s="8"/>
      <c r="H207" s="8"/>
      <c r="I207" s="8"/>
      <c r="J207" s="8"/>
      <c r="K207" s="8"/>
      <c r="L207" s="8"/>
      <c r="M207" s="8"/>
      <c r="N207" s="8"/>
      <c r="O207" s="8"/>
      <c r="P207" s="8"/>
      <c r="Q207" s="8"/>
      <c r="R207" s="8"/>
      <c r="S207" s="8"/>
      <c r="T207" s="8"/>
      <c r="U207" s="8"/>
      <c r="V207" s="8"/>
      <c r="W207" s="8"/>
      <c r="X207" s="8"/>
    </row>
    <row r="208" spans="4:24" x14ac:dyDescent="0.2">
      <c r="D208" s="8"/>
      <c r="E208" s="8"/>
      <c r="F208" s="8"/>
      <c r="G208" s="8"/>
      <c r="H208" s="8"/>
      <c r="I208" s="8"/>
      <c r="J208" s="8"/>
      <c r="K208" s="8"/>
      <c r="L208" s="8"/>
      <c r="M208" s="8"/>
      <c r="N208" s="8"/>
      <c r="O208" s="8"/>
      <c r="P208" s="8"/>
      <c r="Q208" s="8"/>
      <c r="R208" s="8"/>
      <c r="S208" s="8"/>
      <c r="T208" s="8"/>
      <c r="U208" s="8"/>
      <c r="V208" s="8"/>
      <c r="W208" s="8"/>
      <c r="X208" s="8"/>
    </row>
    <row r="209" spans="4:24" x14ac:dyDescent="0.2">
      <c r="D209" s="8"/>
      <c r="E209" s="8"/>
      <c r="F209" s="8"/>
      <c r="G209" s="8"/>
      <c r="H209" s="8"/>
      <c r="I209" s="8"/>
      <c r="J209" s="8"/>
      <c r="K209" s="8"/>
      <c r="L209" s="8"/>
      <c r="M209" s="8"/>
      <c r="N209" s="8"/>
      <c r="O209" s="8"/>
      <c r="P209" s="8"/>
      <c r="Q209" s="8"/>
      <c r="R209" s="8"/>
      <c r="S209" s="8"/>
      <c r="T209" s="8"/>
      <c r="U209" s="8"/>
      <c r="V209" s="8"/>
      <c r="W209" s="8"/>
      <c r="X209" s="8"/>
    </row>
    <row r="210" spans="4:24" x14ac:dyDescent="0.2">
      <c r="D210" s="8"/>
      <c r="E210" s="8"/>
      <c r="F210" s="8"/>
      <c r="G210" s="8"/>
      <c r="H210" s="8"/>
      <c r="I210" s="8"/>
      <c r="J210" s="8"/>
      <c r="K210" s="8"/>
      <c r="L210" s="8"/>
      <c r="M210" s="8"/>
      <c r="N210" s="8"/>
      <c r="O210" s="8"/>
      <c r="P210" s="8"/>
      <c r="Q210" s="8"/>
      <c r="R210" s="8"/>
      <c r="S210" s="8"/>
      <c r="T210" s="8"/>
      <c r="U210" s="8"/>
      <c r="V210" s="8"/>
      <c r="W210" s="8"/>
      <c r="X210" s="8"/>
    </row>
    <row r="211" spans="4:24" x14ac:dyDescent="0.2">
      <c r="D211" s="8"/>
      <c r="E211" s="8"/>
      <c r="F211" s="8"/>
      <c r="G211" s="8"/>
      <c r="H211" s="8"/>
      <c r="I211" s="8"/>
      <c r="J211" s="8"/>
      <c r="K211" s="8"/>
      <c r="L211" s="8"/>
      <c r="M211" s="8"/>
      <c r="N211" s="8"/>
      <c r="O211" s="8"/>
      <c r="P211" s="8"/>
      <c r="Q211" s="8"/>
      <c r="R211" s="8"/>
      <c r="S211" s="8"/>
      <c r="T211" s="8"/>
      <c r="U211" s="8"/>
      <c r="V211" s="8"/>
      <c r="W211" s="8"/>
      <c r="X211" s="8"/>
    </row>
    <row r="212" spans="4:24" x14ac:dyDescent="0.2">
      <c r="D212" s="8"/>
      <c r="E212" s="8"/>
      <c r="F212" s="8"/>
      <c r="G212" s="8"/>
      <c r="H212" s="8"/>
      <c r="I212" s="8"/>
      <c r="J212" s="8"/>
      <c r="K212" s="8"/>
      <c r="L212" s="8"/>
      <c r="M212" s="8"/>
      <c r="N212" s="8"/>
      <c r="O212" s="8"/>
      <c r="P212" s="8"/>
      <c r="Q212" s="8"/>
      <c r="R212" s="8"/>
      <c r="S212" s="8"/>
      <c r="T212" s="8"/>
      <c r="U212" s="8"/>
      <c r="V212" s="8"/>
      <c r="W212" s="8"/>
      <c r="X212" s="8"/>
    </row>
    <row r="213" spans="4:24" x14ac:dyDescent="0.2">
      <c r="D213" s="8"/>
      <c r="E213" s="8"/>
      <c r="F213" s="8"/>
      <c r="G213" s="8"/>
      <c r="H213" s="8"/>
      <c r="I213" s="8"/>
      <c r="J213" s="8"/>
      <c r="K213" s="8"/>
      <c r="L213" s="8"/>
      <c r="M213" s="8"/>
      <c r="N213" s="8"/>
      <c r="O213" s="8"/>
      <c r="P213" s="8"/>
      <c r="Q213" s="8"/>
      <c r="R213" s="8"/>
      <c r="S213" s="8"/>
      <c r="T213" s="8"/>
      <c r="U213" s="8"/>
      <c r="V213" s="8"/>
      <c r="W213" s="8"/>
      <c r="X213" s="8"/>
    </row>
    <row r="214" spans="4:24" x14ac:dyDescent="0.2">
      <c r="D214" s="8"/>
      <c r="E214" s="8"/>
      <c r="F214" s="8"/>
      <c r="G214" s="8"/>
      <c r="H214" s="8"/>
      <c r="I214" s="8"/>
      <c r="J214" s="8"/>
      <c r="K214" s="8"/>
      <c r="L214" s="8"/>
      <c r="M214" s="8"/>
      <c r="N214" s="8"/>
      <c r="O214" s="8"/>
      <c r="P214" s="8"/>
      <c r="Q214" s="8"/>
      <c r="R214" s="8"/>
      <c r="S214" s="8"/>
      <c r="T214" s="8"/>
      <c r="U214" s="8"/>
      <c r="V214" s="8"/>
      <c r="W214" s="8"/>
      <c r="X214" s="8"/>
    </row>
    <row r="215" spans="4:24" x14ac:dyDescent="0.2">
      <c r="D215" s="8"/>
      <c r="E215" s="8"/>
      <c r="F215" s="8"/>
      <c r="G215" s="8"/>
      <c r="H215" s="8"/>
      <c r="I215" s="8"/>
      <c r="J215" s="8"/>
      <c r="K215" s="8"/>
      <c r="L215" s="8"/>
      <c r="M215" s="8"/>
      <c r="N215" s="8"/>
      <c r="O215" s="8"/>
      <c r="P215" s="8"/>
      <c r="Q215" s="8"/>
      <c r="R215" s="8"/>
      <c r="S215" s="8"/>
      <c r="T215" s="8"/>
      <c r="U215" s="8"/>
      <c r="V215" s="8"/>
      <c r="W215" s="8"/>
      <c r="X215" s="8"/>
    </row>
    <row r="216" spans="4:24" x14ac:dyDescent="0.2">
      <c r="D216" s="8"/>
      <c r="E216" s="8"/>
      <c r="F216" s="8"/>
      <c r="G216" s="8"/>
      <c r="H216" s="8"/>
      <c r="I216" s="8"/>
      <c r="J216" s="8"/>
      <c r="K216" s="8"/>
      <c r="L216" s="8"/>
      <c r="M216" s="8"/>
      <c r="N216" s="8"/>
      <c r="O216" s="8"/>
      <c r="P216" s="8"/>
      <c r="Q216" s="8"/>
      <c r="R216" s="8"/>
      <c r="S216" s="8"/>
      <c r="T216" s="8"/>
      <c r="U216" s="8"/>
      <c r="V216" s="8"/>
      <c r="W216" s="8"/>
      <c r="X216" s="8"/>
    </row>
    <row r="217" spans="4:24" x14ac:dyDescent="0.2">
      <c r="D217" s="8"/>
      <c r="E217" s="8"/>
      <c r="F217" s="8"/>
      <c r="G217" s="8"/>
      <c r="H217" s="8"/>
      <c r="I217" s="8"/>
      <c r="J217" s="8"/>
      <c r="K217" s="8"/>
      <c r="L217" s="8"/>
      <c r="M217" s="8"/>
      <c r="N217" s="8"/>
      <c r="O217" s="8"/>
      <c r="P217" s="8"/>
      <c r="Q217" s="8"/>
      <c r="R217" s="8"/>
      <c r="S217" s="8"/>
      <c r="T217" s="8"/>
      <c r="U217" s="8"/>
      <c r="V217" s="8"/>
      <c r="W217" s="8"/>
      <c r="X217" s="8"/>
    </row>
    <row r="218" spans="4:24" x14ac:dyDescent="0.2">
      <c r="D218" s="8"/>
      <c r="E218" s="8"/>
      <c r="F218" s="8"/>
      <c r="G218" s="8"/>
      <c r="H218" s="8"/>
      <c r="I218" s="8"/>
      <c r="J218" s="8"/>
      <c r="K218" s="8"/>
      <c r="L218" s="8"/>
      <c r="M218" s="8"/>
      <c r="N218" s="8"/>
      <c r="O218" s="8"/>
      <c r="P218" s="8"/>
      <c r="Q218" s="8"/>
      <c r="R218" s="8"/>
      <c r="S218" s="8"/>
      <c r="T218" s="8"/>
      <c r="U218" s="8"/>
      <c r="V218" s="8"/>
      <c r="W218" s="8"/>
      <c r="X218" s="8"/>
    </row>
    <row r="219" spans="4:24" x14ac:dyDescent="0.2">
      <c r="D219" s="8"/>
      <c r="E219" s="8"/>
      <c r="F219" s="8"/>
      <c r="G219" s="8"/>
      <c r="H219" s="8"/>
      <c r="I219" s="8"/>
      <c r="J219" s="8"/>
      <c r="K219" s="8"/>
      <c r="L219" s="8"/>
      <c r="M219" s="8"/>
      <c r="N219" s="8"/>
      <c r="O219" s="8"/>
      <c r="P219" s="8"/>
      <c r="Q219" s="8"/>
      <c r="R219" s="8"/>
      <c r="S219" s="8"/>
      <c r="T219" s="8"/>
      <c r="U219" s="8"/>
      <c r="V219" s="8"/>
      <c r="W219" s="8"/>
      <c r="X219" s="8"/>
    </row>
    <row r="220" spans="4:24" x14ac:dyDescent="0.2">
      <c r="D220" s="8"/>
      <c r="E220" s="8"/>
      <c r="F220" s="8"/>
      <c r="G220" s="8"/>
      <c r="H220" s="8"/>
      <c r="I220" s="8"/>
      <c r="J220" s="8"/>
      <c r="K220" s="8"/>
      <c r="L220" s="8"/>
      <c r="M220" s="8"/>
      <c r="N220" s="8"/>
      <c r="O220" s="8"/>
      <c r="P220" s="8"/>
      <c r="Q220" s="8"/>
      <c r="R220" s="8"/>
      <c r="S220" s="8"/>
      <c r="T220" s="8"/>
      <c r="U220" s="8"/>
      <c r="V220" s="8"/>
      <c r="W220" s="8"/>
      <c r="X220" s="8"/>
    </row>
    <row r="221" spans="4:24" x14ac:dyDescent="0.2">
      <c r="D221" s="8"/>
      <c r="E221" s="8"/>
      <c r="F221" s="8"/>
      <c r="G221" s="8"/>
      <c r="H221" s="8"/>
      <c r="I221" s="8"/>
      <c r="J221" s="8"/>
      <c r="K221" s="8"/>
      <c r="L221" s="8"/>
      <c r="M221" s="8"/>
      <c r="N221" s="8"/>
      <c r="O221" s="8"/>
      <c r="P221" s="8"/>
      <c r="Q221" s="8"/>
      <c r="R221" s="8"/>
      <c r="S221" s="8"/>
      <c r="T221" s="8"/>
      <c r="U221" s="8"/>
      <c r="V221" s="8"/>
      <c r="W221" s="8"/>
      <c r="X221" s="8"/>
    </row>
    <row r="222" spans="4:24" x14ac:dyDescent="0.2">
      <c r="D222" s="8"/>
      <c r="E222" s="8"/>
      <c r="F222" s="8"/>
      <c r="G222" s="8"/>
      <c r="H222" s="8"/>
      <c r="I222" s="8"/>
      <c r="J222" s="8"/>
      <c r="K222" s="8"/>
      <c r="L222" s="8"/>
      <c r="M222" s="8"/>
      <c r="N222" s="8"/>
      <c r="O222" s="8"/>
      <c r="P222" s="8"/>
      <c r="Q222" s="8"/>
      <c r="R222" s="8"/>
      <c r="S222" s="8"/>
      <c r="T222" s="8"/>
      <c r="U222" s="8"/>
      <c r="V222" s="8"/>
      <c r="W222" s="8"/>
      <c r="X222" s="8"/>
    </row>
    <row r="223" spans="4:24" x14ac:dyDescent="0.2">
      <c r="D223" s="8"/>
      <c r="E223" s="8"/>
      <c r="F223" s="8"/>
      <c r="G223" s="8"/>
      <c r="H223" s="8"/>
      <c r="I223" s="8"/>
      <c r="J223" s="8"/>
      <c r="K223" s="8"/>
      <c r="L223" s="8"/>
      <c r="M223" s="8"/>
      <c r="N223" s="8"/>
      <c r="O223" s="8"/>
      <c r="P223" s="8"/>
      <c r="Q223" s="8"/>
      <c r="R223" s="8"/>
      <c r="S223" s="8"/>
      <c r="T223" s="8"/>
      <c r="U223" s="8"/>
      <c r="V223" s="8"/>
      <c r="W223" s="8"/>
      <c r="X223" s="8"/>
    </row>
    <row r="224" spans="4:24" x14ac:dyDescent="0.2">
      <c r="D224" s="8"/>
      <c r="E224" s="8"/>
      <c r="F224" s="8"/>
      <c r="G224" s="8"/>
      <c r="H224" s="8"/>
      <c r="I224" s="8"/>
      <c r="J224" s="8"/>
      <c r="K224" s="8"/>
      <c r="L224" s="8"/>
      <c r="M224" s="8"/>
      <c r="N224" s="8"/>
      <c r="O224" s="8"/>
      <c r="P224" s="8"/>
      <c r="Q224" s="8"/>
      <c r="R224" s="8"/>
      <c r="S224" s="8"/>
      <c r="T224" s="8"/>
      <c r="U224" s="8"/>
      <c r="V224" s="8"/>
      <c r="W224" s="8"/>
      <c r="X224" s="8"/>
    </row>
    <row r="225" spans="4:24" x14ac:dyDescent="0.2">
      <c r="D225" s="8"/>
      <c r="E225" s="8"/>
      <c r="F225" s="8"/>
      <c r="G225" s="8"/>
      <c r="H225" s="8"/>
      <c r="I225" s="8"/>
      <c r="J225" s="8"/>
      <c r="K225" s="8"/>
      <c r="L225" s="8"/>
      <c r="M225" s="8"/>
      <c r="N225" s="8"/>
      <c r="O225" s="8"/>
      <c r="P225" s="8"/>
      <c r="Q225" s="8"/>
      <c r="R225" s="8"/>
      <c r="S225" s="8"/>
      <c r="T225" s="8"/>
      <c r="U225" s="8"/>
      <c r="V225" s="8"/>
      <c r="W225" s="8"/>
      <c r="X225" s="8"/>
    </row>
    <row r="226" spans="4:24" x14ac:dyDescent="0.2">
      <c r="D226" s="8"/>
      <c r="E226" s="8"/>
      <c r="F226" s="8"/>
      <c r="G226" s="8"/>
      <c r="H226" s="8"/>
      <c r="I226" s="8"/>
      <c r="J226" s="8"/>
      <c r="K226" s="8"/>
      <c r="L226" s="8"/>
      <c r="M226" s="8"/>
      <c r="N226" s="8"/>
      <c r="O226" s="8"/>
      <c r="P226" s="8"/>
      <c r="Q226" s="8"/>
      <c r="R226" s="8"/>
      <c r="S226" s="8"/>
      <c r="T226" s="8"/>
      <c r="U226" s="8"/>
      <c r="V226" s="8"/>
      <c r="W226" s="8"/>
      <c r="X226" s="8"/>
    </row>
    <row r="227" spans="4:24" x14ac:dyDescent="0.2">
      <c r="D227" s="8"/>
      <c r="E227" s="8"/>
      <c r="F227" s="8"/>
      <c r="G227" s="8"/>
      <c r="H227" s="8"/>
      <c r="I227" s="8"/>
      <c r="J227" s="8"/>
      <c r="K227" s="8"/>
      <c r="L227" s="8"/>
      <c r="M227" s="8"/>
      <c r="N227" s="8"/>
      <c r="O227" s="8"/>
      <c r="P227" s="8"/>
      <c r="Q227" s="8"/>
      <c r="R227" s="8"/>
      <c r="S227" s="8"/>
      <c r="T227" s="8"/>
      <c r="U227" s="8"/>
      <c r="V227" s="8"/>
      <c r="W227" s="8"/>
      <c r="X227" s="8"/>
    </row>
    <row r="228" spans="4:24" x14ac:dyDescent="0.2">
      <c r="D228" s="8"/>
      <c r="E228" s="8"/>
      <c r="F228" s="8"/>
      <c r="G228" s="8"/>
      <c r="H228" s="8"/>
      <c r="I228" s="8"/>
      <c r="J228" s="8"/>
      <c r="K228" s="8"/>
      <c r="L228" s="8"/>
      <c r="M228" s="8"/>
      <c r="N228" s="8"/>
      <c r="O228" s="8"/>
      <c r="P228" s="8"/>
      <c r="Q228" s="8"/>
      <c r="R228" s="8"/>
      <c r="S228" s="8"/>
      <c r="T228" s="8"/>
      <c r="U228" s="8"/>
      <c r="V228" s="8"/>
      <c r="W228" s="8"/>
      <c r="X228" s="8"/>
    </row>
    <row r="229" spans="4:24" x14ac:dyDescent="0.2">
      <c r="D229" s="8"/>
      <c r="E229" s="8"/>
      <c r="F229" s="8"/>
      <c r="G229" s="8"/>
      <c r="H229" s="8"/>
      <c r="I229" s="8"/>
      <c r="J229" s="8"/>
      <c r="K229" s="8"/>
      <c r="L229" s="8"/>
      <c r="M229" s="8"/>
      <c r="N229" s="8"/>
      <c r="O229" s="8"/>
      <c r="P229" s="8"/>
      <c r="Q229" s="8"/>
      <c r="R229" s="8"/>
      <c r="S229" s="8"/>
      <c r="T229" s="8"/>
      <c r="U229" s="8"/>
      <c r="V229" s="8"/>
      <c r="W229" s="8"/>
      <c r="X229" s="8"/>
    </row>
    <row r="230" spans="4:24" x14ac:dyDescent="0.2">
      <c r="D230" s="8"/>
      <c r="E230" s="8"/>
      <c r="F230" s="8"/>
      <c r="G230" s="8"/>
      <c r="H230" s="8"/>
      <c r="I230" s="8"/>
      <c r="J230" s="8"/>
      <c r="K230" s="8"/>
      <c r="L230" s="8"/>
      <c r="M230" s="8"/>
      <c r="N230" s="8"/>
      <c r="O230" s="8"/>
      <c r="P230" s="8"/>
      <c r="Q230" s="8"/>
      <c r="R230" s="8"/>
      <c r="S230" s="8"/>
      <c r="T230" s="8"/>
      <c r="U230" s="8"/>
      <c r="V230" s="8"/>
      <c r="W230" s="8"/>
      <c r="X230" s="8"/>
    </row>
    <row r="231" spans="4:24" x14ac:dyDescent="0.2">
      <c r="D231" s="8"/>
      <c r="E231" s="8"/>
      <c r="F231" s="8"/>
      <c r="G231" s="8"/>
      <c r="H231" s="8"/>
      <c r="I231" s="8"/>
      <c r="J231" s="8"/>
      <c r="K231" s="8"/>
      <c r="L231" s="8"/>
      <c r="M231" s="8"/>
      <c r="N231" s="8"/>
      <c r="O231" s="8"/>
      <c r="P231" s="8"/>
      <c r="Q231" s="8"/>
      <c r="R231" s="8"/>
      <c r="S231" s="8"/>
      <c r="T231" s="8"/>
      <c r="U231" s="8"/>
      <c r="V231" s="8"/>
      <c r="W231" s="8"/>
      <c r="X231" s="8"/>
    </row>
    <row r="232" spans="4:24" x14ac:dyDescent="0.2">
      <c r="D232" s="8"/>
      <c r="E232" s="8"/>
      <c r="F232" s="8"/>
      <c r="G232" s="8"/>
      <c r="H232" s="8"/>
      <c r="I232" s="8"/>
      <c r="J232" s="8"/>
      <c r="K232" s="8"/>
      <c r="L232" s="8"/>
      <c r="M232" s="8"/>
      <c r="N232" s="8"/>
      <c r="O232" s="8"/>
      <c r="P232" s="8"/>
      <c r="Q232" s="8"/>
      <c r="R232" s="8"/>
      <c r="S232" s="8"/>
      <c r="T232" s="8"/>
      <c r="U232" s="8"/>
      <c r="V232" s="8"/>
      <c r="W232" s="8"/>
      <c r="X232" s="8"/>
    </row>
    <row r="233" spans="4:24" x14ac:dyDescent="0.2">
      <c r="D233" s="8"/>
      <c r="E233" s="8"/>
      <c r="F233" s="8"/>
      <c r="G233" s="8"/>
      <c r="H233" s="8"/>
      <c r="I233" s="8"/>
      <c r="J233" s="8"/>
      <c r="K233" s="8"/>
      <c r="L233" s="8"/>
      <c r="M233" s="8"/>
      <c r="N233" s="8"/>
      <c r="O233" s="8"/>
      <c r="P233" s="8"/>
      <c r="Q233" s="8"/>
      <c r="R233" s="8"/>
      <c r="S233" s="8"/>
      <c r="T233" s="8"/>
      <c r="U233" s="8"/>
      <c r="V233" s="8"/>
      <c r="W233" s="8"/>
      <c r="X233" s="8"/>
    </row>
    <row r="234" spans="4:24" x14ac:dyDescent="0.2">
      <c r="D234" s="8"/>
      <c r="E234" s="8"/>
      <c r="F234" s="8"/>
      <c r="G234" s="8"/>
      <c r="H234" s="8"/>
      <c r="I234" s="8"/>
      <c r="J234" s="8"/>
      <c r="K234" s="8"/>
      <c r="L234" s="8"/>
      <c r="M234" s="8"/>
      <c r="N234" s="8"/>
      <c r="O234" s="8"/>
      <c r="P234" s="8"/>
      <c r="Q234" s="8"/>
      <c r="R234" s="8"/>
      <c r="S234" s="8"/>
      <c r="T234" s="8"/>
      <c r="U234" s="8"/>
      <c r="V234" s="8"/>
      <c r="W234" s="8"/>
      <c r="X234" s="8"/>
    </row>
    <row r="235" spans="4:24" x14ac:dyDescent="0.2">
      <c r="D235" s="8"/>
      <c r="E235" s="8"/>
      <c r="F235" s="8"/>
      <c r="G235" s="8"/>
      <c r="H235" s="8"/>
      <c r="I235" s="8"/>
      <c r="J235" s="8"/>
      <c r="K235" s="8"/>
      <c r="L235" s="8"/>
      <c r="M235" s="8"/>
      <c r="N235" s="8"/>
      <c r="O235" s="8"/>
      <c r="P235" s="8"/>
      <c r="Q235" s="8"/>
      <c r="R235" s="8"/>
      <c r="S235" s="8"/>
      <c r="T235" s="8"/>
      <c r="U235" s="8"/>
      <c r="V235" s="8"/>
      <c r="W235" s="8"/>
      <c r="X235" s="8"/>
    </row>
    <row r="236" spans="4:24" x14ac:dyDescent="0.2">
      <c r="D236" s="8"/>
      <c r="E236" s="8"/>
      <c r="F236" s="8"/>
      <c r="G236" s="8"/>
      <c r="H236" s="8"/>
      <c r="I236" s="8"/>
      <c r="J236" s="8"/>
      <c r="K236" s="8"/>
      <c r="L236" s="8"/>
      <c r="M236" s="8"/>
      <c r="N236" s="8"/>
      <c r="O236" s="8"/>
      <c r="P236" s="8"/>
      <c r="Q236" s="8"/>
      <c r="R236" s="8"/>
      <c r="S236" s="8"/>
      <c r="T236" s="8"/>
      <c r="U236" s="8"/>
      <c r="V236" s="8"/>
      <c r="W236" s="8"/>
      <c r="X236" s="8"/>
    </row>
    <row r="237" spans="4:24" x14ac:dyDescent="0.2">
      <c r="D237" s="8"/>
      <c r="E237" s="8"/>
      <c r="F237" s="8"/>
      <c r="G237" s="8"/>
      <c r="H237" s="8"/>
      <c r="I237" s="8"/>
      <c r="J237" s="8"/>
      <c r="K237" s="8"/>
      <c r="L237" s="8"/>
      <c r="M237" s="8"/>
      <c r="N237" s="8"/>
      <c r="O237" s="8"/>
      <c r="P237" s="8"/>
      <c r="Q237" s="8"/>
      <c r="R237" s="8"/>
      <c r="S237" s="8"/>
      <c r="T237" s="8"/>
      <c r="U237" s="8"/>
      <c r="V237" s="8"/>
      <c r="W237" s="8"/>
      <c r="X237" s="8"/>
    </row>
    <row r="238" spans="4:24" x14ac:dyDescent="0.2">
      <c r="D238" s="8"/>
      <c r="E238" s="8"/>
      <c r="F238" s="8"/>
      <c r="G238" s="8"/>
      <c r="H238" s="8"/>
      <c r="I238" s="8"/>
      <c r="J238" s="8"/>
      <c r="K238" s="8"/>
      <c r="L238" s="8"/>
      <c r="M238" s="8"/>
      <c r="N238" s="8"/>
      <c r="O238" s="8"/>
      <c r="P238" s="8"/>
      <c r="Q238" s="8"/>
      <c r="R238" s="8"/>
      <c r="S238" s="8"/>
      <c r="T238" s="8"/>
      <c r="U238" s="8"/>
      <c r="V238" s="8"/>
      <c r="W238" s="8"/>
      <c r="X238" s="8"/>
    </row>
    <row r="239" spans="4:24" x14ac:dyDescent="0.2">
      <c r="D239" s="8"/>
      <c r="E239" s="8"/>
      <c r="F239" s="8"/>
      <c r="G239" s="8"/>
      <c r="H239" s="8"/>
      <c r="I239" s="8"/>
      <c r="J239" s="8"/>
      <c r="K239" s="8"/>
      <c r="L239" s="8"/>
      <c r="M239" s="8"/>
      <c r="N239" s="8"/>
      <c r="O239" s="8"/>
      <c r="P239" s="8"/>
      <c r="Q239" s="8"/>
      <c r="R239" s="8"/>
      <c r="S239" s="8"/>
      <c r="T239" s="8"/>
      <c r="U239" s="8"/>
      <c r="V239" s="8"/>
      <c r="W239" s="8"/>
      <c r="X239" s="8"/>
    </row>
    <row r="240" spans="4:24" x14ac:dyDescent="0.2">
      <c r="D240" s="8"/>
      <c r="E240" s="8"/>
      <c r="F240" s="8"/>
      <c r="G240" s="8"/>
      <c r="H240" s="8"/>
      <c r="I240" s="8"/>
      <c r="J240" s="8"/>
      <c r="K240" s="8"/>
      <c r="L240" s="8"/>
      <c r="M240" s="8"/>
      <c r="N240" s="8"/>
      <c r="O240" s="8"/>
      <c r="P240" s="8"/>
      <c r="Q240" s="8"/>
      <c r="R240" s="8"/>
      <c r="S240" s="8"/>
      <c r="T240" s="8"/>
      <c r="U240" s="8"/>
      <c r="V240" s="8"/>
      <c r="W240" s="8"/>
      <c r="X240" s="8"/>
    </row>
    <row r="241" spans="4:24" x14ac:dyDescent="0.2">
      <c r="D241" s="8"/>
      <c r="E241" s="8"/>
      <c r="F241" s="8"/>
      <c r="G241" s="8"/>
      <c r="H241" s="8"/>
      <c r="I241" s="8"/>
      <c r="J241" s="8"/>
      <c r="K241" s="8"/>
      <c r="L241" s="8"/>
      <c r="M241" s="8"/>
      <c r="N241" s="8"/>
      <c r="O241" s="8"/>
      <c r="P241" s="8"/>
      <c r="Q241" s="8"/>
      <c r="R241" s="8"/>
      <c r="S241" s="8"/>
      <c r="T241" s="8"/>
      <c r="U241" s="8"/>
      <c r="V241" s="8"/>
      <c r="W241" s="8"/>
      <c r="X241" s="8"/>
    </row>
    <row r="242" spans="4:24" x14ac:dyDescent="0.2">
      <c r="D242" s="8"/>
      <c r="E242" s="8"/>
      <c r="F242" s="8"/>
      <c r="G242" s="8"/>
      <c r="H242" s="8"/>
      <c r="I242" s="8"/>
      <c r="J242" s="8"/>
      <c r="K242" s="8"/>
      <c r="L242" s="8"/>
      <c r="M242" s="8"/>
      <c r="N242" s="8"/>
      <c r="O242" s="8"/>
      <c r="P242" s="8"/>
      <c r="Q242" s="8"/>
      <c r="R242" s="8"/>
      <c r="S242" s="8"/>
      <c r="T242" s="8"/>
      <c r="U242" s="8"/>
      <c r="V242" s="8"/>
      <c r="W242" s="8"/>
      <c r="X242" s="8"/>
    </row>
    <row r="243" spans="4:24" x14ac:dyDescent="0.2">
      <c r="D243" s="8"/>
      <c r="E243" s="8"/>
      <c r="F243" s="8"/>
      <c r="G243" s="8"/>
      <c r="H243" s="8"/>
      <c r="I243" s="8"/>
      <c r="J243" s="8"/>
      <c r="K243" s="8"/>
      <c r="L243" s="8"/>
      <c r="M243" s="8"/>
      <c r="N243" s="8"/>
      <c r="O243" s="8"/>
      <c r="P243" s="8"/>
      <c r="Q243" s="8"/>
      <c r="R243" s="8"/>
      <c r="S243" s="8"/>
      <c r="T243" s="8"/>
      <c r="U243" s="8"/>
      <c r="V243" s="8"/>
      <c r="W243" s="8"/>
      <c r="X243" s="8"/>
    </row>
    <row r="244" spans="4:24" x14ac:dyDescent="0.2">
      <c r="D244" s="8"/>
      <c r="E244" s="8"/>
      <c r="F244" s="8"/>
      <c r="G244" s="8"/>
      <c r="H244" s="8"/>
      <c r="I244" s="8"/>
      <c r="J244" s="8"/>
      <c r="K244" s="8"/>
      <c r="L244" s="8"/>
      <c r="M244" s="8"/>
      <c r="N244" s="8"/>
      <c r="O244" s="8"/>
      <c r="P244" s="8"/>
      <c r="Q244" s="8"/>
      <c r="R244" s="8"/>
      <c r="S244" s="8"/>
      <c r="T244" s="8"/>
      <c r="U244" s="8"/>
      <c r="V244" s="8"/>
      <c r="W244" s="8"/>
      <c r="X244" s="8"/>
    </row>
    <row r="245" spans="4:24" x14ac:dyDescent="0.2">
      <c r="D245" s="8"/>
      <c r="E245" s="8"/>
      <c r="F245" s="8"/>
      <c r="G245" s="8"/>
      <c r="H245" s="8"/>
      <c r="I245" s="8"/>
      <c r="J245" s="8"/>
      <c r="K245" s="8"/>
      <c r="L245" s="8"/>
      <c r="M245" s="8"/>
      <c r="N245" s="8"/>
      <c r="O245" s="8"/>
      <c r="P245" s="8"/>
      <c r="Q245" s="8"/>
      <c r="R245" s="8"/>
      <c r="S245" s="8"/>
      <c r="T245" s="8"/>
      <c r="U245" s="8"/>
      <c r="V245" s="8"/>
      <c r="W245" s="8"/>
      <c r="X245" s="8"/>
    </row>
    <row r="246" spans="4:24" x14ac:dyDescent="0.2">
      <c r="D246" s="8"/>
      <c r="E246" s="8"/>
      <c r="F246" s="8"/>
      <c r="G246" s="8"/>
      <c r="H246" s="8"/>
      <c r="I246" s="8"/>
      <c r="J246" s="8"/>
      <c r="K246" s="8"/>
      <c r="L246" s="8"/>
      <c r="M246" s="8"/>
      <c r="N246" s="8"/>
      <c r="O246" s="8"/>
      <c r="P246" s="8"/>
      <c r="Q246" s="8"/>
      <c r="R246" s="8"/>
      <c r="S246" s="8"/>
      <c r="T246" s="8"/>
      <c r="U246" s="8"/>
      <c r="V246" s="8"/>
      <c r="W246" s="8"/>
      <c r="X246" s="8"/>
    </row>
    <row r="247" spans="4:24" x14ac:dyDescent="0.2">
      <c r="D247" s="8"/>
      <c r="E247" s="8"/>
      <c r="F247" s="8"/>
      <c r="G247" s="8"/>
      <c r="H247" s="8"/>
      <c r="I247" s="8"/>
      <c r="J247" s="8"/>
      <c r="K247" s="8"/>
      <c r="L247" s="8"/>
      <c r="M247" s="8"/>
      <c r="N247" s="8"/>
      <c r="O247" s="8"/>
      <c r="P247" s="8"/>
      <c r="Q247" s="8"/>
      <c r="R247" s="8"/>
      <c r="S247" s="8"/>
      <c r="T247" s="8"/>
      <c r="U247" s="8"/>
      <c r="V247" s="8"/>
      <c r="W247" s="8"/>
      <c r="X247" s="8"/>
    </row>
    <row r="248" spans="4:24" x14ac:dyDescent="0.2">
      <c r="D248" s="8"/>
      <c r="E248" s="8"/>
      <c r="F248" s="8"/>
      <c r="G248" s="8"/>
      <c r="H248" s="8"/>
      <c r="I248" s="8"/>
      <c r="J248" s="8"/>
      <c r="K248" s="8"/>
      <c r="L248" s="8"/>
      <c r="M248" s="8"/>
      <c r="N248" s="8"/>
      <c r="O248" s="8"/>
      <c r="P248" s="8"/>
      <c r="Q248" s="8"/>
      <c r="R248" s="8"/>
      <c r="S248" s="8"/>
      <c r="T248" s="8"/>
      <c r="U248" s="8"/>
      <c r="V248" s="8"/>
      <c r="W248" s="8"/>
      <c r="X248" s="8"/>
    </row>
    <row r="249" spans="4:24" x14ac:dyDescent="0.2">
      <c r="D249" s="8"/>
      <c r="E249" s="8"/>
      <c r="F249" s="8"/>
      <c r="G249" s="8"/>
      <c r="H249" s="8"/>
      <c r="I249" s="8"/>
      <c r="J249" s="8"/>
      <c r="K249" s="8"/>
      <c r="L249" s="8"/>
      <c r="M249" s="8"/>
      <c r="N249" s="8"/>
      <c r="O249" s="8"/>
      <c r="P249" s="8"/>
      <c r="Q249" s="8"/>
      <c r="R249" s="8"/>
      <c r="S249" s="8"/>
      <c r="T249" s="8"/>
      <c r="U249" s="8"/>
      <c r="V249" s="8"/>
      <c r="W249" s="8"/>
      <c r="X249" s="8"/>
    </row>
    <row r="250" spans="4:24" x14ac:dyDescent="0.2">
      <c r="D250" s="8"/>
      <c r="E250" s="8"/>
      <c r="F250" s="8"/>
      <c r="G250" s="8"/>
      <c r="H250" s="8"/>
      <c r="I250" s="8"/>
      <c r="J250" s="8"/>
      <c r="K250" s="8"/>
      <c r="L250" s="8"/>
      <c r="M250" s="8"/>
      <c r="N250" s="8"/>
      <c r="O250" s="8"/>
      <c r="P250" s="8"/>
      <c r="Q250" s="8"/>
      <c r="R250" s="8"/>
      <c r="S250" s="8"/>
      <c r="T250" s="8"/>
      <c r="U250" s="8"/>
      <c r="V250" s="8"/>
      <c r="W250" s="8"/>
      <c r="X250" s="8"/>
    </row>
    <row r="251" spans="4:24" x14ac:dyDescent="0.2">
      <c r="D251" s="8"/>
      <c r="E251" s="8"/>
      <c r="F251" s="8"/>
      <c r="G251" s="8"/>
      <c r="H251" s="8"/>
      <c r="I251" s="8"/>
      <c r="J251" s="8"/>
      <c r="K251" s="8"/>
      <c r="L251" s="8"/>
      <c r="M251" s="8"/>
      <c r="N251" s="8"/>
      <c r="O251" s="8"/>
      <c r="P251" s="8"/>
      <c r="Q251" s="8"/>
      <c r="R251" s="8"/>
      <c r="S251" s="8"/>
      <c r="T251" s="8"/>
      <c r="U251" s="8"/>
      <c r="V251" s="8"/>
      <c r="W251" s="8"/>
      <c r="X251" s="8"/>
    </row>
    <row r="252" spans="4:24" x14ac:dyDescent="0.2">
      <c r="D252" s="8"/>
      <c r="E252" s="8"/>
      <c r="F252" s="8"/>
      <c r="G252" s="8"/>
      <c r="H252" s="8"/>
      <c r="I252" s="8"/>
      <c r="J252" s="8"/>
      <c r="K252" s="8"/>
      <c r="L252" s="8"/>
      <c r="M252" s="8"/>
      <c r="N252" s="8"/>
      <c r="O252" s="8"/>
      <c r="P252" s="8"/>
      <c r="Q252" s="8"/>
      <c r="R252" s="8"/>
      <c r="S252" s="8"/>
      <c r="T252" s="8"/>
      <c r="U252" s="8"/>
      <c r="V252" s="8"/>
      <c r="W252" s="8"/>
      <c r="X252" s="8"/>
    </row>
    <row r="253" spans="4:24" x14ac:dyDescent="0.2">
      <c r="D253" s="8"/>
      <c r="E253" s="8"/>
      <c r="F253" s="8"/>
      <c r="G253" s="8"/>
      <c r="H253" s="8"/>
      <c r="I253" s="8"/>
      <c r="J253" s="8"/>
      <c r="K253" s="8"/>
      <c r="L253" s="8"/>
      <c r="M253" s="8"/>
      <c r="N253" s="8"/>
      <c r="O253" s="8"/>
      <c r="P253" s="8"/>
      <c r="Q253" s="8"/>
      <c r="R253" s="8"/>
      <c r="S253" s="8"/>
      <c r="T253" s="8"/>
      <c r="U253" s="8"/>
      <c r="V253" s="8"/>
      <c r="W253" s="8"/>
      <c r="X253" s="8"/>
    </row>
    <row r="254" spans="4:24" x14ac:dyDescent="0.2">
      <c r="D254" s="8"/>
      <c r="E254" s="8"/>
      <c r="F254" s="8"/>
      <c r="G254" s="8"/>
      <c r="H254" s="8"/>
      <c r="I254" s="8"/>
      <c r="J254" s="8"/>
      <c r="K254" s="8"/>
      <c r="L254" s="8"/>
      <c r="M254" s="8"/>
      <c r="N254" s="8"/>
      <c r="O254" s="8"/>
      <c r="P254" s="8"/>
      <c r="Q254" s="8"/>
      <c r="R254" s="8"/>
      <c r="S254" s="8"/>
      <c r="T254" s="8"/>
      <c r="U254" s="8"/>
      <c r="V254" s="8"/>
      <c r="W254" s="8"/>
      <c r="X254" s="8"/>
    </row>
    <row r="255" spans="4:24" x14ac:dyDescent="0.2">
      <c r="D255" s="8"/>
      <c r="E255" s="8"/>
      <c r="F255" s="8"/>
      <c r="G255" s="8"/>
      <c r="H255" s="8"/>
      <c r="I255" s="8"/>
      <c r="J255" s="8"/>
      <c r="K255" s="8"/>
      <c r="L255" s="8"/>
      <c r="M255" s="8"/>
      <c r="N255" s="8"/>
      <c r="O255" s="8"/>
      <c r="P255" s="8"/>
      <c r="Q255" s="8"/>
      <c r="R255" s="8"/>
      <c r="S255" s="8"/>
      <c r="T255" s="8"/>
      <c r="U255" s="8"/>
      <c r="V255" s="8"/>
      <c r="W255" s="8"/>
      <c r="X255" s="8"/>
    </row>
    <row r="256" spans="4:24" x14ac:dyDescent="0.2">
      <c r="D256" s="8"/>
      <c r="E256" s="8"/>
      <c r="F256" s="8"/>
      <c r="G256" s="8"/>
      <c r="H256" s="8"/>
      <c r="I256" s="8"/>
      <c r="J256" s="8"/>
      <c r="K256" s="8"/>
      <c r="L256" s="8"/>
      <c r="M256" s="8"/>
      <c r="N256" s="8"/>
      <c r="O256" s="8"/>
      <c r="P256" s="8"/>
      <c r="Q256" s="8"/>
      <c r="R256" s="8"/>
      <c r="S256" s="8"/>
      <c r="T256" s="8"/>
      <c r="U256" s="8"/>
      <c r="V256" s="8"/>
      <c r="W256" s="8"/>
      <c r="X256" s="8"/>
    </row>
    <row r="257" spans="4:24" x14ac:dyDescent="0.2">
      <c r="D257" s="8"/>
      <c r="E257" s="8"/>
      <c r="F257" s="8"/>
      <c r="G257" s="8"/>
      <c r="H257" s="8"/>
      <c r="I257" s="8"/>
      <c r="J257" s="8"/>
      <c r="K257" s="8"/>
      <c r="L257" s="8"/>
      <c r="M257" s="8"/>
      <c r="N257" s="8"/>
      <c r="O257" s="8"/>
      <c r="P257" s="8"/>
      <c r="Q257" s="8"/>
      <c r="R257" s="8"/>
      <c r="S257" s="8"/>
      <c r="T257" s="8"/>
      <c r="U257" s="8"/>
      <c r="V257" s="8"/>
      <c r="W257" s="8"/>
      <c r="X257" s="8"/>
    </row>
    <row r="258" spans="4:24" x14ac:dyDescent="0.2">
      <c r="D258" s="8"/>
      <c r="E258" s="8"/>
      <c r="F258" s="8"/>
      <c r="G258" s="8"/>
      <c r="H258" s="8"/>
      <c r="I258" s="8"/>
      <c r="J258" s="8"/>
      <c r="K258" s="8"/>
      <c r="L258" s="8"/>
      <c r="M258" s="8"/>
      <c r="N258" s="8"/>
      <c r="O258" s="8"/>
      <c r="P258" s="8"/>
      <c r="Q258" s="8"/>
      <c r="R258" s="8"/>
      <c r="S258" s="8"/>
      <c r="T258" s="8"/>
      <c r="U258" s="8"/>
      <c r="V258" s="8"/>
      <c r="W258" s="8"/>
      <c r="X258" s="8"/>
    </row>
    <row r="259" spans="4:24" x14ac:dyDescent="0.2">
      <c r="D259" s="8"/>
      <c r="E259" s="8"/>
      <c r="F259" s="8"/>
      <c r="G259" s="8"/>
      <c r="H259" s="8"/>
      <c r="I259" s="8"/>
      <c r="J259" s="8"/>
      <c r="K259" s="8"/>
      <c r="L259" s="8"/>
      <c r="M259" s="8"/>
      <c r="N259" s="8"/>
      <c r="O259" s="8"/>
      <c r="P259" s="8"/>
      <c r="Q259" s="8"/>
      <c r="R259" s="8"/>
      <c r="S259" s="8"/>
      <c r="T259" s="8"/>
      <c r="U259" s="8"/>
      <c r="V259" s="8"/>
      <c r="W259" s="8"/>
      <c r="X259" s="8"/>
    </row>
    <row r="260" spans="4:24" x14ac:dyDescent="0.2">
      <c r="D260" s="8"/>
      <c r="E260" s="8"/>
      <c r="F260" s="8"/>
      <c r="G260" s="8"/>
      <c r="H260" s="8"/>
      <c r="I260" s="8"/>
      <c r="J260" s="8"/>
      <c r="K260" s="8"/>
      <c r="L260" s="8"/>
      <c r="M260" s="8"/>
      <c r="N260" s="8"/>
      <c r="O260" s="8"/>
      <c r="P260" s="8"/>
      <c r="Q260" s="8"/>
      <c r="R260" s="8"/>
      <c r="S260" s="8"/>
      <c r="T260" s="8"/>
      <c r="U260" s="8"/>
      <c r="V260" s="8"/>
      <c r="W260" s="8"/>
      <c r="X260" s="8"/>
    </row>
    <row r="261" spans="4:24" x14ac:dyDescent="0.2">
      <c r="D261" s="8"/>
      <c r="E261" s="8"/>
      <c r="F261" s="8"/>
      <c r="G261" s="8"/>
      <c r="H261" s="8"/>
      <c r="I261" s="8"/>
      <c r="J261" s="8"/>
      <c r="K261" s="8"/>
      <c r="L261" s="8"/>
      <c r="M261" s="8"/>
      <c r="N261" s="8"/>
      <c r="O261" s="8"/>
      <c r="P261" s="8"/>
      <c r="Q261" s="8"/>
      <c r="R261" s="8"/>
      <c r="S261" s="8"/>
      <c r="T261" s="8"/>
      <c r="U261" s="8"/>
      <c r="V261" s="8"/>
      <c r="W261" s="8"/>
      <c r="X261" s="8"/>
    </row>
    <row r="262" spans="4:24" x14ac:dyDescent="0.2">
      <c r="D262" s="8"/>
      <c r="E262" s="8"/>
      <c r="F262" s="8"/>
      <c r="G262" s="8"/>
      <c r="H262" s="8"/>
      <c r="I262" s="8"/>
      <c r="J262" s="8"/>
      <c r="K262" s="8"/>
      <c r="L262" s="8"/>
      <c r="M262" s="8"/>
      <c r="N262" s="8"/>
      <c r="O262" s="8"/>
      <c r="P262" s="8"/>
      <c r="Q262" s="8"/>
      <c r="R262" s="8"/>
      <c r="S262" s="8"/>
      <c r="T262" s="8"/>
      <c r="U262" s="8"/>
      <c r="V262" s="8"/>
      <c r="W262" s="8"/>
      <c r="X262" s="8"/>
    </row>
    <row r="263" spans="4:24" x14ac:dyDescent="0.2">
      <c r="D263" s="8"/>
      <c r="E263" s="8"/>
      <c r="F263" s="8"/>
      <c r="G263" s="8"/>
      <c r="H263" s="8"/>
      <c r="I263" s="8"/>
      <c r="J263" s="8"/>
      <c r="K263" s="8"/>
      <c r="L263" s="8"/>
      <c r="M263" s="8"/>
      <c r="N263" s="8"/>
      <c r="O263" s="8"/>
      <c r="P263" s="8"/>
      <c r="Q263" s="8"/>
      <c r="R263" s="8"/>
      <c r="S263" s="8"/>
      <c r="T263" s="8"/>
      <c r="U263" s="8"/>
      <c r="V263" s="8"/>
      <c r="W263" s="8"/>
      <c r="X263" s="8"/>
    </row>
    <row r="264" spans="4:24" x14ac:dyDescent="0.2">
      <c r="D264" s="8"/>
      <c r="E264" s="8"/>
      <c r="F264" s="8"/>
      <c r="G264" s="8"/>
      <c r="H264" s="8"/>
      <c r="I264" s="8"/>
      <c r="J264" s="8"/>
      <c r="K264" s="8"/>
      <c r="L264" s="8"/>
      <c r="M264" s="8"/>
      <c r="N264" s="8"/>
      <c r="O264" s="8"/>
      <c r="P264" s="8"/>
      <c r="Q264" s="8"/>
      <c r="R264" s="8"/>
      <c r="S264" s="8"/>
      <c r="T264" s="8"/>
      <c r="U264" s="8"/>
      <c r="V264" s="8"/>
      <c r="W264" s="8"/>
      <c r="X264" s="8"/>
    </row>
    <row r="265" spans="4:24" x14ac:dyDescent="0.2">
      <c r="D265" s="8"/>
      <c r="E265" s="8"/>
      <c r="F265" s="8"/>
      <c r="G265" s="8"/>
      <c r="H265" s="8"/>
      <c r="I265" s="8"/>
      <c r="J265" s="8"/>
      <c r="K265" s="8"/>
      <c r="L265" s="8"/>
      <c r="M265" s="8"/>
      <c r="N265" s="8"/>
      <c r="O265" s="8"/>
      <c r="P265" s="8"/>
      <c r="Q265" s="8"/>
      <c r="R265" s="8"/>
      <c r="S265" s="8"/>
      <c r="T265" s="8"/>
      <c r="U265" s="8"/>
      <c r="V265" s="8"/>
      <c r="W265" s="8"/>
      <c r="X265" s="8"/>
    </row>
    <row r="266" spans="4:24" x14ac:dyDescent="0.2">
      <c r="D266" s="8"/>
      <c r="E266" s="8"/>
      <c r="F266" s="8"/>
      <c r="G266" s="8"/>
      <c r="H266" s="8"/>
      <c r="I266" s="8"/>
      <c r="J266" s="8"/>
      <c r="K266" s="8"/>
      <c r="L266" s="8"/>
      <c r="M266" s="8"/>
      <c r="N266" s="8"/>
      <c r="O266" s="8"/>
      <c r="P266" s="8"/>
      <c r="Q266" s="8"/>
      <c r="R266" s="8"/>
      <c r="S266" s="8"/>
      <c r="T266" s="8"/>
      <c r="U266" s="8"/>
      <c r="V266" s="8"/>
      <c r="W266" s="8"/>
      <c r="X266" s="8"/>
    </row>
  </sheetData>
  <mergeCells count="116">
    <mergeCell ref="A85:A88"/>
    <mergeCell ref="B85:B88"/>
    <mergeCell ref="Y85:Z87"/>
    <mergeCell ref="A141:B144"/>
    <mergeCell ref="Y93:Z95"/>
    <mergeCell ref="Y33:Z35"/>
    <mergeCell ref="Y121:Z123"/>
    <mergeCell ref="Y125:Z127"/>
    <mergeCell ref="Y129:Z131"/>
    <mergeCell ref="Y133:Z135"/>
    <mergeCell ref="Y137:Z139"/>
    <mergeCell ref="Y101:Z103"/>
    <mergeCell ref="Y105:Z107"/>
    <mergeCell ref="Y109:Z111"/>
    <mergeCell ref="Y113:Z115"/>
    <mergeCell ref="Y117:Z119"/>
    <mergeCell ref="Y73:Z75"/>
    <mergeCell ref="Y77:Z79"/>
    <mergeCell ref="Y81:Z83"/>
    <mergeCell ref="Y89:Z91"/>
    <mergeCell ref="Y97:Z99"/>
    <mergeCell ref="Y53:Z55"/>
    <mergeCell ref="Y57:Z59"/>
    <mergeCell ref="Y61:Z63"/>
    <mergeCell ref="Y65:Z67"/>
    <mergeCell ref="Y69:Z71"/>
    <mergeCell ref="Y37:Z39"/>
    <mergeCell ref="Y41:Z43"/>
    <mergeCell ref="Y45:Z47"/>
    <mergeCell ref="Y49:Z51"/>
    <mergeCell ref="Y2:Y4"/>
    <mergeCell ref="Z2:Z4"/>
    <mergeCell ref="A146:C146"/>
    <mergeCell ref="A109:A112"/>
    <mergeCell ref="B109:B112"/>
    <mergeCell ref="A113:A116"/>
    <mergeCell ref="Y141:Z143"/>
    <mergeCell ref="B113:B116"/>
    <mergeCell ref="A117:A120"/>
    <mergeCell ref="B117:B120"/>
    <mergeCell ref="A97:A100"/>
    <mergeCell ref="B97:B100"/>
    <mergeCell ref="A101:A104"/>
    <mergeCell ref="B101:B104"/>
    <mergeCell ref="A105:A108"/>
    <mergeCell ref="B105:B108"/>
    <mergeCell ref="A93:A96"/>
    <mergeCell ref="B93:B96"/>
    <mergeCell ref="A147:C147"/>
    <mergeCell ref="A133:A136"/>
    <mergeCell ref="B133:B136"/>
    <mergeCell ref="A137:A140"/>
    <mergeCell ref="B137:B140"/>
    <mergeCell ref="A145:X145"/>
    <mergeCell ref="A121:A124"/>
    <mergeCell ref="B121:B124"/>
    <mergeCell ref="A125:A128"/>
    <mergeCell ref="B125:B128"/>
    <mergeCell ref="A129:A132"/>
    <mergeCell ref="B129:B132"/>
    <mergeCell ref="A89:A92"/>
    <mergeCell ref="B89:B92"/>
    <mergeCell ref="A53:A56"/>
    <mergeCell ref="B53:B56"/>
    <mergeCell ref="A57:A60"/>
    <mergeCell ref="B57:B60"/>
    <mergeCell ref="A61:A64"/>
    <mergeCell ref="B61:B64"/>
    <mergeCell ref="A41:A44"/>
    <mergeCell ref="B41:B44"/>
    <mergeCell ref="A45:A48"/>
    <mergeCell ref="B45:B48"/>
    <mergeCell ref="A49:A52"/>
    <mergeCell ref="B49:B52"/>
    <mergeCell ref="A73:A76"/>
    <mergeCell ref="B73:B76"/>
    <mergeCell ref="A77:A80"/>
    <mergeCell ref="B77:B80"/>
    <mergeCell ref="A81:A84"/>
    <mergeCell ref="B81:B84"/>
    <mergeCell ref="A65:A68"/>
    <mergeCell ref="B65:B68"/>
    <mergeCell ref="A69:A72"/>
    <mergeCell ref="B69:B72"/>
    <mergeCell ref="C2:C4"/>
    <mergeCell ref="D2:D4"/>
    <mergeCell ref="E2:X2"/>
    <mergeCell ref="E3:W3"/>
    <mergeCell ref="X3:X4"/>
    <mergeCell ref="A5:A8"/>
    <mergeCell ref="B5:B8"/>
    <mergeCell ref="A9:A12"/>
    <mergeCell ref="A21:A24"/>
    <mergeCell ref="B21:B24"/>
    <mergeCell ref="A2:A4"/>
    <mergeCell ref="B2:B4"/>
    <mergeCell ref="B33:B36"/>
    <mergeCell ref="A37:A40"/>
    <mergeCell ref="B37:B40"/>
    <mergeCell ref="A33:A36"/>
    <mergeCell ref="Y21:Z23"/>
    <mergeCell ref="Y25:Z27"/>
    <mergeCell ref="Y29:Z31"/>
    <mergeCell ref="Y5:Z7"/>
    <mergeCell ref="Y9:Z11"/>
    <mergeCell ref="Y13:Z15"/>
    <mergeCell ref="Y17:Z19"/>
    <mergeCell ref="A25:A28"/>
    <mergeCell ref="B25:B28"/>
    <mergeCell ref="A29:A32"/>
    <mergeCell ref="B29:B32"/>
    <mergeCell ref="B9:B12"/>
    <mergeCell ref="A13:A16"/>
    <mergeCell ref="B13:B16"/>
    <mergeCell ref="A17:A20"/>
    <mergeCell ref="B17:B20"/>
  </mergeCells>
  <pageMargins left="0.7" right="0.7" top="0.75" bottom="0.75" header="0.3" footer="0.3"/>
  <pageSetup paperSize="9" scale="61" fitToHeight="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topLeftCell="A10" zoomScale="96" zoomScaleNormal="96" workbookViewId="0">
      <selection activeCell="C18" sqref="C18"/>
    </sheetView>
  </sheetViews>
  <sheetFormatPr defaultColWidth="4.140625" defaultRowHeight="9.9499999999999993" customHeight="1" x14ac:dyDescent="0.25"/>
  <cols>
    <col min="1" max="1" width="4" style="88" customWidth="1"/>
    <col min="2" max="2" width="34.85546875" style="88" customWidth="1"/>
    <col min="3" max="3" width="79.7109375" style="88" customWidth="1"/>
    <col min="4" max="4" width="11.85546875" style="88" customWidth="1"/>
    <col min="5" max="12" width="4.140625" style="88"/>
    <col min="13" max="13" width="6.140625" style="88" customWidth="1"/>
    <col min="14" max="16384" width="4.140625" style="88"/>
  </cols>
  <sheetData>
    <row r="1" spans="1:17" ht="20.25" customHeight="1" thickBot="1" x14ac:dyDescent="0.3">
      <c r="A1" s="153" t="s">
        <v>94</v>
      </c>
      <c r="B1" s="153"/>
      <c r="C1" s="153"/>
      <c r="D1" s="153"/>
    </row>
    <row r="2" spans="1:17" ht="51.75" customHeight="1" x14ac:dyDescent="0.25">
      <c r="A2" s="102" t="s">
        <v>54</v>
      </c>
      <c r="B2" s="103" t="s">
        <v>0</v>
      </c>
      <c r="C2" s="103" t="s">
        <v>84</v>
      </c>
      <c r="D2" s="103" t="s">
        <v>58</v>
      </c>
    </row>
    <row r="3" spans="1:17" ht="39.75" customHeight="1" x14ac:dyDescent="0.25">
      <c r="A3" s="89">
        <v>1</v>
      </c>
      <c r="B3" s="89" t="s">
        <v>3</v>
      </c>
      <c r="C3" s="89" t="s">
        <v>92</v>
      </c>
      <c r="D3" s="96">
        <v>1300</v>
      </c>
    </row>
    <row r="4" spans="1:17" ht="20.25" customHeight="1" x14ac:dyDescent="0.25">
      <c r="A4" s="89">
        <v>2</v>
      </c>
      <c r="B4" s="89" t="s">
        <v>22</v>
      </c>
      <c r="C4" s="89" t="s">
        <v>89</v>
      </c>
      <c r="D4" s="96">
        <v>934.27</v>
      </c>
    </row>
    <row r="5" spans="1:17" ht="65.25" customHeight="1" x14ac:dyDescent="0.25">
      <c r="A5" s="89">
        <v>3</v>
      </c>
      <c r="B5" s="89" t="s">
        <v>24</v>
      </c>
      <c r="C5" s="89" t="s">
        <v>101</v>
      </c>
      <c r="D5" s="96">
        <v>5600</v>
      </c>
    </row>
    <row r="6" spans="1:17" ht="47.25" customHeight="1" x14ac:dyDescent="0.25">
      <c r="A6" s="89">
        <v>4</v>
      </c>
      <c r="B6" s="89" t="s">
        <v>25</v>
      </c>
      <c r="C6" s="89" t="s">
        <v>102</v>
      </c>
      <c r="D6" s="96">
        <v>4760.43</v>
      </c>
    </row>
    <row r="7" spans="1:17" ht="20.25" customHeight="1" x14ac:dyDescent="0.25">
      <c r="A7" s="89">
        <v>5</v>
      </c>
      <c r="B7" s="89" t="s">
        <v>29</v>
      </c>
      <c r="C7" s="89" t="s">
        <v>88</v>
      </c>
      <c r="D7" s="96">
        <v>3000</v>
      </c>
    </row>
    <row r="8" spans="1:17" ht="20.25" customHeight="1" x14ac:dyDescent="0.25">
      <c r="A8" s="89">
        <v>6</v>
      </c>
      <c r="B8" s="89" t="s">
        <v>55</v>
      </c>
      <c r="C8" s="89" t="s">
        <v>87</v>
      </c>
      <c r="D8" s="96">
        <v>4000</v>
      </c>
      <c r="K8" s="88" t="s">
        <v>64</v>
      </c>
    </row>
    <row r="9" spans="1:17" ht="93" customHeight="1" x14ac:dyDescent="0.25">
      <c r="A9" s="89">
        <v>7</v>
      </c>
      <c r="B9" s="89" t="s">
        <v>32</v>
      </c>
      <c r="C9" s="89" t="s">
        <v>103</v>
      </c>
      <c r="D9" s="96">
        <v>4029.99</v>
      </c>
    </row>
    <row r="10" spans="1:17" ht="20.25" customHeight="1" x14ac:dyDescent="0.25">
      <c r="A10" s="89">
        <v>8</v>
      </c>
      <c r="B10" s="89" t="s">
        <v>33</v>
      </c>
      <c r="C10" s="89" t="s">
        <v>91</v>
      </c>
      <c r="D10" s="96">
        <v>750</v>
      </c>
    </row>
    <row r="11" spans="1:17" ht="45.75" customHeight="1" x14ac:dyDescent="0.25">
      <c r="A11" s="89">
        <v>9</v>
      </c>
      <c r="B11" s="89" t="s">
        <v>99</v>
      </c>
      <c r="C11" s="89" t="s">
        <v>104</v>
      </c>
      <c r="D11" s="96">
        <v>4108</v>
      </c>
      <c r="E11" s="90"/>
      <c r="F11" s="90"/>
      <c r="G11" s="90"/>
      <c r="H11" s="90"/>
      <c r="I11" s="90"/>
      <c r="J11" s="90"/>
      <c r="K11" s="90"/>
      <c r="L11" s="90"/>
      <c r="M11" s="91"/>
      <c r="N11" s="91"/>
      <c r="O11" s="91"/>
      <c r="P11" s="91"/>
      <c r="Q11" s="92"/>
    </row>
    <row r="12" spans="1:17" ht="29.25" customHeight="1" x14ac:dyDescent="0.25">
      <c r="A12" s="89">
        <v>10</v>
      </c>
      <c r="B12" s="89" t="s">
        <v>70</v>
      </c>
      <c r="C12" s="89" t="s">
        <v>105</v>
      </c>
      <c r="D12" s="96">
        <v>2458.11</v>
      </c>
      <c r="E12" s="90"/>
      <c r="F12" s="90"/>
      <c r="G12" s="90"/>
      <c r="H12" s="90"/>
      <c r="I12" s="90"/>
      <c r="J12" s="90"/>
      <c r="K12" s="90"/>
      <c r="L12" s="90"/>
      <c r="M12" s="91"/>
      <c r="N12" s="91"/>
      <c r="O12" s="91"/>
      <c r="P12" s="91"/>
      <c r="Q12" s="92"/>
    </row>
    <row r="13" spans="1:17" ht="62.25" customHeight="1" x14ac:dyDescent="0.25">
      <c r="A13" s="89">
        <v>11</v>
      </c>
      <c r="B13" s="89" t="s">
        <v>36</v>
      </c>
      <c r="C13" s="89" t="s">
        <v>109</v>
      </c>
      <c r="D13" s="96">
        <v>1997.5</v>
      </c>
      <c r="E13" s="90"/>
      <c r="F13" s="90"/>
      <c r="G13" s="90"/>
      <c r="H13" s="90"/>
      <c r="I13" s="90"/>
      <c r="J13" s="90"/>
      <c r="K13" s="90"/>
      <c r="L13" s="90"/>
      <c r="M13" s="91"/>
      <c r="N13" s="91"/>
      <c r="O13" s="91"/>
      <c r="P13" s="91"/>
      <c r="Q13" s="92"/>
    </row>
    <row r="14" spans="1:17" ht="20.25" customHeight="1" x14ac:dyDescent="0.25">
      <c r="A14" s="89">
        <v>12</v>
      </c>
      <c r="B14" s="89" t="s">
        <v>37</v>
      </c>
      <c r="C14" s="89" t="s">
        <v>85</v>
      </c>
      <c r="D14" s="96">
        <v>819.05</v>
      </c>
      <c r="E14" s="90"/>
      <c r="F14" s="90"/>
      <c r="G14" s="90"/>
      <c r="H14" s="90"/>
      <c r="I14" s="90"/>
      <c r="J14" s="90"/>
      <c r="K14" s="90"/>
      <c r="L14" s="90"/>
      <c r="M14" s="91"/>
      <c r="N14" s="91"/>
      <c r="O14" s="91"/>
      <c r="P14" s="91"/>
      <c r="Q14" s="92"/>
    </row>
    <row r="15" spans="1:17" ht="33" customHeight="1" x14ac:dyDescent="0.25">
      <c r="A15" s="89">
        <v>13</v>
      </c>
      <c r="B15" s="89" t="s">
        <v>38</v>
      </c>
      <c r="C15" s="89" t="s">
        <v>90</v>
      </c>
      <c r="D15" s="96">
        <v>1800</v>
      </c>
      <c r="E15" s="90"/>
      <c r="F15" s="90"/>
      <c r="G15" s="90"/>
      <c r="H15" s="90"/>
      <c r="I15" s="90"/>
      <c r="J15" s="90"/>
      <c r="K15" s="90"/>
      <c r="L15" s="90"/>
      <c r="M15" s="91"/>
      <c r="N15" s="91"/>
      <c r="O15" s="91"/>
      <c r="P15" s="91"/>
      <c r="Q15" s="92"/>
    </row>
    <row r="16" spans="1:17" ht="154.5" customHeight="1" x14ac:dyDescent="0.25">
      <c r="A16" s="89">
        <v>14</v>
      </c>
      <c r="B16" s="89" t="s">
        <v>41</v>
      </c>
      <c r="C16" s="89" t="s">
        <v>106</v>
      </c>
      <c r="D16" s="96">
        <v>6350.12</v>
      </c>
    </row>
    <row r="17" spans="1:4" ht="107.25" customHeight="1" x14ac:dyDescent="0.25">
      <c r="A17" s="89">
        <v>15</v>
      </c>
      <c r="B17" s="89" t="s">
        <v>42</v>
      </c>
      <c r="C17" s="89" t="s">
        <v>108</v>
      </c>
      <c r="D17" s="96">
        <v>5000</v>
      </c>
    </row>
    <row r="18" spans="1:4" ht="155.25" customHeight="1" x14ac:dyDescent="0.25">
      <c r="A18" s="93">
        <v>16</v>
      </c>
      <c r="B18" s="93" t="s">
        <v>57</v>
      </c>
      <c r="C18" s="101" t="s">
        <v>107</v>
      </c>
      <c r="D18" s="97">
        <v>153700</v>
      </c>
    </row>
    <row r="19" spans="1:4" ht="36" customHeight="1" thickBot="1" x14ac:dyDescent="0.3">
      <c r="A19" s="93">
        <v>17</v>
      </c>
      <c r="B19" s="93" t="s">
        <v>56</v>
      </c>
      <c r="C19" s="93" t="s">
        <v>86</v>
      </c>
      <c r="D19" s="97">
        <v>4268.29</v>
      </c>
    </row>
    <row r="20" spans="1:4" ht="20.100000000000001" customHeight="1" thickBot="1" x14ac:dyDescent="0.3">
      <c r="A20" s="151"/>
      <c r="B20" s="152"/>
      <c r="C20" s="94" t="s">
        <v>4</v>
      </c>
      <c r="D20" s="95">
        <f>SUM(D3:D19)</f>
        <v>204875.76</v>
      </c>
    </row>
    <row r="37" ht="27.75" customHeight="1" x14ac:dyDescent="0.25"/>
  </sheetData>
  <mergeCells count="2">
    <mergeCell ref="A20:B20"/>
    <mergeCell ref="A1:D1"/>
  </mergeCells>
  <pageMargins left="0.7" right="0.7" top="0.75" bottom="0.75" header="0.3" footer="0.3"/>
  <pageSetup paperSize="9" fitToHeight="0"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1"/>
  <sheetViews>
    <sheetView zoomScaleNormal="100" workbookViewId="0">
      <pane xSplit="3" ySplit="3" topLeftCell="D22" activePane="bottomRight" state="frozen"/>
      <selection activeCell="I21" sqref="I21"/>
      <selection pane="topRight" activeCell="I21" sqref="I21"/>
      <selection pane="bottomLeft" activeCell="I21" sqref="I21"/>
      <selection pane="bottomRight" activeCell="P21" sqref="P21"/>
    </sheetView>
  </sheetViews>
  <sheetFormatPr defaultColWidth="9.140625" defaultRowHeight="12" x14ac:dyDescent="0.2"/>
  <cols>
    <col min="1" max="1" width="3.5703125" style="1" customWidth="1"/>
    <col min="2" max="2" width="12" style="1" customWidth="1"/>
    <col min="3" max="3" width="24.28515625" style="1" customWidth="1"/>
    <col min="4" max="6" width="12.7109375" style="1" customWidth="1"/>
    <col min="7" max="7" width="1.5703125" style="1" customWidth="1"/>
    <col min="8" max="12" width="12.7109375" style="1" customWidth="1"/>
    <col min="13" max="16384" width="9.140625" style="1"/>
  </cols>
  <sheetData>
    <row r="1" spans="1:12" ht="12.75" customHeight="1" thickBot="1" x14ac:dyDescent="0.25">
      <c r="A1" s="175" t="s">
        <v>93</v>
      </c>
      <c r="B1" s="175"/>
      <c r="C1" s="175"/>
      <c r="D1" s="175"/>
      <c r="E1" s="175"/>
      <c r="F1" s="175"/>
      <c r="G1" s="175"/>
      <c r="H1" s="175"/>
      <c r="I1" s="175"/>
      <c r="J1" s="175"/>
      <c r="K1" s="175"/>
      <c r="L1" s="175"/>
    </row>
    <row r="2" spans="1:12" ht="31.5" customHeight="1" x14ac:dyDescent="0.2">
      <c r="A2" s="180" t="s">
        <v>50</v>
      </c>
      <c r="B2" s="182" t="s">
        <v>0</v>
      </c>
      <c r="C2" s="182" t="s">
        <v>1</v>
      </c>
      <c r="D2" s="177" t="s">
        <v>78</v>
      </c>
      <c r="E2" s="177"/>
      <c r="F2" s="184" t="s">
        <v>76</v>
      </c>
      <c r="G2" s="78"/>
      <c r="H2" s="178" t="s">
        <v>79</v>
      </c>
      <c r="I2" s="179"/>
      <c r="J2" s="186" t="s">
        <v>77</v>
      </c>
      <c r="K2" s="165" t="s">
        <v>82</v>
      </c>
      <c r="L2" s="163" t="s">
        <v>81</v>
      </c>
    </row>
    <row r="3" spans="1:12" ht="31.5" customHeight="1" thickBot="1" x14ac:dyDescent="0.25">
      <c r="A3" s="181"/>
      <c r="B3" s="183"/>
      <c r="C3" s="183"/>
      <c r="D3" s="106" t="s">
        <v>72</v>
      </c>
      <c r="E3" s="106" t="s">
        <v>73</v>
      </c>
      <c r="F3" s="185"/>
      <c r="G3" s="79"/>
      <c r="H3" s="107" t="s">
        <v>74</v>
      </c>
      <c r="I3" s="106" t="s">
        <v>75</v>
      </c>
      <c r="J3" s="187"/>
      <c r="K3" s="166"/>
      <c r="L3" s="164"/>
    </row>
    <row r="4" spans="1:12" ht="12.75" customHeight="1" thickBot="1" x14ac:dyDescent="0.25">
      <c r="A4" s="82">
        <v>1</v>
      </c>
      <c r="B4" s="83">
        <v>2</v>
      </c>
      <c r="C4" s="83">
        <v>3</v>
      </c>
      <c r="D4" s="84">
        <v>4</v>
      </c>
      <c r="E4" s="84">
        <v>5</v>
      </c>
      <c r="F4" s="85">
        <v>6</v>
      </c>
      <c r="G4" s="86"/>
      <c r="H4" s="87">
        <v>7</v>
      </c>
      <c r="I4" s="84">
        <v>8</v>
      </c>
      <c r="J4" s="84">
        <v>9</v>
      </c>
      <c r="K4" s="84">
        <v>10</v>
      </c>
      <c r="L4" s="85">
        <v>11</v>
      </c>
    </row>
    <row r="5" spans="1:12" ht="13.5" customHeight="1" x14ac:dyDescent="0.2">
      <c r="A5" s="159">
        <v>1</v>
      </c>
      <c r="B5" s="176" t="s">
        <v>3</v>
      </c>
      <c r="C5" s="16" t="s">
        <v>26</v>
      </c>
      <c r="D5" s="2">
        <v>6900</v>
      </c>
      <c r="E5" s="2">
        <v>22200</v>
      </c>
      <c r="F5" s="2">
        <f>E5-D5</f>
        <v>15300</v>
      </c>
      <c r="G5" s="170"/>
      <c r="H5" s="24">
        <v>6900</v>
      </c>
      <c r="I5" s="24">
        <v>22200</v>
      </c>
      <c r="J5" s="2">
        <f>I5-H5</f>
        <v>15300</v>
      </c>
      <c r="K5" s="2"/>
      <c r="L5" s="2"/>
    </row>
    <row r="6" spans="1:12" ht="23.25" customHeight="1" x14ac:dyDescent="0.2">
      <c r="A6" s="155"/>
      <c r="B6" s="156"/>
      <c r="C6" s="3" t="s">
        <v>83</v>
      </c>
      <c r="D6" s="4">
        <v>16590</v>
      </c>
      <c r="E6" s="4">
        <v>20390</v>
      </c>
      <c r="F6" s="4">
        <f t="shared" ref="F6:F49" si="0">E6-D6</f>
        <v>3800</v>
      </c>
      <c r="G6" s="171"/>
      <c r="H6" s="25">
        <v>16590</v>
      </c>
      <c r="I6" s="25">
        <v>20390</v>
      </c>
      <c r="J6" s="4">
        <f t="shared" ref="J6:J49" si="1">I6-H6</f>
        <v>3800</v>
      </c>
      <c r="K6" s="4"/>
      <c r="L6" s="4"/>
    </row>
    <row r="7" spans="1:12" ht="15.75" customHeight="1" thickBot="1" x14ac:dyDescent="0.25">
      <c r="A7" s="155"/>
      <c r="B7" s="156"/>
      <c r="C7" s="5" t="s">
        <v>27</v>
      </c>
      <c r="D7" s="6">
        <v>300</v>
      </c>
      <c r="E7" s="6">
        <v>200</v>
      </c>
      <c r="F7" s="6">
        <f t="shared" si="0"/>
        <v>-100</v>
      </c>
      <c r="G7" s="171"/>
      <c r="H7" s="23">
        <v>300</v>
      </c>
      <c r="I7" s="23">
        <v>200</v>
      </c>
      <c r="J7" s="6">
        <f t="shared" si="1"/>
        <v>-100</v>
      </c>
      <c r="K7" s="6"/>
      <c r="L7" s="6"/>
    </row>
    <row r="8" spans="1:12" ht="12.75" customHeight="1" thickBot="1" x14ac:dyDescent="0.25">
      <c r="A8" s="155"/>
      <c r="B8" s="156"/>
      <c r="C8" s="63" t="s">
        <v>4</v>
      </c>
      <c r="D8" s="64">
        <f>SUM(D5:D7)</f>
        <v>23790</v>
      </c>
      <c r="E8" s="64">
        <f>SUM(E5:E7)</f>
        <v>42790</v>
      </c>
      <c r="F8" s="65">
        <f t="shared" si="0"/>
        <v>19000</v>
      </c>
      <c r="G8" s="172"/>
      <c r="H8" s="64">
        <f>SUM(H5:H7)</f>
        <v>23790</v>
      </c>
      <c r="I8" s="64">
        <f>SUM(I5:I7)</f>
        <v>42790</v>
      </c>
      <c r="J8" s="64">
        <f t="shared" si="1"/>
        <v>19000</v>
      </c>
      <c r="K8" s="80"/>
      <c r="L8" s="65"/>
    </row>
    <row r="9" spans="1:12" ht="13.5" customHeight="1" x14ac:dyDescent="0.2">
      <c r="A9" s="155">
        <v>2</v>
      </c>
      <c r="B9" s="156" t="s">
        <v>59</v>
      </c>
      <c r="C9" s="16" t="s">
        <v>26</v>
      </c>
      <c r="D9" s="2"/>
      <c r="E9" s="2"/>
      <c r="F9" s="2">
        <f t="shared" si="0"/>
        <v>0</v>
      </c>
      <c r="G9" s="171"/>
      <c r="H9" s="24"/>
      <c r="I9" s="24"/>
      <c r="J9" s="2">
        <f t="shared" si="1"/>
        <v>0</v>
      </c>
      <c r="K9" s="2"/>
      <c r="L9" s="2"/>
    </row>
    <row r="10" spans="1:12" ht="22.5" customHeight="1" x14ac:dyDescent="0.2">
      <c r="A10" s="155"/>
      <c r="B10" s="156"/>
      <c r="C10" s="3" t="s">
        <v>83</v>
      </c>
      <c r="D10" s="4"/>
      <c r="E10" s="4"/>
      <c r="F10" s="4">
        <f t="shared" si="0"/>
        <v>0</v>
      </c>
      <c r="G10" s="171"/>
      <c r="H10" s="25"/>
      <c r="I10" s="25"/>
      <c r="J10" s="4">
        <f t="shared" si="1"/>
        <v>0</v>
      </c>
      <c r="K10" s="4"/>
      <c r="L10" s="4"/>
    </row>
    <row r="11" spans="1:12" ht="15.75" customHeight="1" thickBot="1" x14ac:dyDescent="0.25">
      <c r="A11" s="155"/>
      <c r="B11" s="156"/>
      <c r="C11" s="5" t="s">
        <v>27</v>
      </c>
      <c r="D11" s="6">
        <v>1721.77</v>
      </c>
      <c r="E11" s="6">
        <v>1694.3</v>
      </c>
      <c r="F11" s="6">
        <f t="shared" si="0"/>
        <v>-27.470000000000027</v>
      </c>
      <c r="G11" s="171"/>
      <c r="H11" s="23">
        <v>1721.77</v>
      </c>
      <c r="I11" s="23">
        <v>1694.3</v>
      </c>
      <c r="J11" s="6">
        <f t="shared" si="1"/>
        <v>-27.470000000000027</v>
      </c>
      <c r="K11" s="6"/>
      <c r="L11" s="6"/>
    </row>
    <row r="12" spans="1:12" ht="12.75" customHeight="1" thickBot="1" x14ac:dyDescent="0.25">
      <c r="A12" s="155"/>
      <c r="B12" s="156"/>
      <c r="C12" s="63" t="s">
        <v>4</v>
      </c>
      <c r="D12" s="64">
        <f>SUM(D9:D11)</f>
        <v>1721.77</v>
      </c>
      <c r="E12" s="64">
        <f>SUM(E9:E11)</f>
        <v>1694.3</v>
      </c>
      <c r="F12" s="65">
        <f t="shared" si="0"/>
        <v>-27.470000000000027</v>
      </c>
      <c r="G12" s="172"/>
      <c r="H12" s="64">
        <f>SUM(H9:H11)</f>
        <v>1721.77</v>
      </c>
      <c r="I12" s="64">
        <f>SUM(I9:I11)</f>
        <v>1694.3</v>
      </c>
      <c r="J12" s="64">
        <f t="shared" si="1"/>
        <v>-27.470000000000027</v>
      </c>
      <c r="K12" s="80"/>
      <c r="L12" s="65"/>
    </row>
    <row r="13" spans="1:12" ht="13.5" customHeight="1" x14ac:dyDescent="0.2">
      <c r="A13" s="155">
        <v>3</v>
      </c>
      <c r="B13" s="156" t="s">
        <v>97</v>
      </c>
      <c r="C13" s="16" t="s">
        <v>26</v>
      </c>
      <c r="D13" s="2"/>
      <c r="E13" s="2"/>
      <c r="F13" s="2">
        <f t="shared" si="0"/>
        <v>0</v>
      </c>
      <c r="G13" s="171"/>
      <c r="H13" s="24"/>
      <c r="I13" s="24"/>
      <c r="J13" s="2">
        <f t="shared" si="1"/>
        <v>0</v>
      </c>
      <c r="K13" s="2"/>
      <c r="L13" s="2"/>
    </row>
    <row r="14" spans="1:12" ht="23.25" customHeight="1" x14ac:dyDescent="0.2">
      <c r="A14" s="155"/>
      <c r="B14" s="156"/>
      <c r="C14" s="3" t="s">
        <v>83</v>
      </c>
      <c r="D14" s="4"/>
      <c r="E14" s="4"/>
      <c r="F14" s="4">
        <f t="shared" si="0"/>
        <v>0</v>
      </c>
      <c r="G14" s="171"/>
      <c r="H14" s="25"/>
      <c r="I14" s="25"/>
      <c r="J14" s="4">
        <f t="shared" si="1"/>
        <v>0</v>
      </c>
      <c r="K14" s="4"/>
      <c r="L14" s="4"/>
    </row>
    <row r="15" spans="1:12" ht="15.75" customHeight="1" thickBot="1" x14ac:dyDescent="0.25">
      <c r="A15" s="155"/>
      <c r="B15" s="156"/>
      <c r="C15" s="5" t="s">
        <v>27</v>
      </c>
      <c r="D15" s="6">
        <v>5485.84</v>
      </c>
      <c r="E15" s="6">
        <v>4973.3</v>
      </c>
      <c r="F15" s="6">
        <f t="shared" si="0"/>
        <v>-512.54</v>
      </c>
      <c r="G15" s="171"/>
      <c r="H15" s="23">
        <v>5485.84</v>
      </c>
      <c r="I15" s="23">
        <v>4973.3</v>
      </c>
      <c r="J15" s="6">
        <f t="shared" si="1"/>
        <v>-512.54</v>
      </c>
      <c r="K15" s="6"/>
      <c r="L15" s="6"/>
    </row>
    <row r="16" spans="1:12" ht="12.75" customHeight="1" thickBot="1" x14ac:dyDescent="0.25">
      <c r="A16" s="155"/>
      <c r="B16" s="156"/>
      <c r="C16" s="63" t="s">
        <v>4</v>
      </c>
      <c r="D16" s="64">
        <f>SUM(D13:D15)</f>
        <v>5485.84</v>
      </c>
      <c r="E16" s="64">
        <f>SUM(E13:E15)</f>
        <v>4973.3</v>
      </c>
      <c r="F16" s="65">
        <f t="shared" si="0"/>
        <v>-512.54</v>
      </c>
      <c r="G16" s="172"/>
      <c r="H16" s="64">
        <f>SUM(H13:H15)</f>
        <v>5485.84</v>
      </c>
      <c r="I16" s="64">
        <f>SUM(I13:I15)</f>
        <v>4973.3</v>
      </c>
      <c r="J16" s="64">
        <f t="shared" si="1"/>
        <v>-512.54</v>
      </c>
      <c r="K16" s="80"/>
      <c r="L16" s="65"/>
    </row>
    <row r="17" spans="1:18" ht="15" customHeight="1" x14ac:dyDescent="0.2">
      <c r="A17" s="155">
        <v>4</v>
      </c>
      <c r="B17" s="156" t="s">
        <v>61</v>
      </c>
      <c r="C17" s="16" t="s">
        <v>26</v>
      </c>
      <c r="D17" s="2">
        <v>398.2</v>
      </c>
      <c r="E17" s="2">
        <v>398.4</v>
      </c>
      <c r="F17" s="4">
        <f t="shared" si="0"/>
        <v>0.19999999999998863</v>
      </c>
      <c r="G17" s="171"/>
      <c r="H17" s="24">
        <v>398.2</v>
      </c>
      <c r="I17" s="24">
        <v>398.4</v>
      </c>
      <c r="J17" s="4">
        <f t="shared" si="1"/>
        <v>0.19999999999998863</v>
      </c>
      <c r="K17" s="2"/>
      <c r="L17" s="2"/>
    </row>
    <row r="18" spans="1:18" ht="22.5" customHeight="1" x14ac:dyDescent="0.2">
      <c r="A18" s="155"/>
      <c r="B18" s="156"/>
      <c r="C18" s="3" t="s">
        <v>83</v>
      </c>
      <c r="D18" s="4">
        <v>12478.63</v>
      </c>
      <c r="E18" s="4">
        <v>13445.36</v>
      </c>
      <c r="F18" s="4">
        <f t="shared" si="0"/>
        <v>966.73000000000138</v>
      </c>
      <c r="G18" s="171"/>
      <c r="H18" s="25">
        <v>12478.63</v>
      </c>
      <c r="I18" s="25">
        <v>13445.36</v>
      </c>
      <c r="J18" s="4">
        <f t="shared" si="1"/>
        <v>966.73000000000138</v>
      </c>
      <c r="K18" s="4"/>
      <c r="L18" s="4"/>
    </row>
    <row r="19" spans="1:18" ht="13.5" customHeight="1" thickBot="1" x14ac:dyDescent="0.25">
      <c r="A19" s="155"/>
      <c r="B19" s="156"/>
      <c r="C19" s="5" t="s">
        <v>27</v>
      </c>
      <c r="D19" s="6">
        <v>1095.6100000000001</v>
      </c>
      <c r="E19" s="6">
        <v>1700</v>
      </c>
      <c r="F19" s="4">
        <f t="shared" si="0"/>
        <v>604.38999999999987</v>
      </c>
      <c r="G19" s="171"/>
      <c r="H19" s="23">
        <v>1095.6100000000001</v>
      </c>
      <c r="I19" s="23">
        <v>1700</v>
      </c>
      <c r="J19" s="6">
        <f t="shared" si="1"/>
        <v>604.38999999999987</v>
      </c>
      <c r="K19" s="6"/>
      <c r="L19" s="6"/>
    </row>
    <row r="20" spans="1:18" ht="12.75" customHeight="1" thickBot="1" x14ac:dyDescent="0.25">
      <c r="A20" s="155"/>
      <c r="B20" s="156"/>
      <c r="C20" s="63" t="s">
        <v>4</v>
      </c>
      <c r="D20" s="64">
        <f>SUM(D17:D19)</f>
        <v>13972.44</v>
      </c>
      <c r="E20" s="64">
        <f>SUM(E17:E19)</f>
        <v>15543.76</v>
      </c>
      <c r="F20" s="66">
        <f t="shared" si="0"/>
        <v>1571.3199999999997</v>
      </c>
      <c r="G20" s="172"/>
      <c r="H20" s="64">
        <f>SUM(H17:H19)</f>
        <v>13972.44</v>
      </c>
      <c r="I20" s="64">
        <f>SUM(I17:I19)</f>
        <v>15543.76</v>
      </c>
      <c r="J20" s="64">
        <f t="shared" si="1"/>
        <v>1571.3199999999997</v>
      </c>
      <c r="K20" s="80"/>
      <c r="L20" s="65"/>
    </row>
    <row r="21" spans="1:18" ht="12.75" customHeight="1" x14ac:dyDescent="0.2">
      <c r="A21" s="157">
        <v>5</v>
      </c>
      <c r="B21" s="167" t="s">
        <v>60</v>
      </c>
      <c r="C21" s="33" t="s">
        <v>26</v>
      </c>
      <c r="D21" s="22">
        <v>2237.2200000000003</v>
      </c>
      <c r="E21" s="22">
        <v>1568.2</v>
      </c>
      <c r="F21" s="4">
        <f t="shared" si="0"/>
        <v>-669.02000000000021</v>
      </c>
      <c r="G21" s="172"/>
      <c r="H21" s="22">
        <v>2237.2200000000003</v>
      </c>
      <c r="I21" s="22">
        <v>1568.2</v>
      </c>
      <c r="J21" s="4">
        <f t="shared" si="1"/>
        <v>-669.02000000000021</v>
      </c>
      <c r="K21" s="2"/>
      <c r="L21" s="22"/>
    </row>
    <row r="22" spans="1:18" ht="24.75" customHeight="1" x14ac:dyDescent="0.2">
      <c r="A22" s="158"/>
      <c r="B22" s="168"/>
      <c r="C22" s="32" t="s">
        <v>83</v>
      </c>
      <c r="D22" s="21">
        <v>23702.14</v>
      </c>
      <c r="E22" s="21">
        <v>25374.32</v>
      </c>
      <c r="F22" s="4">
        <f t="shared" si="0"/>
        <v>1672.1800000000003</v>
      </c>
      <c r="G22" s="172"/>
      <c r="H22" s="21">
        <v>23702.14</v>
      </c>
      <c r="I22" s="21">
        <v>25374.32</v>
      </c>
      <c r="J22" s="4">
        <f t="shared" si="1"/>
        <v>1672.1800000000003</v>
      </c>
      <c r="K22" s="4"/>
      <c r="L22" s="21"/>
    </row>
    <row r="23" spans="1:18" ht="12.75" customHeight="1" thickBot="1" x14ac:dyDescent="0.25">
      <c r="A23" s="158"/>
      <c r="B23" s="168"/>
      <c r="C23" s="34" t="s">
        <v>27</v>
      </c>
      <c r="D23" s="20">
        <v>2590.7199999999998</v>
      </c>
      <c r="E23" s="20">
        <v>2816.24</v>
      </c>
      <c r="F23" s="6">
        <f t="shared" si="0"/>
        <v>225.51999999999998</v>
      </c>
      <c r="G23" s="172"/>
      <c r="H23" s="20">
        <v>2590.7199999999998</v>
      </c>
      <c r="I23" s="20">
        <v>2816.24</v>
      </c>
      <c r="J23" s="6">
        <f t="shared" si="1"/>
        <v>225.51999999999998</v>
      </c>
      <c r="K23" s="6"/>
      <c r="L23" s="20"/>
    </row>
    <row r="24" spans="1:18" ht="12.75" customHeight="1" thickBot="1" x14ac:dyDescent="0.25">
      <c r="A24" s="159"/>
      <c r="B24" s="169"/>
      <c r="C24" s="63" t="s">
        <v>4</v>
      </c>
      <c r="D24" s="64">
        <f>SUM(D21:D23)</f>
        <v>28530.080000000002</v>
      </c>
      <c r="E24" s="64">
        <f>SUM(E21:E23)</f>
        <v>29758.760000000002</v>
      </c>
      <c r="F24" s="65">
        <f t="shared" si="0"/>
        <v>1228.6800000000003</v>
      </c>
      <c r="G24" s="172"/>
      <c r="H24" s="70">
        <f>SUM(H21:H23)</f>
        <v>28530.080000000002</v>
      </c>
      <c r="I24" s="64">
        <f>SUM(I21:I23)</f>
        <v>29758.760000000002</v>
      </c>
      <c r="J24" s="64">
        <f t="shared" si="1"/>
        <v>1228.6800000000003</v>
      </c>
      <c r="K24" s="80"/>
      <c r="L24" s="65"/>
    </row>
    <row r="25" spans="1:18" ht="13.5" customHeight="1" x14ac:dyDescent="0.2">
      <c r="A25" s="155">
        <v>6</v>
      </c>
      <c r="B25" s="156" t="s">
        <v>22</v>
      </c>
      <c r="C25" s="16" t="s">
        <v>26</v>
      </c>
      <c r="D25" s="2"/>
      <c r="E25" s="2">
        <v>37406</v>
      </c>
      <c r="F25" s="2">
        <f t="shared" si="0"/>
        <v>37406</v>
      </c>
      <c r="G25" s="171"/>
      <c r="H25" s="24"/>
      <c r="I25" s="24">
        <v>33144.329999999994</v>
      </c>
      <c r="J25" s="2">
        <f t="shared" si="1"/>
        <v>33144.329999999994</v>
      </c>
      <c r="K25" s="2"/>
      <c r="L25" s="2"/>
    </row>
    <row r="26" spans="1:18" ht="22.5" customHeight="1" x14ac:dyDescent="0.2">
      <c r="A26" s="155"/>
      <c r="B26" s="156"/>
      <c r="C26" s="3" t="s">
        <v>83</v>
      </c>
      <c r="D26" s="4"/>
      <c r="E26" s="4"/>
      <c r="F26" s="4">
        <f t="shared" si="0"/>
        <v>0</v>
      </c>
      <c r="G26" s="171"/>
      <c r="H26" s="25"/>
      <c r="I26" s="25">
        <v>0</v>
      </c>
      <c r="J26" s="4">
        <f t="shared" si="1"/>
        <v>0</v>
      </c>
      <c r="K26" s="4"/>
      <c r="L26" s="4"/>
    </row>
    <row r="27" spans="1:18" ht="13.5" customHeight="1" thickBot="1" x14ac:dyDescent="0.25">
      <c r="A27" s="155"/>
      <c r="B27" s="156"/>
      <c r="C27" s="5" t="s">
        <v>27</v>
      </c>
      <c r="D27" s="6">
        <v>7962.85</v>
      </c>
      <c r="E27" s="6">
        <v>5962.96</v>
      </c>
      <c r="F27" s="6">
        <f t="shared" si="0"/>
        <v>-1999.8900000000003</v>
      </c>
      <c r="G27" s="171"/>
      <c r="H27" s="23">
        <v>7962.85</v>
      </c>
      <c r="I27" s="23">
        <v>5962.9600000000009</v>
      </c>
      <c r="J27" s="6">
        <f t="shared" si="1"/>
        <v>-1999.8899999999994</v>
      </c>
      <c r="K27" s="6"/>
      <c r="L27" s="6"/>
    </row>
    <row r="28" spans="1:18" ht="12.75" customHeight="1" thickBot="1" x14ac:dyDescent="0.25">
      <c r="A28" s="155"/>
      <c r="B28" s="156"/>
      <c r="C28" s="63" t="s">
        <v>4</v>
      </c>
      <c r="D28" s="64">
        <f>SUM(D25:D27)</f>
        <v>7962.85</v>
      </c>
      <c r="E28" s="64">
        <f>SUM(E25:E27)</f>
        <v>43368.959999999999</v>
      </c>
      <c r="F28" s="65">
        <f t="shared" si="0"/>
        <v>35406.11</v>
      </c>
      <c r="G28" s="172"/>
      <c r="H28" s="70">
        <f>SUM(H25:H27)</f>
        <v>7962.85</v>
      </c>
      <c r="I28" s="64">
        <f>SUM(I25:I27)</f>
        <v>39107.289999999994</v>
      </c>
      <c r="J28" s="64">
        <f t="shared" si="1"/>
        <v>31144.439999999995</v>
      </c>
      <c r="K28" s="80"/>
      <c r="L28" s="65">
        <f>E28-I28</f>
        <v>4261.6700000000055</v>
      </c>
    </row>
    <row r="29" spans="1:18" ht="15" customHeight="1" x14ac:dyDescent="0.2">
      <c r="A29" s="155">
        <v>7</v>
      </c>
      <c r="B29" s="156" t="s">
        <v>23</v>
      </c>
      <c r="C29" s="16" t="s">
        <v>26</v>
      </c>
      <c r="D29" s="22">
        <v>2800</v>
      </c>
      <c r="E29" s="22">
        <v>2499.08</v>
      </c>
      <c r="F29" s="2">
        <f t="shared" si="0"/>
        <v>-300.92000000000007</v>
      </c>
      <c r="G29" s="171"/>
      <c r="H29" s="22">
        <v>2800</v>
      </c>
      <c r="I29" s="22">
        <v>2499.08</v>
      </c>
      <c r="J29" s="2">
        <f t="shared" si="1"/>
        <v>-300.92000000000007</v>
      </c>
      <c r="K29" s="2"/>
      <c r="L29" s="2"/>
      <c r="M29" s="59"/>
      <c r="N29" s="59"/>
      <c r="O29" s="59"/>
      <c r="P29" s="59"/>
      <c r="Q29" s="59"/>
      <c r="R29" s="59"/>
    </row>
    <row r="30" spans="1:18" ht="24" customHeight="1" x14ac:dyDescent="0.2">
      <c r="A30" s="155"/>
      <c r="B30" s="156"/>
      <c r="C30" s="3" t="s">
        <v>83</v>
      </c>
      <c r="D30" s="4">
        <v>0</v>
      </c>
      <c r="E30" s="4"/>
      <c r="F30" s="4">
        <f t="shared" si="0"/>
        <v>0</v>
      </c>
      <c r="G30" s="171"/>
      <c r="H30" s="25">
        <v>0</v>
      </c>
      <c r="I30" s="25"/>
      <c r="J30" s="4">
        <f t="shared" si="1"/>
        <v>0</v>
      </c>
      <c r="K30" s="4"/>
      <c r="L30" s="4"/>
      <c r="M30" s="59"/>
      <c r="N30" s="59"/>
      <c r="O30" s="59"/>
      <c r="P30" s="59"/>
      <c r="Q30" s="59"/>
      <c r="R30" s="59"/>
    </row>
    <row r="31" spans="1:18" ht="15.75" customHeight="1" thickBot="1" x14ac:dyDescent="0.25">
      <c r="A31" s="155"/>
      <c r="B31" s="156"/>
      <c r="C31" s="5" t="s">
        <v>27</v>
      </c>
      <c r="D31" s="6">
        <v>1900</v>
      </c>
      <c r="E31" s="6">
        <v>2000</v>
      </c>
      <c r="F31" s="6">
        <f t="shared" si="0"/>
        <v>100</v>
      </c>
      <c r="G31" s="171"/>
      <c r="H31" s="23">
        <v>1900</v>
      </c>
      <c r="I31" s="23">
        <v>2000</v>
      </c>
      <c r="J31" s="6">
        <f t="shared" si="1"/>
        <v>100</v>
      </c>
      <c r="K31" s="6"/>
      <c r="L31" s="6"/>
    </row>
    <row r="32" spans="1:18" ht="12.75" customHeight="1" thickBot="1" x14ac:dyDescent="0.25">
      <c r="A32" s="155"/>
      <c r="B32" s="156"/>
      <c r="C32" s="63" t="s">
        <v>4</v>
      </c>
      <c r="D32" s="64">
        <f>SUM(D29:D31)</f>
        <v>4700</v>
      </c>
      <c r="E32" s="64">
        <f>SUM(E29:E31)</f>
        <v>4499.08</v>
      </c>
      <c r="F32" s="65">
        <f t="shared" si="0"/>
        <v>-200.92000000000007</v>
      </c>
      <c r="G32" s="172"/>
      <c r="H32" s="70">
        <f>SUM(H29:H31)</f>
        <v>4700</v>
      </c>
      <c r="I32" s="64">
        <f>SUM(I29:I31)</f>
        <v>4499.08</v>
      </c>
      <c r="J32" s="64">
        <f t="shared" si="1"/>
        <v>-200.92000000000007</v>
      </c>
      <c r="K32" s="80"/>
      <c r="L32" s="65"/>
    </row>
    <row r="33" spans="1:12" ht="15" customHeight="1" x14ac:dyDescent="0.2">
      <c r="A33" s="155">
        <v>8</v>
      </c>
      <c r="B33" s="156" t="s">
        <v>24</v>
      </c>
      <c r="C33" s="16" t="s">
        <v>26</v>
      </c>
      <c r="D33" s="2"/>
      <c r="E33" s="2"/>
      <c r="F33" s="2">
        <f t="shared" si="0"/>
        <v>0</v>
      </c>
      <c r="G33" s="171"/>
      <c r="H33" s="24"/>
      <c r="I33" s="24"/>
      <c r="J33" s="2">
        <f t="shared" si="1"/>
        <v>0</v>
      </c>
      <c r="K33" s="2"/>
      <c r="L33" s="2"/>
    </row>
    <row r="34" spans="1:12" ht="21.75" customHeight="1" x14ac:dyDescent="0.2">
      <c r="A34" s="155"/>
      <c r="B34" s="156"/>
      <c r="C34" s="3" t="s">
        <v>83</v>
      </c>
      <c r="D34" s="4"/>
      <c r="E34" s="4"/>
      <c r="F34" s="4">
        <f t="shared" si="0"/>
        <v>0</v>
      </c>
      <c r="G34" s="171"/>
      <c r="H34" s="25"/>
      <c r="I34" s="25"/>
      <c r="J34" s="4">
        <f t="shared" si="1"/>
        <v>0</v>
      </c>
      <c r="K34" s="4"/>
      <c r="L34" s="4"/>
    </row>
    <row r="35" spans="1:12" ht="15" customHeight="1" thickBot="1" x14ac:dyDescent="0.25">
      <c r="A35" s="155"/>
      <c r="B35" s="156"/>
      <c r="C35" s="5" t="s">
        <v>27</v>
      </c>
      <c r="D35" s="23">
        <v>9514.7000000000007</v>
      </c>
      <c r="E35" s="23">
        <v>9302.94</v>
      </c>
      <c r="F35" s="6">
        <f t="shared" si="0"/>
        <v>-211.76000000000022</v>
      </c>
      <c r="G35" s="171"/>
      <c r="H35" s="23">
        <v>9514.7000000000007</v>
      </c>
      <c r="I35" s="23">
        <v>9302.94</v>
      </c>
      <c r="J35" s="6">
        <f t="shared" si="1"/>
        <v>-211.76000000000022</v>
      </c>
      <c r="K35" s="6"/>
      <c r="L35" s="6"/>
    </row>
    <row r="36" spans="1:12" ht="12.75" customHeight="1" thickBot="1" x14ac:dyDescent="0.25">
      <c r="A36" s="155"/>
      <c r="B36" s="156"/>
      <c r="C36" s="63" t="s">
        <v>4</v>
      </c>
      <c r="D36" s="64">
        <f>SUM(D33:D35)</f>
        <v>9514.7000000000007</v>
      </c>
      <c r="E36" s="64">
        <f>SUM(E33:E35)</f>
        <v>9302.94</v>
      </c>
      <c r="F36" s="65">
        <f t="shared" si="0"/>
        <v>-211.76000000000022</v>
      </c>
      <c r="G36" s="172"/>
      <c r="H36" s="70">
        <f>SUM(H33:H35)</f>
        <v>9514.7000000000007</v>
      </c>
      <c r="I36" s="64">
        <f>SUM(I33:I35)</f>
        <v>9302.94</v>
      </c>
      <c r="J36" s="64">
        <f t="shared" si="1"/>
        <v>-211.76000000000022</v>
      </c>
      <c r="K36" s="80"/>
      <c r="L36" s="65"/>
    </row>
    <row r="37" spans="1:12" ht="21" customHeight="1" x14ac:dyDescent="0.2">
      <c r="A37" s="155">
        <v>9</v>
      </c>
      <c r="B37" s="156" t="s">
        <v>25</v>
      </c>
      <c r="C37" s="16" t="s">
        <v>26</v>
      </c>
      <c r="D37" s="2">
        <v>6953.8099999999995</v>
      </c>
      <c r="E37" s="2">
        <v>13519.23</v>
      </c>
      <c r="F37" s="2">
        <f t="shared" si="0"/>
        <v>6565.42</v>
      </c>
      <c r="G37" s="171"/>
      <c r="H37" s="24">
        <v>6953.8099999999995</v>
      </c>
      <c r="I37" s="24">
        <v>13519.23</v>
      </c>
      <c r="J37" s="2">
        <f t="shared" si="1"/>
        <v>6565.42</v>
      </c>
      <c r="K37" s="2"/>
      <c r="L37" s="2"/>
    </row>
    <row r="38" spans="1:12" ht="24" customHeight="1" x14ac:dyDescent="0.2">
      <c r="A38" s="155"/>
      <c r="B38" s="156"/>
      <c r="C38" s="3" t="s">
        <v>49</v>
      </c>
      <c r="D38" s="4">
        <v>8727.76</v>
      </c>
      <c r="E38" s="4">
        <v>4569.1000000000004</v>
      </c>
      <c r="F38" s="4">
        <f t="shared" si="0"/>
        <v>-4158.66</v>
      </c>
      <c r="G38" s="171"/>
      <c r="H38" s="25">
        <v>8727.76</v>
      </c>
      <c r="I38" s="25">
        <v>4569.1000000000004</v>
      </c>
      <c r="J38" s="4">
        <f t="shared" si="1"/>
        <v>-4158.66</v>
      </c>
      <c r="K38" s="4"/>
      <c r="L38" s="4"/>
    </row>
    <row r="39" spans="1:12" ht="12.75" customHeight="1" thickBot="1" x14ac:dyDescent="0.25">
      <c r="A39" s="155"/>
      <c r="B39" s="156"/>
      <c r="C39" s="5" t="s">
        <v>27</v>
      </c>
      <c r="D39" s="20">
        <v>1509.25</v>
      </c>
      <c r="E39" s="20">
        <v>1275.6300000000001</v>
      </c>
      <c r="F39" s="6">
        <f t="shared" si="0"/>
        <v>-233.61999999999989</v>
      </c>
      <c r="G39" s="171"/>
      <c r="H39" s="23">
        <v>1509.25</v>
      </c>
      <c r="I39" s="23">
        <v>1275.6300000000001</v>
      </c>
      <c r="J39" s="6">
        <f t="shared" si="1"/>
        <v>-233.61999999999989</v>
      </c>
      <c r="K39" s="6"/>
      <c r="L39" s="6"/>
    </row>
    <row r="40" spans="1:12" ht="12.75" customHeight="1" thickBot="1" x14ac:dyDescent="0.25">
      <c r="A40" s="155"/>
      <c r="B40" s="156"/>
      <c r="C40" s="63" t="s">
        <v>4</v>
      </c>
      <c r="D40" s="64">
        <f>SUM(D37:D39)</f>
        <v>17190.82</v>
      </c>
      <c r="E40" s="64">
        <f>SUM(E37:E39)</f>
        <v>19363.960000000003</v>
      </c>
      <c r="F40" s="65">
        <f t="shared" si="0"/>
        <v>2173.1400000000031</v>
      </c>
      <c r="G40" s="172"/>
      <c r="H40" s="70">
        <f>SUM(H37:H39)</f>
        <v>17190.82</v>
      </c>
      <c r="I40" s="64">
        <f>SUM(I37:I39)</f>
        <v>19363.960000000003</v>
      </c>
      <c r="J40" s="64">
        <f t="shared" si="1"/>
        <v>2173.1400000000031</v>
      </c>
      <c r="K40" s="80"/>
      <c r="L40" s="65"/>
    </row>
    <row r="41" spans="1:12" ht="22.5" customHeight="1" x14ac:dyDescent="0.2">
      <c r="A41" s="155">
        <v>10</v>
      </c>
      <c r="B41" s="156" t="s">
        <v>28</v>
      </c>
      <c r="C41" s="16" t="s">
        <v>26</v>
      </c>
      <c r="D41" s="22">
        <v>718.8</v>
      </c>
      <c r="E41" s="22">
        <v>2000</v>
      </c>
      <c r="F41" s="2">
        <f t="shared" si="0"/>
        <v>1281.2</v>
      </c>
      <c r="G41" s="171"/>
      <c r="H41" s="24">
        <v>718.8</v>
      </c>
      <c r="I41" s="24">
        <v>2000</v>
      </c>
      <c r="J41" s="2">
        <f t="shared" si="1"/>
        <v>1281.2</v>
      </c>
      <c r="K41" s="2"/>
      <c r="L41" s="2"/>
    </row>
    <row r="42" spans="1:12" ht="23.25" customHeight="1" x14ac:dyDescent="0.2">
      <c r="A42" s="155"/>
      <c r="B42" s="156"/>
      <c r="C42" s="3" t="s">
        <v>83</v>
      </c>
      <c r="D42" s="21">
        <v>0</v>
      </c>
      <c r="E42" s="21"/>
      <c r="F42" s="4">
        <f t="shared" si="0"/>
        <v>0</v>
      </c>
      <c r="G42" s="171"/>
      <c r="H42" s="25">
        <v>0</v>
      </c>
      <c r="I42" s="25"/>
      <c r="J42" s="4">
        <f t="shared" si="1"/>
        <v>0</v>
      </c>
      <c r="K42" s="4"/>
      <c r="L42" s="4"/>
    </row>
    <row r="43" spans="1:12" ht="19.5" customHeight="1" thickBot="1" x14ac:dyDescent="0.25">
      <c r="A43" s="155"/>
      <c r="B43" s="156"/>
      <c r="C43" s="5" t="s">
        <v>27</v>
      </c>
      <c r="D43" s="20">
        <v>200</v>
      </c>
      <c r="E43" s="20"/>
      <c r="F43" s="6">
        <f t="shared" si="0"/>
        <v>-200</v>
      </c>
      <c r="G43" s="171"/>
      <c r="H43" s="23">
        <v>200</v>
      </c>
      <c r="I43" s="23"/>
      <c r="J43" s="6">
        <f t="shared" si="1"/>
        <v>-200</v>
      </c>
      <c r="K43" s="6"/>
      <c r="L43" s="6"/>
    </row>
    <row r="44" spans="1:12" ht="12.75" customHeight="1" thickBot="1" x14ac:dyDescent="0.25">
      <c r="A44" s="155"/>
      <c r="B44" s="156"/>
      <c r="C44" s="63" t="s">
        <v>4</v>
      </c>
      <c r="D44" s="64">
        <f>SUM(D41:D43)</f>
        <v>918.8</v>
      </c>
      <c r="E44" s="64">
        <f>SUM(E41:E43)</f>
        <v>2000</v>
      </c>
      <c r="F44" s="65">
        <f t="shared" si="0"/>
        <v>1081.2</v>
      </c>
      <c r="G44" s="172"/>
      <c r="H44" s="70">
        <f>SUM(H41:H43)</f>
        <v>918.8</v>
      </c>
      <c r="I44" s="64">
        <f>SUM(I41:I43)</f>
        <v>2000</v>
      </c>
      <c r="J44" s="64">
        <f t="shared" si="1"/>
        <v>1081.2</v>
      </c>
      <c r="K44" s="80"/>
      <c r="L44" s="65"/>
    </row>
    <row r="45" spans="1:12" ht="14.25" customHeight="1" x14ac:dyDescent="0.2">
      <c r="A45" s="155">
        <v>11</v>
      </c>
      <c r="B45" s="156" t="s">
        <v>98</v>
      </c>
      <c r="C45" s="16" t="s">
        <v>26</v>
      </c>
      <c r="D45" s="2">
        <v>1118.8399999999999</v>
      </c>
      <c r="E45" s="2">
        <v>1510.96</v>
      </c>
      <c r="F45" s="2">
        <f t="shared" si="0"/>
        <v>392.12000000000012</v>
      </c>
      <c r="G45" s="171"/>
      <c r="H45" s="24">
        <v>1118.8399999999999</v>
      </c>
      <c r="I45" s="24">
        <v>1510.96</v>
      </c>
      <c r="J45" s="2">
        <f t="shared" si="1"/>
        <v>392.12000000000012</v>
      </c>
      <c r="K45" s="2"/>
      <c r="L45" s="2"/>
    </row>
    <row r="46" spans="1:12" ht="24" customHeight="1" x14ac:dyDescent="0.2">
      <c r="A46" s="155"/>
      <c r="B46" s="156"/>
      <c r="C46" s="3" t="s">
        <v>83</v>
      </c>
      <c r="D46" s="4">
        <v>15416.27</v>
      </c>
      <c r="E46" s="4">
        <v>14798.87</v>
      </c>
      <c r="F46" s="4">
        <f t="shared" si="0"/>
        <v>-617.39999999999964</v>
      </c>
      <c r="G46" s="171"/>
      <c r="H46" s="25">
        <v>15416.27</v>
      </c>
      <c r="I46" s="25">
        <v>14798.87</v>
      </c>
      <c r="J46" s="4">
        <f t="shared" si="1"/>
        <v>-617.39999999999964</v>
      </c>
      <c r="K46" s="2"/>
      <c r="L46" s="2"/>
    </row>
    <row r="47" spans="1:12" ht="13.5" customHeight="1" thickBot="1" x14ac:dyDescent="0.25">
      <c r="A47" s="155"/>
      <c r="B47" s="156"/>
      <c r="C47" s="5" t="s">
        <v>27</v>
      </c>
      <c r="D47" s="20">
        <v>1349.3</v>
      </c>
      <c r="E47" s="20">
        <v>1861.3</v>
      </c>
      <c r="F47" s="6">
        <f t="shared" si="0"/>
        <v>512</v>
      </c>
      <c r="G47" s="171"/>
      <c r="H47" s="23">
        <v>1349.3</v>
      </c>
      <c r="I47" s="23">
        <v>1861.3</v>
      </c>
      <c r="J47" s="6">
        <f t="shared" si="1"/>
        <v>512</v>
      </c>
      <c r="K47" s="31"/>
      <c r="L47" s="31"/>
    </row>
    <row r="48" spans="1:12" ht="12.75" customHeight="1" thickBot="1" x14ac:dyDescent="0.25">
      <c r="A48" s="155"/>
      <c r="B48" s="156"/>
      <c r="C48" s="63" t="s">
        <v>4</v>
      </c>
      <c r="D48" s="64">
        <f>SUM(D45:D47)</f>
        <v>17884.41</v>
      </c>
      <c r="E48" s="64">
        <f>SUM(E45:E47)</f>
        <v>18171.13</v>
      </c>
      <c r="F48" s="65">
        <f t="shared" si="0"/>
        <v>286.72000000000116</v>
      </c>
      <c r="G48" s="172"/>
      <c r="H48" s="70">
        <f>SUM(H45:H47)</f>
        <v>17884.41</v>
      </c>
      <c r="I48" s="64">
        <f>SUM(I45:I47)</f>
        <v>18171.13</v>
      </c>
      <c r="J48" s="64">
        <f t="shared" si="1"/>
        <v>286.72000000000116</v>
      </c>
      <c r="K48" s="80"/>
      <c r="L48" s="65"/>
    </row>
    <row r="49" spans="1:12" ht="15.75" customHeight="1" x14ac:dyDescent="0.2">
      <c r="A49" s="155">
        <v>12</v>
      </c>
      <c r="B49" s="156" t="s">
        <v>29</v>
      </c>
      <c r="C49" s="16" t="s">
        <v>26</v>
      </c>
      <c r="D49" s="2">
        <v>1983.97</v>
      </c>
      <c r="E49" s="2">
        <v>2353.58</v>
      </c>
      <c r="F49" s="2">
        <f t="shared" si="0"/>
        <v>369.6099999999999</v>
      </c>
      <c r="G49" s="171"/>
      <c r="H49" s="24">
        <v>1983.97</v>
      </c>
      <c r="I49" s="22">
        <v>2353.58</v>
      </c>
      <c r="J49" s="2">
        <f t="shared" si="1"/>
        <v>369.6099999999999</v>
      </c>
      <c r="K49" s="2"/>
      <c r="L49" s="2"/>
    </row>
    <row r="50" spans="1:12" ht="26.25" customHeight="1" x14ac:dyDescent="0.2">
      <c r="A50" s="155"/>
      <c r="B50" s="156"/>
      <c r="C50" s="3" t="s">
        <v>83</v>
      </c>
      <c r="D50" s="4">
        <v>59864.560000000005</v>
      </c>
      <c r="E50" s="4">
        <v>62369.2</v>
      </c>
      <c r="F50" s="4">
        <f t="shared" ref="F50:F109" si="2">E50-D50</f>
        <v>2504.6399999999921</v>
      </c>
      <c r="G50" s="171"/>
      <c r="H50" s="25">
        <v>59864.560000000005</v>
      </c>
      <c r="I50" s="21">
        <v>62369.2</v>
      </c>
      <c r="J50" s="4">
        <f t="shared" ref="J50:J109" si="3">I50-H50</f>
        <v>2504.6399999999921</v>
      </c>
      <c r="K50" s="4"/>
      <c r="L50" s="4"/>
    </row>
    <row r="51" spans="1:12" ht="15.75" customHeight="1" thickBot="1" x14ac:dyDescent="0.25">
      <c r="A51" s="155"/>
      <c r="B51" s="156"/>
      <c r="C51" s="5" t="s">
        <v>27</v>
      </c>
      <c r="D51" s="20">
        <v>55</v>
      </c>
      <c r="E51" s="20">
        <v>363.35</v>
      </c>
      <c r="F51" s="6">
        <f t="shared" si="2"/>
        <v>308.35000000000002</v>
      </c>
      <c r="G51" s="171"/>
      <c r="H51" s="23">
        <v>55</v>
      </c>
      <c r="I51" s="20">
        <v>363.35</v>
      </c>
      <c r="J51" s="6">
        <f t="shared" si="3"/>
        <v>308.35000000000002</v>
      </c>
      <c r="K51" s="6"/>
      <c r="L51" s="6"/>
    </row>
    <row r="52" spans="1:12" ht="12.75" customHeight="1" thickBot="1" x14ac:dyDescent="0.25">
      <c r="A52" s="155"/>
      <c r="B52" s="156"/>
      <c r="C52" s="67" t="s">
        <v>4</v>
      </c>
      <c r="D52" s="68">
        <f>SUM(D49:D51)</f>
        <v>61903.530000000006</v>
      </c>
      <c r="E52" s="68">
        <f>SUM(E49:E51)</f>
        <v>65086.13</v>
      </c>
      <c r="F52" s="69">
        <f t="shared" si="2"/>
        <v>3182.5999999999913</v>
      </c>
      <c r="G52" s="172"/>
      <c r="H52" s="71">
        <f>SUM(H49:H51)</f>
        <v>61903.530000000006</v>
      </c>
      <c r="I52" s="68">
        <f>SUM(I49:I51)</f>
        <v>65086.13</v>
      </c>
      <c r="J52" s="68">
        <f t="shared" si="3"/>
        <v>3182.5999999999913</v>
      </c>
      <c r="K52" s="81"/>
      <c r="L52" s="69"/>
    </row>
    <row r="53" spans="1:12" ht="14.25" customHeight="1" x14ac:dyDescent="0.2">
      <c r="A53" s="155">
        <v>13</v>
      </c>
      <c r="B53" s="156" t="s">
        <v>30</v>
      </c>
      <c r="C53" s="16" t="s">
        <v>26</v>
      </c>
      <c r="D53" s="2">
        <v>373.46</v>
      </c>
      <c r="E53" s="2">
        <v>554.20000000000005</v>
      </c>
      <c r="F53" s="2">
        <f t="shared" si="2"/>
        <v>180.74000000000007</v>
      </c>
      <c r="G53" s="171"/>
      <c r="H53" s="24">
        <v>373.46</v>
      </c>
      <c r="I53" s="24">
        <v>554.20000000000005</v>
      </c>
      <c r="J53" s="2">
        <f t="shared" si="3"/>
        <v>180.74000000000007</v>
      </c>
      <c r="K53" s="2"/>
      <c r="L53" s="2"/>
    </row>
    <row r="54" spans="1:12" ht="22.5" customHeight="1" x14ac:dyDescent="0.2">
      <c r="A54" s="155"/>
      <c r="B54" s="156"/>
      <c r="C54" s="3" t="s">
        <v>83</v>
      </c>
      <c r="D54" s="4">
        <v>74715.600000000006</v>
      </c>
      <c r="E54" s="4">
        <v>91118.03</v>
      </c>
      <c r="F54" s="4">
        <f t="shared" si="2"/>
        <v>16402.429999999993</v>
      </c>
      <c r="G54" s="171"/>
      <c r="H54" s="25">
        <v>74715.600000000006</v>
      </c>
      <c r="I54" s="25">
        <v>91118.03</v>
      </c>
      <c r="J54" s="4">
        <f t="shared" si="3"/>
        <v>16402.429999999993</v>
      </c>
      <c r="K54" s="4"/>
      <c r="L54" s="4"/>
    </row>
    <row r="55" spans="1:12" ht="13.5" customHeight="1" thickBot="1" x14ac:dyDescent="0.25">
      <c r="A55" s="155"/>
      <c r="B55" s="156"/>
      <c r="C55" s="5" t="s">
        <v>27</v>
      </c>
      <c r="D55" s="20">
        <v>72</v>
      </c>
      <c r="E55" s="20">
        <v>525</v>
      </c>
      <c r="F55" s="6">
        <f t="shared" si="2"/>
        <v>453</v>
      </c>
      <c r="G55" s="171"/>
      <c r="H55" s="20">
        <v>72</v>
      </c>
      <c r="I55" s="20">
        <v>525</v>
      </c>
      <c r="J55" s="6">
        <f t="shared" si="3"/>
        <v>453</v>
      </c>
      <c r="K55" s="6"/>
      <c r="L55" s="6"/>
    </row>
    <row r="56" spans="1:12" ht="12.75" customHeight="1" thickBot="1" x14ac:dyDescent="0.25">
      <c r="A56" s="155"/>
      <c r="B56" s="156"/>
      <c r="C56" s="67" t="s">
        <v>4</v>
      </c>
      <c r="D56" s="68">
        <f>SUM(D53:D55)</f>
        <v>75161.060000000012</v>
      </c>
      <c r="E56" s="68">
        <f>SUM(E53:E55)</f>
        <v>92197.23</v>
      </c>
      <c r="F56" s="69">
        <f t="shared" si="2"/>
        <v>17036.169999999984</v>
      </c>
      <c r="G56" s="172"/>
      <c r="H56" s="71">
        <f>SUM(H53:H55)</f>
        <v>75161.060000000012</v>
      </c>
      <c r="I56" s="68">
        <f>SUM(I53:I55)</f>
        <v>92197.23</v>
      </c>
      <c r="J56" s="68">
        <f t="shared" si="3"/>
        <v>17036.169999999984</v>
      </c>
      <c r="K56" s="81"/>
      <c r="L56" s="69"/>
    </row>
    <row r="57" spans="1:12" ht="14.25" customHeight="1" x14ac:dyDescent="0.2">
      <c r="A57" s="155">
        <v>14</v>
      </c>
      <c r="B57" s="156" t="s">
        <v>47</v>
      </c>
      <c r="C57" s="16" t="s">
        <v>26</v>
      </c>
      <c r="D57" s="2">
        <v>2221.9</v>
      </c>
      <c r="E57" s="2">
        <v>4047.7</v>
      </c>
      <c r="F57" s="2">
        <f t="shared" si="2"/>
        <v>1825.7999999999997</v>
      </c>
      <c r="G57" s="171"/>
      <c r="H57" s="24">
        <v>2221.9</v>
      </c>
      <c r="I57" s="24">
        <v>4047.7</v>
      </c>
      <c r="J57" s="2">
        <f t="shared" si="3"/>
        <v>1825.7999999999997</v>
      </c>
      <c r="K57" s="2"/>
      <c r="L57" s="2"/>
    </row>
    <row r="58" spans="1:12" ht="24" customHeight="1" x14ac:dyDescent="0.2">
      <c r="A58" s="155"/>
      <c r="B58" s="156"/>
      <c r="C58" s="3" t="s">
        <v>83</v>
      </c>
      <c r="D58" s="4">
        <v>81846.28</v>
      </c>
      <c r="E58" s="4">
        <v>98655.13</v>
      </c>
      <c r="F58" s="4">
        <f t="shared" si="2"/>
        <v>16808.850000000006</v>
      </c>
      <c r="G58" s="171"/>
      <c r="H58" s="25">
        <v>81846.28</v>
      </c>
      <c r="I58" s="25">
        <v>98655.13</v>
      </c>
      <c r="J58" s="4">
        <f t="shared" si="3"/>
        <v>16808.850000000006</v>
      </c>
      <c r="K58" s="4"/>
      <c r="L58" s="4"/>
    </row>
    <row r="59" spans="1:12" ht="17.25" customHeight="1" thickBot="1" x14ac:dyDescent="0.25">
      <c r="A59" s="155"/>
      <c r="B59" s="156"/>
      <c r="C59" s="5" t="s">
        <v>27</v>
      </c>
      <c r="D59" s="6">
        <v>315</v>
      </c>
      <c r="E59" s="6">
        <v>783</v>
      </c>
      <c r="F59" s="6">
        <f t="shared" si="2"/>
        <v>468</v>
      </c>
      <c r="G59" s="171"/>
      <c r="H59" s="23">
        <v>315</v>
      </c>
      <c r="I59" s="23">
        <v>783</v>
      </c>
      <c r="J59" s="6">
        <f t="shared" si="3"/>
        <v>468</v>
      </c>
      <c r="K59" s="6"/>
      <c r="L59" s="6"/>
    </row>
    <row r="60" spans="1:12" ht="12.75" customHeight="1" thickBot="1" x14ac:dyDescent="0.25">
      <c r="A60" s="155"/>
      <c r="B60" s="156"/>
      <c r="C60" s="67" t="s">
        <v>4</v>
      </c>
      <c r="D60" s="68">
        <f>SUM(D57:D59)</f>
        <v>84383.18</v>
      </c>
      <c r="E60" s="68">
        <f>SUM(E57:E59)</f>
        <v>103485.83</v>
      </c>
      <c r="F60" s="69">
        <f t="shared" si="2"/>
        <v>19102.650000000009</v>
      </c>
      <c r="G60" s="172"/>
      <c r="H60" s="71">
        <f>SUM(H57:H59)</f>
        <v>84383.18</v>
      </c>
      <c r="I60" s="68">
        <f>SUM(I57:I59)</f>
        <v>103485.83</v>
      </c>
      <c r="J60" s="68">
        <f t="shared" si="3"/>
        <v>19102.650000000009</v>
      </c>
      <c r="K60" s="81"/>
      <c r="L60" s="69"/>
    </row>
    <row r="61" spans="1:12" ht="14.25" customHeight="1" x14ac:dyDescent="0.2">
      <c r="A61" s="155">
        <v>15</v>
      </c>
      <c r="B61" s="156" t="s">
        <v>31</v>
      </c>
      <c r="C61" s="16" t="s">
        <v>26</v>
      </c>
      <c r="D61" s="22">
        <v>515.82000000000005</v>
      </c>
      <c r="E61" s="22">
        <v>4189.96</v>
      </c>
      <c r="F61" s="2">
        <f t="shared" si="2"/>
        <v>3674.14</v>
      </c>
      <c r="G61" s="171"/>
      <c r="H61" s="24">
        <v>515.82000000000005</v>
      </c>
      <c r="I61" s="24">
        <v>4189.96</v>
      </c>
      <c r="J61" s="2">
        <f t="shared" si="3"/>
        <v>3674.14</v>
      </c>
      <c r="K61" s="2"/>
      <c r="L61" s="2"/>
    </row>
    <row r="62" spans="1:12" ht="23.25" customHeight="1" x14ac:dyDescent="0.2">
      <c r="A62" s="155"/>
      <c r="B62" s="156"/>
      <c r="C62" s="3" t="s">
        <v>83</v>
      </c>
      <c r="D62" s="4">
        <v>97454.319999999992</v>
      </c>
      <c r="E62" s="4">
        <v>109274.68</v>
      </c>
      <c r="F62" s="4">
        <f t="shared" si="2"/>
        <v>11820.36</v>
      </c>
      <c r="G62" s="171"/>
      <c r="H62" s="25">
        <v>97454.319999999992</v>
      </c>
      <c r="I62" s="25">
        <v>109274.68</v>
      </c>
      <c r="J62" s="4">
        <f t="shared" si="3"/>
        <v>11820.36</v>
      </c>
      <c r="K62" s="4"/>
      <c r="L62" s="4"/>
    </row>
    <row r="63" spans="1:12" ht="12.75" customHeight="1" thickBot="1" x14ac:dyDescent="0.25">
      <c r="A63" s="155"/>
      <c r="B63" s="156"/>
      <c r="C63" s="5" t="s">
        <v>27</v>
      </c>
      <c r="D63" s="6">
        <v>741</v>
      </c>
      <c r="E63" s="6">
        <v>1122</v>
      </c>
      <c r="F63" s="6">
        <f t="shared" si="2"/>
        <v>381</v>
      </c>
      <c r="G63" s="171"/>
      <c r="H63" s="23">
        <v>741</v>
      </c>
      <c r="I63" s="23">
        <v>1122</v>
      </c>
      <c r="J63" s="6">
        <f t="shared" si="3"/>
        <v>381</v>
      </c>
      <c r="K63" s="6"/>
      <c r="L63" s="6"/>
    </row>
    <row r="64" spans="1:12" ht="12.75" customHeight="1" thickBot="1" x14ac:dyDescent="0.25">
      <c r="A64" s="155"/>
      <c r="B64" s="156"/>
      <c r="C64" s="67" t="s">
        <v>4</v>
      </c>
      <c r="D64" s="68">
        <f>SUM(D61:D63)</f>
        <v>98711.14</v>
      </c>
      <c r="E64" s="68">
        <f>SUM(E61:E63)</f>
        <v>114586.64</v>
      </c>
      <c r="F64" s="69">
        <f t="shared" si="2"/>
        <v>15875.5</v>
      </c>
      <c r="G64" s="172"/>
      <c r="H64" s="71">
        <f>SUM(H61:H63)</f>
        <v>98711.14</v>
      </c>
      <c r="I64" s="68">
        <f>SUM(I61:I63)</f>
        <v>114586.64</v>
      </c>
      <c r="J64" s="68">
        <f t="shared" si="3"/>
        <v>15875.5</v>
      </c>
      <c r="K64" s="81"/>
      <c r="L64" s="69"/>
    </row>
    <row r="65" spans="1:12" ht="14.25" customHeight="1" x14ac:dyDescent="0.2">
      <c r="A65" s="155">
        <v>16</v>
      </c>
      <c r="B65" s="156" t="s">
        <v>32</v>
      </c>
      <c r="C65" s="16" t="s">
        <v>26</v>
      </c>
      <c r="D65" s="2">
        <v>1681.31</v>
      </c>
      <c r="E65" s="2">
        <v>2880.01</v>
      </c>
      <c r="F65" s="2">
        <f t="shared" si="2"/>
        <v>1198.7000000000003</v>
      </c>
      <c r="G65" s="171"/>
      <c r="H65" s="24">
        <v>1681.31</v>
      </c>
      <c r="I65" s="24">
        <v>2880.01</v>
      </c>
      <c r="J65" s="2">
        <f t="shared" si="3"/>
        <v>1198.7000000000003</v>
      </c>
      <c r="K65" s="2"/>
      <c r="L65" s="2"/>
    </row>
    <row r="66" spans="1:12" ht="24" customHeight="1" x14ac:dyDescent="0.2">
      <c r="A66" s="155"/>
      <c r="B66" s="156"/>
      <c r="C66" s="3" t="s">
        <v>83</v>
      </c>
      <c r="D66" s="4">
        <v>86683.78</v>
      </c>
      <c r="E66" s="4">
        <v>98384.69</v>
      </c>
      <c r="F66" s="4">
        <f t="shared" si="2"/>
        <v>11700.910000000003</v>
      </c>
      <c r="G66" s="171"/>
      <c r="H66" s="25">
        <v>86683.78</v>
      </c>
      <c r="I66" s="25">
        <v>98384.69</v>
      </c>
      <c r="J66" s="4">
        <f t="shared" si="3"/>
        <v>11700.910000000003</v>
      </c>
      <c r="K66" s="4"/>
      <c r="L66" s="4"/>
    </row>
    <row r="67" spans="1:12" ht="15" customHeight="1" thickBot="1" x14ac:dyDescent="0.25">
      <c r="A67" s="155"/>
      <c r="B67" s="156"/>
      <c r="C67" s="5" t="s">
        <v>27</v>
      </c>
      <c r="D67" s="6">
        <v>800</v>
      </c>
      <c r="E67" s="6">
        <v>1328.73</v>
      </c>
      <c r="F67" s="6">
        <f t="shared" si="2"/>
        <v>528.73</v>
      </c>
      <c r="G67" s="171"/>
      <c r="H67" s="23">
        <v>800</v>
      </c>
      <c r="I67" s="23">
        <v>1328.73</v>
      </c>
      <c r="J67" s="6">
        <f t="shared" si="3"/>
        <v>528.73</v>
      </c>
      <c r="K67" s="6"/>
      <c r="L67" s="6"/>
    </row>
    <row r="68" spans="1:12" ht="12.75" customHeight="1" thickBot="1" x14ac:dyDescent="0.25">
      <c r="A68" s="155"/>
      <c r="B68" s="156"/>
      <c r="C68" s="63" t="s">
        <v>4</v>
      </c>
      <c r="D68" s="64">
        <f>SUM(D65:D67)</f>
        <v>89165.09</v>
      </c>
      <c r="E68" s="64">
        <f>SUM(E65:E67)</f>
        <v>102593.43</v>
      </c>
      <c r="F68" s="65">
        <f t="shared" si="2"/>
        <v>13428.339999999997</v>
      </c>
      <c r="G68" s="172"/>
      <c r="H68" s="70">
        <f>SUM(H65:H67)</f>
        <v>89165.09</v>
      </c>
      <c r="I68" s="64">
        <f>SUM(I65:I67)</f>
        <v>102593.43</v>
      </c>
      <c r="J68" s="64">
        <f t="shared" si="3"/>
        <v>13428.339999999997</v>
      </c>
      <c r="K68" s="80"/>
      <c r="L68" s="65"/>
    </row>
    <row r="69" spans="1:12" ht="14.25" customHeight="1" x14ac:dyDescent="0.2">
      <c r="A69" s="155">
        <v>17</v>
      </c>
      <c r="B69" s="156" t="s">
        <v>33</v>
      </c>
      <c r="C69" s="16" t="s">
        <v>26</v>
      </c>
      <c r="D69" s="2">
        <v>4620</v>
      </c>
      <c r="E69" s="2">
        <v>6203</v>
      </c>
      <c r="F69" s="2">
        <f t="shared" si="2"/>
        <v>1583</v>
      </c>
      <c r="G69" s="171"/>
      <c r="H69" s="24">
        <v>4620</v>
      </c>
      <c r="I69" s="24">
        <v>6203</v>
      </c>
      <c r="J69" s="2">
        <f t="shared" si="3"/>
        <v>1583</v>
      </c>
      <c r="K69" s="2"/>
      <c r="L69" s="2"/>
    </row>
    <row r="70" spans="1:12" ht="26.25" customHeight="1" x14ac:dyDescent="0.2">
      <c r="A70" s="155"/>
      <c r="B70" s="156"/>
      <c r="C70" s="3" t="s">
        <v>83</v>
      </c>
      <c r="D70" s="4">
        <v>129390</v>
      </c>
      <c r="E70" s="4">
        <v>138828.82999999999</v>
      </c>
      <c r="F70" s="4">
        <f t="shared" si="2"/>
        <v>9438.8299999999872</v>
      </c>
      <c r="G70" s="171"/>
      <c r="H70" s="25">
        <v>129390</v>
      </c>
      <c r="I70" s="25">
        <v>138828.82999999999</v>
      </c>
      <c r="J70" s="4">
        <f t="shared" si="3"/>
        <v>9438.8299999999872</v>
      </c>
      <c r="K70" s="4"/>
      <c r="L70" s="4"/>
    </row>
    <row r="71" spans="1:12" ht="12.75" customHeight="1" thickBot="1" x14ac:dyDescent="0.25">
      <c r="A71" s="155"/>
      <c r="B71" s="156"/>
      <c r="C71" s="5" t="s">
        <v>27</v>
      </c>
      <c r="D71" s="6">
        <v>1629</v>
      </c>
      <c r="E71" s="6">
        <v>1368</v>
      </c>
      <c r="F71" s="6">
        <f t="shared" si="2"/>
        <v>-261</v>
      </c>
      <c r="G71" s="171"/>
      <c r="H71" s="23">
        <v>1629</v>
      </c>
      <c r="I71" s="23">
        <v>1368</v>
      </c>
      <c r="J71" s="6">
        <f t="shared" si="3"/>
        <v>-261</v>
      </c>
      <c r="K71" s="6"/>
      <c r="L71" s="6"/>
    </row>
    <row r="72" spans="1:12" ht="12.75" customHeight="1" thickBot="1" x14ac:dyDescent="0.25">
      <c r="A72" s="155"/>
      <c r="B72" s="156"/>
      <c r="C72" s="63" t="s">
        <v>4</v>
      </c>
      <c r="D72" s="64">
        <f>SUM(D69:D71)</f>
        <v>135639</v>
      </c>
      <c r="E72" s="64">
        <f>SUM(E69:E71)</f>
        <v>146399.82999999999</v>
      </c>
      <c r="F72" s="65">
        <f t="shared" si="2"/>
        <v>10760.829999999987</v>
      </c>
      <c r="G72" s="172"/>
      <c r="H72" s="70">
        <f>SUM(H69:H71)</f>
        <v>135639</v>
      </c>
      <c r="I72" s="64">
        <f>SUM(I69:I71)</f>
        <v>146399.82999999999</v>
      </c>
      <c r="J72" s="64">
        <f t="shared" si="3"/>
        <v>10760.829999999987</v>
      </c>
      <c r="K72" s="80"/>
      <c r="L72" s="65"/>
    </row>
    <row r="73" spans="1:12" ht="18.75" customHeight="1" x14ac:dyDescent="0.2">
      <c r="A73" s="155">
        <v>18</v>
      </c>
      <c r="B73" s="156" t="s">
        <v>99</v>
      </c>
      <c r="C73" s="16" t="s">
        <v>2</v>
      </c>
      <c r="D73" s="24"/>
      <c r="E73" s="24"/>
      <c r="F73" s="2">
        <f t="shared" si="2"/>
        <v>0</v>
      </c>
      <c r="G73" s="171"/>
      <c r="H73" s="24"/>
      <c r="I73" s="24"/>
      <c r="J73" s="2">
        <f t="shared" si="3"/>
        <v>0</v>
      </c>
      <c r="K73" s="2"/>
      <c r="L73" s="2"/>
    </row>
    <row r="74" spans="1:12" ht="24" customHeight="1" x14ac:dyDescent="0.2">
      <c r="A74" s="155"/>
      <c r="B74" s="156"/>
      <c r="C74" s="3" t="s">
        <v>83</v>
      </c>
      <c r="D74" s="25">
        <v>76878.540000000008</v>
      </c>
      <c r="E74" s="25">
        <v>85965.45</v>
      </c>
      <c r="F74" s="4">
        <f t="shared" si="2"/>
        <v>9086.9099999999889</v>
      </c>
      <c r="G74" s="171"/>
      <c r="H74" s="25">
        <v>76878.540000000008</v>
      </c>
      <c r="I74" s="25">
        <v>85965.45</v>
      </c>
      <c r="J74" s="4">
        <f t="shared" si="3"/>
        <v>9086.9099999999889</v>
      </c>
      <c r="K74" s="2"/>
      <c r="L74" s="2"/>
    </row>
    <row r="75" spans="1:12" ht="14.25" customHeight="1" thickBot="1" x14ac:dyDescent="0.25">
      <c r="A75" s="155"/>
      <c r="B75" s="156"/>
      <c r="C75" s="5" t="s">
        <v>27</v>
      </c>
      <c r="D75" s="23">
        <v>1264.32</v>
      </c>
      <c r="E75" s="23">
        <v>1896.48</v>
      </c>
      <c r="F75" s="6">
        <f t="shared" si="2"/>
        <v>632.16000000000008</v>
      </c>
      <c r="G75" s="171"/>
      <c r="H75" s="23">
        <v>1264.32</v>
      </c>
      <c r="I75" s="23">
        <v>1896.48</v>
      </c>
      <c r="J75" s="6">
        <f t="shared" si="3"/>
        <v>632.16000000000008</v>
      </c>
      <c r="K75" s="31"/>
      <c r="L75" s="31"/>
    </row>
    <row r="76" spans="1:12" ht="12.75" customHeight="1" thickBot="1" x14ac:dyDescent="0.25">
      <c r="A76" s="155"/>
      <c r="B76" s="156"/>
      <c r="C76" s="63" t="s">
        <v>4</v>
      </c>
      <c r="D76" s="64">
        <f>SUM(D73:D75)</f>
        <v>78142.860000000015</v>
      </c>
      <c r="E76" s="64">
        <f>SUM(E73:E75)</f>
        <v>87861.93</v>
      </c>
      <c r="F76" s="65">
        <f t="shared" si="2"/>
        <v>9719.0699999999779</v>
      </c>
      <c r="G76" s="172"/>
      <c r="H76" s="70">
        <f>SUM(H73:H75)</f>
        <v>78142.860000000015</v>
      </c>
      <c r="I76" s="64">
        <f>SUM(I73:I75)</f>
        <v>87861.93</v>
      </c>
      <c r="J76" s="64">
        <f t="shared" si="3"/>
        <v>9719.0699999999779</v>
      </c>
      <c r="K76" s="80"/>
      <c r="L76" s="65"/>
    </row>
    <row r="77" spans="1:12" ht="15.75" customHeight="1" x14ac:dyDescent="0.2">
      <c r="A77" s="155">
        <v>19</v>
      </c>
      <c r="B77" s="156" t="s">
        <v>34</v>
      </c>
      <c r="C77" s="16" t="s">
        <v>26</v>
      </c>
      <c r="D77" s="24"/>
      <c r="E77" s="24"/>
      <c r="F77" s="2">
        <f t="shared" si="2"/>
        <v>0</v>
      </c>
      <c r="G77" s="171"/>
      <c r="H77" s="24"/>
      <c r="I77" s="24"/>
      <c r="J77" s="2">
        <f t="shared" si="3"/>
        <v>0</v>
      </c>
      <c r="K77" s="2"/>
      <c r="L77" s="2"/>
    </row>
    <row r="78" spans="1:12" ht="24" customHeight="1" x14ac:dyDescent="0.2">
      <c r="A78" s="155"/>
      <c r="B78" s="156"/>
      <c r="C78" s="3" t="s">
        <v>83</v>
      </c>
      <c r="D78" s="21">
        <v>17399.45</v>
      </c>
      <c r="E78" s="21">
        <v>19830</v>
      </c>
      <c r="F78" s="4">
        <f t="shared" si="2"/>
        <v>2430.5499999999993</v>
      </c>
      <c r="G78" s="171"/>
      <c r="H78" s="25">
        <v>17399.45</v>
      </c>
      <c r="I78" s="25">
        <v>19830</v>
      </c>
      <c r="J78" s="4">
        <f t="shared" si="3"/>
        <v>2430.5499999999993</v>
      </c>
      <c r="K78" s="2"/>
      <c r="L78" s="2"/>
    </row>
    <row r="79" spans="1:12" ht="12" customHeight="1" thickBot="1" x14ac:dyDescent="0.25">
      <c r="A79" s="155"/>
      <c r="B79" s="156"/>
      <c r="C79" s="5" t="s">
        <v>27</v>
      </c>
      <c r="D79" s="23"/>
      <c r="E79" s="23"/>
      <c r="F79" s="6">
        <f t="shared" si="2"/>
        <v>0</v>
      </c>
      <c r="G79" s="171"/>
      <c r="H79" s="23"/>
      <c r="I79" s="23"/>
      <c r="J79" s="6">
        <f t="shared" si="3"/>
        <v>0</v>
      </c>
      <c r="K79" s="31"/>
      <c r="L79" s="31"/>
    </row>
    <row r="80" spans="1:12" ht="12.75" customHeight="1" thickBot="1" x14ac:dyDescent="0.25">
      <c r="A80" s="155"/>
      <c r="B80" s="156"/>
      <c r="C80" s="63" t="s">
        <v>4</v>
      </c>
      <c r="D80" s="64">
        <f>SUM(D77:D79)</f>
        <v>17399.45</v>
      </c>
      <c r="E80" s="64">
        <f>SUM(E77:E79)</f>
        <v>19830</v>
      </c>
      <c r="F80" s="65">
        <f t="shared" si="2"/>
        <v>2430.5499999999993</v>
      </c>
      <c r="G80" s="172"/>
      <c r="H80" s="70">
        <f>SUM(H77:H79)</f>
        <v>17399.45</v>
      </c>
      <c r="I80" s="64">
        <f>SUM(I77:I79)</f>
        <v>19830</v>
      </c>
      <c r="J80" s="64">
        <f t="shared" si="3"/>
        <v>2430.5499999999993</v>
      </c>
      <c r="K80" s="80"/>
      <c r="L80" s="65"/>
    </row>
    <row r="81" spans="1:12" ht="17.25" customHeight="1" x14ac:dyDescent="0.2">
      <c r="A81" s="155">
        <v>20</v>
      </c>
      <c r="B81" s="156" t="s">
        <v>35</v>
      </c>
      <c r="C81" s="16" t="s">
        <v>26</v>
      </c>
      <c r="D81" s="2">
        <v>2470</v>
      </c>
      <c r="E81" s="2">
        <v>10925.74</v>
      </c>
      <c r="F81" s="2">
        <f t="shared" si="2"/>
        <v>8455.74</v>
      </c>
      <c r="G81" s="171"/>
      <c r="H81" s="24">
        <v>2470</v>
      </c>
      <c r="I81" s="24">
        <v>9962.7000000000007</v>
      </c>
      <c r="J81" s="2">
        <f t="shared" si="3"/>
        <v>7492.7000000000007</v>
      </c>
      <c r="K81" s="2"/>
      <c r="L81" s="2"/>
    </row>
    <row r="82" spans="1:12" ht="23.25" customHeight="1" x14ac:dyDescent="0.2">
      <c r="A82" s="155"/>
      <c r="B82" s="156"/>
      <c r="C82" s="3" t="s">
        <v>83</v>
      </c>
      <c r="D82" s="4">
        <v>48383.73</v>
      </c>
      <c r="E82" s="4">
        <v>52971.16</v>
      </c>
      <c r="F82" s="4">
        <f t="shared" si="2"/>
        <v>4587.43</v>
      </c>
      <c r="G82" s="171"/>
      <c r="H82" s="25">
        <v>48383.73</v>
      </c>
      <c r="I82" s="25">
        <v>51767.619999999995</v>
      </c>
      <c r="J82" s="4">
        <f t="shared" si="3"/>
        <v>3383.8899999999921</v>
      </c>
      <c r="K82" s="4"/>
      <c r="L82" s="4"/>
    </row>
    <row r="83" spans="1:12" ht="15" customHeight="1" thickBot="1" x14ac:dyDescent="0.25">
      <c r="A83" s="155"/>
      <c r="B83" s="156"/>
      <c r="C83" s="5" t="s">
        <v>27</v>
      </c>
      <c r="D83" s="20">
        <v>92.49</v>
      </c>
      <c r="E83" s="20"/>
      <c r="F83" s="6">
        <f t="shared" si="2"/>
        <v>-92.49</v>
      </c>
      <c r="G83" s="171"/>
      <c r="H83" s="20">
        <v>92.49</v>
      </c>
      <c r="I83" s="20"/>
      <c r="J83" s="6">
        <f t="shared" si="3"/>
        <v>-92.49</v>
      </c>
      <c r="K83" s="6"/>
      <c r="L83" s="6"/>
    </row>
    <row r="84" spans="1:12" ht="12.75" customHeight="1" thickBot="1" x14ac:dyDescent="0.25">
      <c r="A84" s="155"/>
      <c r="B84" s="156"/>
      <c r="C84" s="63" t="s">
        <v>4</v>
      </c>
      <c r="D84" s="64">
        <f>SUM(D81:D83)</f>
        <v>50946.22</v>
      </c>
      <c r="E84" s="64">
        <f>SUM(E81:E83)</f>
        <v>63896.9</v>
      </c>
      <c r="F84" s="65">
        <f t="shared" si="2"/>
        <v>12950.68</v>
      </c>
      <c r="G84" s="172"/>
      <c r="H84" s="70">
        <f>SUM(H81:H83)</f>
        <v>50946.22</v>
      </c>
      <c r="I84" s="64">
        <f>SUM(I81:I83)</f>
        <v>61730.319999999992</v>
      </c>
      <c r="J84" s="64">
        <f t="shared" si="3"/>
        <v>10784.099999999991</v>
      </c>
      <c r="K84" s="80"/>
      <c r="L84" s="65">
        <f>E84-I84</f>
        <v>2166.580000000009</v>
      </c>
    </row>
    <row r="85" spans="1:12" ht="16.5" customHeight="1" x14ac:dyDescent="0.2">
      <c r="A85" s="157" t="s">
        <v>80</v>
      </c>
      <c r="B85" s="167" t="s">
        <v>70</v>
      </c>
      <c r="C85" s="33" t="s">
        <v>26</v>
      </c>
      <c r="D85" s="75"/>
      <c r="E85" s="22">
        <v>223928.5</v>
      </c>
      <c r="F85" s="2">
        <f t="shared" si="2"/>
        <v>223928.5</v>
      </c>
      <c r="G85" s="172"/>
      <c r="H85" s="74"/>
      <c r="I85" s="22">
        <v>172883.22</v>
      </c>
      <c r="J85" s="22">
        <f t="shared" si="3"/>
        <v>172883.22</v>
      </c>
      <c r="K85" s="22"/>
      <c r="L85" s="74"/>
    </row>
    <row r="86" spans="1:12" ht="26.25" customHeight="1" x14ac:dyDescent="0.2">
      <c r="A86" s="158"/>
      <c r="B86" s="168"/>
      <c r="C86" s="32" t="s">
        <v>83</v>
      </c>
      <c r="D86" s="72"/>
      <c r="E86" s="73"/>
      <c r="F86" s="4">
        <f t="shared" si="2"/>
        <v>0</v>
      </c>
      <c r="G86" s="172"/>
      <c r="H86" s="73"/>
      <c r="I86" s="73"/>
      <c r="J86" s="21">
        <f t="shared" si="3"/>
        <v>0</v>
      </c>
      <c r="K86" s="21"/>
      <c r="L86" s="73"/>
    </row>
    <row r="87" spans="1:12" ht="16.5" customHeight="1" thickBot="1" x14ac:dyDescent="0.25">
      <c r="A87" s="158"/>
      <c r="B87" s="168"/>
      <c r="C87" s="34" t="s">
        <v>27</v>
      </c>
      <c r="D87" s="76"/>
      <c r="E87" s="77"/>
      <c r="F87" s="6">
        <f t="shared" si="2"/>
        <v>0</v>
      </c>
      <c r="G87" s="172"/>
      <c r="H87" s="77"/>
      <c r="I87" s="77"/>
      <c r="J87" s="20">
        <f t="shared" si="3"/>
        <v>0</v>
      </c>
      <c r="K87" s="20"/>
      <c r="L87" s="77"/>
    </row>
    <row r="88" spans="1:12" ht="12.75" customHeight="1" thickBot="1" x14ac:dyDescent="0.25">
      <c r="A88" s="159"/>
      <c r="B88" s="169"/>
      <c r="C88" s="63" t="s">
        <v>4</v>
      </c>
      <c r="D88" s="64">
        <f>SUM(D85:D87)</f>
        <v>0</v>
      </c>
      <c r="E88" s="64">
        <f>SUM(E85:E87)</f>
        <v>223928.5</v>
      </c>
      <c r="F88" s="65">
        <f t="shared" ref="F88" si="4">E88-D88</f>
        <v>223928.5</v>
      </c>
      <c r="G88" s="172"/>
      <c r="H88" s="70">
        <f>SUM(H85:H87)</f>
        <v>0</v>
      </c>
      <c r="I88" s="64">
        <f>SUM(I85:I87)</f>
        <v>172883.22</v>
      </c>
      <c r="J88" s="64">
        <f t="shared" ref="J88" si="5">I88-H88</f>
        <v>172883.22</v>
      </c>
      <c r="K88" s="80"/>
      <c r="L88" s="65">
        <f>E88-I88</f>
        <v>51045.279999999999</v>
      </c>
    </row>
    <row r="89" spans="1:12" ht="15" customHeight="1" x14ac:dyDescent="0.2">
      <c r="A89" s="155">
        <v>21</v>
      </c>
      <c r="B89" s="156" t="s">
        <v>36</v>
      </c>
      <c r="C89" s="16" t="s">
        <v>26</v>
      </c>
      <c r="D89" s="2"/>
      <c r="E89" s="2"/>
      <c r="F89" s="2">
        <f t="shared" si="2"/>
        <v>0</v>
      </c>
      <c r="G89" s="171"/>
      <c r="H89" s="24"/>
      <c r="I89" s="24"/>
      <c r="J89" s="2">
        <f t="shared" si="3"/>
        <v>0</v>
      </c>
      <c r="K89" s="2"/>
      <c r="L89" s="2"/>
    </row>
    <row r="90" spans="1:12" ht="24" customHeight="1" x14ac:dyDescent="0.2">
      <c r="A90" s="155"/>
      <c r="B90" s="156"/>
      <c r="C90" s="3" t="s">
        <v>83</v>
      </c>
      <c r="D90" s="21">
        <v>16821</v>
      </c>
      <c r="E90" s="21">
        <v>18287.39</v>
      </c>
      <c r="F90" s="4">
        <f t="shared" si="2"/>
        <v>1466.3899999999994</v>
      </c>
      <c r="G90" s="171"/>
      <c r="H90" s="25">
        <v>16821</v>
      </c>
      <c r="I90" s="25">
        <v>18287.39</v>
      </c>
      <c r="J90" s="4">
        <f t="shared" si="3"/>
        <v>1466.3899999999994</v>
      </c>
      <c r="K90" s="4"/>
      <c r="L90" s="4"/>
    </row>
    <row r="91" spans="1:12" ht="12.75" customHeight="1" thickBot="1" x14ac:dyDescent="0.25">
      <c r="A91" s="155"/>
      <c r="B91" s="156"/>
      <c r="C91" s="5" t="s">
        <v>27</v>
      </c>
      <c r="D91" s="6"/>
      <c r="E91" s="6"/>
      <c r="F91" s="6">
        <f t="shared" si="2"/>
        <v>0</v>
      </c>
      <c r="G91" s="171"/>
      <c r="H91" s="23"/>
      <c r="I91" s="23"/>
      <c r="J91" s="6">
        <f t="shared" si="3"/>
        <v>0</v>
      </c>
      <c r="K91" s="6"/>
      <c r="L91" s="6"/>
    </row>
    <row r="92" spans="1:12" ht="15" customHeight="1" thickBot="1" x14ac:dyDescent="0.25">
      <c r="A92" s="155"/>
      <c r="B92" s="156"/>
      <c r="C92" s="63" t="s">
        <v>4</v>
      </c>
      <c r="D92" s="64">
        <f>SUM(D89:D91)</f>
        <v>16821</v>
      </c>
      <c r="E92" s="64">
        <f>SUM(E89:E91)</f>
        <v>18287.39</v>
      </c>
      <c r="F92" s="65">
        <f t="shared" si="2"/>
        <v>1466.3899999999994</v>
      </c>
      <c r="G92" s="172"/>
      <c r="H92" s="70">
        <f t="shared" ref="H92:I92" si="6">SUM(H89:H91)</f>
        <v>16821</v>
      </c>
      <c r="I92" s="64">
        <f t="shared" si="6"/>
        <v>18287.39</v>
      </c>
      <c r="J92" s="64">
        <f t="shared" si="3"/>
        <v>1466.3899999999994</v>
      </c>
      <c r="K92" s="80"/>
      <c r="L92" s="65"/>
    </row>
    <row r="93" spans="1:12" ht="15.75" customHeight="1" x14ac:dyDescent="0.2">
      <c r="A93" s="155">
        <v>22</v>
      </c>
      <c r="B93" s="156" t="s">
        <v>37</v>
      </c>
      <c r="C93" s="16" t="s">
        <v>26</v>
      </c>
      <c r="D93" s="2">
        <v>31200</v>
      </c>
      <c r="E93" s="2">
        <v>63869.15</v>
      </c>
      <c r="F93" s="2">
        <f t="shared" si="2"/>
        <v>32669.15</v>
      </c>
      <c r="G93" s="171"/>
      <c r="H93" s="24">
        <v>31200</v>
      </c>
      <c r="I93" s="24">
        <v>63869.15</v>
      </c>
      <c r="J93" s="2">
        <f t="shared" si="3"/>
        <v>32669.15</v>
      </c>
      <c r="K93" s="2"/>
      <c r="L93" s="2"/>
    </row>
    <row r="94" spans="1:12" ht="26.25" customHeight="1" x14ac:dyDescent="0.2">
      <c r="A94" s="155"/>
      <c r="B94" s="156"/>
      <c r="C94" s="3" t="s">
        <v>83</v>
      </c>
      <c r="D94" s="21">
        <v>4947.5600000000004</v>
      </c>
      <c r="E94" s="21">
        <v>4137.63</v>
      </c>
      <c r="F94" s="4">
        <f t="shared" si="2"/>
        <v>-809.93000000000029</v>
      </c>
      <c r="G94" s="171"/>
      <c r="H94" s="21">
        <v>4947.5600000000004</v>
      </c>
      <c r="I94" s="21">
        <v>4137.63</v>
      </c>
      <c r="J94" s="4">
        <f t="shared" si="3"/>
        <v>-809.93000000000029</v>
      </c>
      <c r="K94" s="4"/>
      <c r="L94" s="4"/>
    </row>
    <row r="95" spans="1:12" ht="15" customHeight="1" thickBot="1" x14ac:dyDescent="0.25">
      <c r="A95" s="155"/>
      <c r="B95" s="156"/>
      <c r="C95" s="5" t="s">
        <v>27</v>
      </c>
      <c r="D95" s="6">
        <v>0</v>
      </c>
      <c r="E95" s="6"/>
      <c r="F95" s="6">
        <f t="shared" si="2"/>
        <v>0</v>
      </c>
      <c r="G95" s="171"/>
      <c r="H95" s="23">
        <v>0</v>
      </c>
      <c r="I95" s="23"/>
      <c r="J95" s="6">
        <f t="shared" si="3"/>
        <v>0</v>
      </c>
      <c r="K95" s="6"/>
      <c r="L95" s="6"/>
    </row>
    <row r="96" spans="1:12" ht="15" customHeight="1" thickBot="1" x14ac:dyDescent="0.25">
      <c r="A96" s="155"/>
      <c r="B96" s="156"/>
      <c r="C96" s="63" t="s">
        <v>4</v>
      </c>
      <c r="D96" s="64">
        <f>SUM(D93:D95)</f>
        <v>36147.56</v>
      </c>
      <c r="E96" s="64">
        <f>SUM(E93:E95)</f>
        <v>68006.78</v>
      </c>
      <c r="F96" s="65">
        <f t="shared" si="2"/>
        <v>31859.22</v>
      </c>
      <c r="G96" s="172"/>
      <c r="H96" s="70">
        <f>SUM(H93:H95)</f>
        <v>36147.56</v>
      </c>
      <c r="I96" s="64">
        <f>SUM(I93:I95)</f>
        <v>68006.78</v>
      </c>
      <c r="J96" s="64">
        <f t="shared" si="3"/>
        <v>31859.22</v>
      </c>
      <c r="K96" s="80"/>
      <c r="L96" s="65"/>
    </row>
    <row r="97" spans="1:12" ht="13.5" customHeight="1" x14ac:dyDescent="0.2">
      <c r="A97" s="155">
        <v>23</v>
      </c>
      <c r="B97" s="156" t="s">
        <v>38</v>
      </c>
      <c r="C97" s="16" t="s">
        <v>26</v>
      </c>
      <c r="D97" s="22">
        <v>4436.3999999999996</v>
      </c>
      <c r="E97" s="22">
        <v>3882.3</v>
      </c>
      <c r="F97" s="2">
        <f t="shared" si="2"/>
        <v>-554.09999999999945</v>
      </c>
      <c r="G97" s="171"/>
      <c r="H97" s="22">
        <v>4436.3999999999996</v>
      </c>
      <c r="I97" s="22">
        <v>3882.3</v>
      </c>
      <c r="J97" s="2">
        <f t="shared" si="3"/>
        <v>-554.09999999999945</v>
      </c>
      <c r="K97" s="2"/>
      <c r="L97" s="2"/>
    </row>
    <row r="98" spans="1:12" ht="27.75" customHeight="1" x14ac:dyDescent="0.2">
      <c r="A98" s="155"/>
      <c r="B98" s="156"/>
      <c r="C98" s="3" t="s">
        <v>83</v>
      </c>
      <c r="D98" s="4"/>
      <c r="E98" s="4"/>
      <c r="F98" s="4">
        <f t="shared" si="2"/>
        <v>0</v>
      </c>
      <c r="G98" s="171"/>
      <c r="H98" s="25"/>
      <c r="I98" s="25"/>
      <c r="J98" s="4">
        <f t="shared" si="3"/>
        <v>0</v>
      </c>
      <c r="K98" s="4"/>
      <c r="L98" s="4"/>
    </row>
    <row r="99" spans="1:12" ht="15" customHeight="1" thickBot="1" x14ac:dyDescent="0.25">
      <c r="A99" s="155"/>
      <c r="B99" s="156"/>
      <c r="C99" s="5" t="s">
        <v>27</v>
      </c>
      <c r="D99" s="6"/>
      <c r="E99" s="6"/>
      <c r="F99" s="6">
        <f t="shared" si="2"/>
        <v>0</v>
      </c>
      <c r="G99" s="171"/>
      <c r="H99" s="23"/>
      <c r="I99" s="23"/>
      <c r="J99" s="6">
        <f t="shared" si="3"/>
        <v>0</v>
      </c>
      <c r="K99" s="6"/>
      <c r="L99" s="6"/>
    </row>
    <row r="100" spans="1:12" ht="15" customHeight="1" thickBot="1" x14ac:dyDescent="0.25">
      <c r="A100" s="155"/>
      <c r="B100" s="156"/>
      <c r="C100" s="63" t="s">
        <v>4</v>
      </c>
      <c r="D100" s="64">
        <f>SUM(D97:D99)</f>
        <v>4436.3999999999996</v>
      </c>
      <c r="E100" s="64">
        <f>SUM(E97:E99)</f>
        <v>3882.3</v>
      </c>
      <c r="F100" s="65">
        <f t="shared" si="2"/>
        <v>-554.09999999999945</v>
      </c>
      <c r="G100" s="172"/>
      <c r="H100" s="70">
        <f>SUM(H97:H99)</f>
        <v>4436.3999999999996</v>
      </c>
      <c r="I100" s="64">
        <f>SUM(I97:I99)</f>
        <v>3882.3</v>
      </c>
      <c r="J100" s="64">
        <f t="shared" si="3"/>
        <v>-554.09999999999945</v>
      </c>
      <c r="K100" s="80"/>
      <c r="L100" s="65"/>
    </row>
    <row r="101" spans="1:12" ht="14.25" customHeight="1" x14ac:dyDescent="0.2">
      <c r="A101" s="157">
        <v>24</v>
      </c>
      <c r="B101" s="156" t="s">
        <v>39</v>
      </c>
      <c r="C101" s="16" t="s">
        <v>26</v>
      </c>
      <c r="D101" s="2">
        <v>1995.45</v>
      </c>
      <c r="E101" s="2">
        <v>2085.5500000000002</v>
      </c>
      <c r="F101" s="2">
        <f t="shared" si="2"/>
        <v>90.100000000000136</v>
      </c>
      <c r="G101" s="171"/>
      <c r="H101" s="24">
        <v>1995.45</v>
      </c>
      <c r="I101" s="24">
        <v>2085.5500000000002</v>
      </c>
      <c r="J101" s="2">
        <f t="shared" si="3"/>
        <v>90.100000000000136</v>
      </c>
      <c r="K101" s="2"/>
      <c r="L101" s="2"/>
    </row>
    <row r="102" spans="1:12" ht="21.75" customHeight="1" x14ac:dyDescent="0.2">
      <c r="A102" s="158"/>
      <c r="B102" s="156"/>
      <c r="C102" s="3" t="s">
        <v>83</v>
      </c>
      <c r="D102" s="4"/>
      <c r="E102" s="4"/>
      <c r="F102" s="4">
        <f t="shared" si="2"/>
        <v>0</v>
      </c>
      <c r="G102" s="171"/>
      <c r="H102" s="25"/>
      <c r="I102" s="25"/>
      <c r="J102" s="4">
        <f t="shared" si="3"/>
        <v>0</v>
      </c>
      <c r="K102" s="4"/>
      <c r="L102" s="4"/>
    </row>
    <row r="103" spans="1:12" ht="15.75" customHeight="1" thickBot="1" x14ac:dyDescent="0.25">
      <c r="A103" s="158"/>
      <c r="B103" s="156"/>
      <c r="C103" s="5" t="s">
        <v>27</v>
      </c>
      <c r="D103" s="6">
        <v>740</v>
      </c>
      <c r="E103" s="6">
        <v>1489</v>
      </c>
      <c r="F103" s="6">
        <f t="shared" si="2"/>
        <v>749</v>
      </c>
      <c r="G103" s="171"/>
      <c r="H103" s="23">
        <v>740</v>
      </c>
      <c r="I103" s="23">
        <v>1489</v>
      </c>
      <c r="J103" s="6">
        <f t="shared" si="3"/>
        <v>749</v>
      </c>
      <c r="K103" s="6"/>
      <c r="L103" s="6"/>
    </row>
    <row r="104" spans="1:12" ht="15" customHeight="1" thickBot="1" x14ac:dyDescent="0.25">
      <c r="A104" s="159"/>
      <c r="B104" s="156"/>
      <c r="C104" s="63" t="s">
        <v>4</v>
      </c>
      <c r="D104" s="64">
        <f>SUM(D101:D103)</f>
        <v>2735.45</v>
      </c>
      <c r="E104" s="64">
        <f>SUM(E101:E103)</f>
        <v>3574.55</v>
      </c>
      <c r="F104" s="65">
        <f t="shared" si="2"/>
        <v>839.10000000000036</v>
      </c>
      <c r="G104" s="172"/>
      <c r="H104" s="70">
        <f>SUM(H101:H103)</f>
        <v>2735.45</v>
      </c>
      <c r="I104" s="64">
        <f>SUM(I101:I103)</f>
        <v>3574.55</v>
      </c>
      <c r="J104" s="64">
        <f t="shared" si="3"/>
        <v>839.10000000000036</v>
      </c>
      <c r="K104" s="80"/>
      <c r="L104" s="65"/>
    </row>
    <row r="105" spans="1:12" ht="13.5" customHeight="1" x14ac:dyDescent="0.2">
      <c r="A105" s="155">
        <v>25</v>
      </c>
      <c r="B105" s="156" t="s">
        <v>40</v>
      </c>
      <c r="C105" s="16" t="s">
        <v>26</v>
      </c>
      <c r="D105" s="2">
        <v>7334.79</v>
      </c>
      <c r="E105" s="2">
        <v>7870.11</v>
      </c>
      <c r="F105" s="2">
        <f t="shared" si="2"/>
        <v>535.31999999999971</v>
      </c>
      <c r="G105" s="171"/>
      <c r="H105" s="24">
        <v>7334.79</v>
      </c>
      <c r="I105" s="24">
        <v>7870.11</v>
      </c>
      <c r="J105" s="2">
        <f t="shared" si="3"/>
        <v>535.31999999999971</v>
      </c>
      <c r="K105" s="2"/>
      <c r="L105" s="2"/>
    </row>
    <row r="106" spans="1:12" ht="24" customHeight="1" x14ac:dyDescent="0.2">
      <c r="A106" s="155"/>
      <c r="B106" s="156"/>
      <c r="C106" s="3" t="s">
        <v>83</v>
      </c>
      <c r="D106" s="4"/>
      <c r="E106" s="4"/>
      <c r="F106" s="4">
        <f t="shared" si="2"/>
        <v>0</v>
      </c>
      <c r="G106" s="171"/>
      <c r="H106" s="25"/>
      <c r="I106" s="25"/>
      <c r="J106" s="4">
        <f t="shared" si="3"/>
        <v>0</v>
      </c>
      <c r="K106" s="4"/>
      <c r="L106" s="4"/>
    </row>
    <row r="107" spans="1:12" ht="15" customHeight="1" thickBot="1" x14ac:dyDescent="0.25">
      <c r="A107" s="155"/>
      <c r="B107" s="156"/>
      <c r="C107" s="5" t="s">
        <v>27</v>
      </c>
      <c r="D107" s="6"/>
      <c r="E107" s="6"/>
      <c r="F107" s="6">
        <f t="shared" si="2"/>
        <v>0</v>
      </c>
      <c r="G107" s="171"/>
      <c r="H107" s="23"/>
      <c r="I107" s="23"/>
      <c r="J107" s="6">
        <f t="shared" si="3"/>
        <v>0</v>
      </c>
      <c r="K107" s="6"/>
      <c r="L107" s="6"/>
    </row>
    <row r="108" spans="1:12" ht="15" customHeight="1" thickBot="1" x14ac:dyDescent="0.25">
      <c r="A108" s="155"/>
      <c r="B108" s="156"/>
      <c r="C108" s="63" t="s">
        <v>4</v>
      </c>
      <c r="D108" s="64">
        <f>SUM(D105:D107)</f>
        <v>7334.79</v>
      </c>
      <c r="E108" s="64">
        <f>SUM(E105:E107)</f>
        <v>7870.11</v>
      </c>
      <c r="F108" s="65">
        <f t="shared" si="2"/>
        <v>535.31999999999971</v>
      </c>
      <c r="G108" s="172"/>
      <c r="H108" s="70">
        <f>SUM(H105:H107)</f>
        <v>7334.79</v>
      </c>
      <c r="I108" s="64">
        <f>SUM(I105:I107)</f>
        <v>7870.11</v>
      </c>
      <c r="J108" s="64">
        <f t="shared" si="3"/>
        <v>535.31999999999971</v>
      </c>
      <c r="K108" s="80"/>
      <c r="L108" s="65"/>
    </row>
    <row r="109" spans="1:12" ht="15.2" customHeight="1" x14ac:dyDescent="0.2">
      <c r="A109" s="155">
        <v>26</v>
      </c>
      <c r="B109" s="156" t="s">
        <v>41</v>
      </c>
      <c r="C109" s="16" t="s">
        <v>26</v>
      </c>
      <c r="D109" s="24">
        <v>77993.89</v>
      </c>
      <c r="E109" s="24">
        <v>90875.17</v>
      </c>
      <c r="F109" s="2">
        <f t="shared" si="2"/>
        <v>12881.279999999999</v>
      </c>
      <c r="G109" s="171"/>
      <c r="H109" s="24">
        <v>77993.89</v>
      </c>
      <c r="I109" s="24">
        <v>90875.17</v>
      </c>
      <c r="J109" s="2">
        <f t="shared" si="3"/>
        <v>12881.279999999999</v>
      </c>
      <c r="K109" s="2"/>
      <c r="L109" s="2"/>
    </row>
    <row r="110" spans="1:12" ht="24.75" customHeight="1" x14ac:dyDescent="0.2">
      <c r="A110" s="155"/>
      <c r="B110" s="156"/>
      <c r="C110" s="3" t="s">
        <v>83</v>
      </c>
      <c r="D110" s="25">
        <v>0</v>
      </c>
      <c r="E110" s="25"/>
      <c r="F110" s="4">
        <f t="shared" ref="F110:F144" si="7">E110-D110</f>
        <v>0</v>
      </c>
      <c r="G110" s="171"/>
      <c r="H110" s="25">
        <v>0</v>
      </c>
      <c r="I110" s="25"/>
      <c r="J110" s="4">
        <f t="shared" ref="J110:J144" si="8">I110-H110</f>
        <v>0</v>
      </c>
      <c r="K110" s="4"/>
      <c r="L110" s="4"/>
    </row>
    <row r="111" spans="1:12" ht="12.75" customHeight="1" thickBot="1" x14ac:dyDescent="0.25">
      <c r="A111" s="155"/>
      <c r="B111" s="156"/>
      <c r="C111" s="5" t="s">
        <v>27</v>
      </c>
      <c r="D111" s="6">
        <v>11912.66</v>
      </c>
      <c r="E111" s="6">
        <v>14395</v>
      </c>
      <c r="F111" s="6">
        <f t="shared" si="7"/>
        <v>2482.34</v>
      </c>
      <c r="G111" s="171"/>
      <c r="H111" s="23">
        <v>11912.66</v>
      </c>
      <c r="I111" s="23">
        <v>14395</v>
      </c>
      <c r="J111" s="6">
        <f t="shared" si="8"/>
        <v>2482.34</v>
      </c>
      <c r="K111" s="6"/>
      <c r="L111" s="6"/>
    </row>
    <row r="112" spans="1:12" ht="15" customHeight="1" thickBot="1" x14ac:dyDescent="0.25">
      <c r="A112" s="155"/>
      <c r="B112" s="156"/>
      <c r="C112" s="63" t="s">
        <v>4</v>
      </c>
      <c r="D112" s="64">
        <f>SUM(D109:D111)</f>
        <v>89906.55</v>
      </c>
      <c r="E112" s="64">
        <f>SUM(E109:E111)</f>
        <v>105270.17</v>
      </c>
      <c r="F112" s="65">
        <f t="shared" si="7"/>
        <v>15363.619999999995</v>
      </c>
      <c r="G112" s="172"/>
      <c r="H112" s="70">
        <f>SUM(H109:H111)</f>
        <v>89906.55</v>
      </c>
      <c r="I112" s="64">
        <f>SUM(I109:I111)</f>
        <v>105270.17</v>
      </c>
      <c r="J112" s="64">
        <f t="shared" si="8"/>
        <v>15363.619999999995</v>
      </c>
      <c r="K112" s="80"/>
      <c r="L112" s="65"/>
    </row>
    <row r="113" spans="1:12" ht="15.2" customHeight="1" x14ac:dyDescent="0.2">
      <c r="A113" s="155">
        <v>27</v>
      </c>
      <c r="B113" s="156" t="s">
        <v>42</v>
      </c>
      <c r="C113" s="16" t="s">
        <v>26</v>
      </c>
      <c r="D113" s="22">
        <v>50000</v>
      </c>
      <c r="E113" s="22">
        <v>95000</v>
      </c>
      <c r="F113" s="2">
        <f t="shared" si="7"/>
        <v>45000</v>
      </c>
      <c r="G113" s="171"/>
      <c r="H113" s="24">
        <v>50000</v>
      </c>
      <c r="I113" s="24">
        <v>65000</v>
      </c>
      <c r="J113" s="2">
        <f t="shared" si="8"/>
        <v>15000</v>
      </c>
      <c r="K113" s="2"/>
      <c r="L113" s="2"/>
    </row>
    <row r="114" spans="1:12" ht="24.75" customHeight="1" x14ac:dyDescent="0.2">
      <c r="A114" s="155"/>
      <c r="B114" s="156"/>
      <c r="C114" s="3" t="s">
        <v>49</v>
      </c>
      <c r="D114" s="25"/>
      <c r="E114" s="25"/>
      <c r="F114" s="4">
        <f t="shared" si="7"/>
        <v>0</v>
      </c>
      <c r="G114" s="171"/>
      <c r="H114" s="25"/>
      <c r="I114" s="25">
        <v>0</v>
      </c>
      <c r="J114" s="4">
        <f t="shared" si="8"/>
        <v>0</v>
      </c>
      <c r="K114" s="2"/>
      <c r="L114" s="2"/>
    </row>
    <row r="115" spans="1:12" ht="15" customHeight="1" thickBot="1" x14ac:dyDescent="0.25">
      <c r="A115" s="155"/>
      <c r="B115" s="156"/>
      <c r="C115" s="5" t="s">
        <v>27</v>
      </c>
      <c r="D115" s="20">
        <v>14000</v>
      </c>
      <c r="E115" s="20">
        <v>15000</v>
      </c>
      <c r="F115" s="6">
        <f t="shared" si="7"/>
        <v>1000</v>
      </c>
      <c r="G115" s="171"/>
      <c r="H115" s="23">
        <v>14000</v>
      </c>
      <c r="I115" s="23">
        <v>15000</v>
      </c>
      <c r="J115" s="6">
        <f t="shared" si="8"/>
        <v>1000</v>
      </c>
      <c r="K115" s="31"/>
      <c r="L115" s="31"/>
    </row>
    <row r="116" spans="1:12" ht="15" customHeight="1" thickBot="1" x14ac:dyDescent="0.25">
      <c r="A116" s="155"/>
      <c r="B116" s="156"/>
      <c r="C116" s="63" t="s">
        <v>4</v>
      </c>
      <c r="D116" s="64">
        <f>SUM(D113:D115)</f>
        <v>64000</v>
      </c>
      <c r="E116" s="64">
        <f>SUM(E113:E115)</f>
        <v>110000</v>
      </c>
      <c r="F116" s="65">
        <f t="shared" si="7"/>
        <v>46000</v>
      </c>
      <c r="G116" s="172"/>
      <c r="H116" s="70">
        <f>SUM(H113:H115)</f>
        <v>64000</v>
      </c>
      <c r="I116" s="64">
        <f>SUM(I113:I115)</f>
        <v>80000</v>
      </c>
      <c r="J116" s="64">
        <f t="shared" si="8"/>
        <v>16000</v>
      </c>
      <c r="K116" s="80"/>
      <c r="L116" s="65">
        <f>E116-I116</f>
        <v>30000</v>
      </c>
    </row>
    <row r="117" spans="1:12" ht="15.2" customHeight="1" x14ac:dyDescent="0.2">
      <c r="A117" s="155">
        <v>28</v>
      </c>
      <c r="B117" s="156" t="s">
        <v>43</v>
      </c>
      <c r="C117" s="16" t="s">
        <v>26</v>
      </c>
      <c r="D117" s="22">
        <v>98.1</v>
      </c>
      <c r="E117" s="22">
        <v>4226</v>
      </c>
      <c r="F117" s="2">
        <f t="shared" si="7"/>
        <v>4127.8999999999996</v>
      </c>
      <c r="G117" s="171"/>
      <c r="H117" s="22">
        <v>98.1</v>
      </c>
      <c r="I117" s="22">
        <v>4226</v>
      </c>
      <c r="J117" s="2">
        <f t="shared" si="8"/>
        <v>4127.8999999999996</v>
      </c>
      <c r="K117" s="2"/>
      <c r="L117" s="2"/>
    </row>
    <row r="118" spans="1:12" ht="24.75" customHeight="1" x14ac:dyDescent="0.2">
      <c r="A118" s="155"/>
      <c r="B118" s="156"/>
      <c r="C118" s="3" t="s">
        <v>83</v>
      </c>
      <c r="D118" s="21">
        <v>0</v>
      </c>
      <c r="E118" s="21"/>
      <c r="F118" s="4">
        <f t="shared" si="7"/>
        <v>0</v>
      </c>
      <c r="G118" s="171"/>
      <c r="H118" s="25">
        <v>0</v>
      </c>
      <c r="I118" s="25"/>
      <c r="J118" s="4">
        <f t="shared" si="8"/>
        <v>0</v>
      </c>
      <c r="K118" s="4"/>
      <c r="L118" s="4"/>
    </row>
    <row r="119" spans="1:12" ht="15" customHeight="1" thickBot="1" x14ac:dyDescent="0.25">
      <c r="A119" s="155"/>
      <c r="B119" s="156"/>
      <c r="C119" s="5" t="s">
        <v>27</v>
      </c>
      <c r="D119" s="20">
        <v>85.68</v>
      </c>
      <c r="E119" s="20">
        <v>574.20000000000005</v>
      </c>
      <c r="F119" s="6">
        <f t="shared" si="7"/>
        <v>488.52000000000004</v>
      </c>
      <c r="G119" s="171"/>
      <c r="H119" s="20">
        <v>85.68</v>
      </c>
      <c r="I119" s="20">
        <v>574.20000000000005</v>
      </c>
      <c r="J119" s="6">
        <f t="shared" si="8"/>
        <v>488.52000000000004</v>
      </c>
      <c r="K119" s="6"/>
      <c r="L119" s="6"/>
    </row>
    <row r="120" spans="1:12" ht="15" customHeight="1" thickBot="1" x14ac:dyDescent="0.25">
      <c r="A120" s="155"/>
      <c r="B120" s="156"/>
      <c r="C120" s="63" t="s">
        <v>4</v>
      </c>
      <c r="D120" s="64">
        <f>SUM(D117:D119)</f>
        <v>183.78</v>
      </c>
      <c r="E120" s="64">
        <f>SUM(E117:E119)</f>
        <v>4800.2</v>
      </c>
      <c r="F120" s="65">
        <f t="shared" si="7"/>
        <v>4616.42</v>
      </c>
      <c r="G120" s="172"/>
      <c r="H120" s="70">
        <f>SUM(H117:H119)</f>
        <v>183.78</v>
      </c>
      <c r="I120" s="64">
        <f>SUM(I117:I119)</f>
        <v>4800.2</v>
      </c>
      <c r="J120" s="64">
        <f t="shared" si="8"/>
        <v>4616.42</v>
      </c>
      <c r="K120" s="80"/>
      <c r="L120" s="65"/>
    </row>
    <row r="121" spans="1:12" ht="15" customHeight="1" x14ac:dyDescent="0.2">
      <c r="A121" s="155">
        <v>29</v>
      </c>
      <c r="B121" s="156" t="s">
        <v>44</v>
      </c>
      <c r="C121" s="16" t="s">
        <v>26</v>
      </c>
      <c r="D121" s="22">
        <v>528</v>
      </c>
      <c r="E121" s="22">
        <v>397</v>
      </c>
      <c r="F121" s="2">
        <f t="shared" si="7"/>
        <v>-131</v>
      </c>
      <c r="G121" s="171"/>
      <c r="H121" s="22">
        <v>528</v>
      </c>
      <c r="I121" s="22">
        <v>397</v>
      </c>
      <c r="J121" s="2">
        <f t="shared" si="8"/>
        <v>-131</v>
      </c>
      <c r="K121" s="2"/>
      <c r="L121" s="2"/>
    </row>
    <row r="122" spans="1:12" ht="24.75" customHeight="1" x14ac:dyDescent="0.2">
      <c r="A122" s="155"/>
      <c r="B122" s="156"/>
      <c r="C122" s="3" t="s">
        <v>83</v>
      </c>
      <c r="D122" s="4">
        <v>0</v>
      </c>
      <c r="E122" s="4"/>
      <c r="F122" s="4">
        <f t="shared" si="7"/>
        <v>0</v>
      </c>
      <c r="G122" s="171"/>
      <c r="H122" s="21">
        <v>0</v>
      </c>
      <c r="I122" s="21"/>
      <c r="J122" s="4">
        <f t="shared" si="8"/>
        <v>0</v>
      </c>
      <c r="K122" s="4"/>
      <c r="L122" s="4"/>
    </row>
    <row r="123" spans="1:12" ht="15" customHeight="1" thickBot="1" x14ac:dyDescent="0.25">
      <c r="A123" s="155"/>
      <c r="B123" s="156"/>
      <c r="C123" s="5" t="s">
        <v>27</v>
      </c>
      <c r="D123" s="20">
        <v>590</v>
      </c>
      <c r="E123" s="20">
        <v>1410</v>
      </c>
      <c r="F123" s="6">
        <f t="shared" si="7"/>
        <v>820</v>
      </c>
      <c r="G123" s="171"/>
      <c r="H123" s="20">
        <v>590</v>
      </c>
      <c r="I123" s="20">
        <v>1410</v>
      </c>
      <c r="J123" s="6">
        <f t="shared" si="8"/>
        <v>820</v>
      </c>
      <c r="K123" s="6"/>
      <c r="L123" s="6"/>
    </row>
    <row r="124" spans="1:12" ht="15" customHeight="1" thickBot="1" x14ac:dyDescent="0.25">
      <c r="A124" s="155"/>
      <c r="B124" s="156"/>
      <c r="C124" s="63" t="s">
        <v>4</v>
      </c>
      <c r="D124" s="64">
        <f>SUM(D121:D123)</f>
        <v>1118</v>
      </c>
      <c r="E124" s="64">
        <f>SUM(E121:E123)</f>
        <v>1807</v>
      </c>
      <c r="F124" s="65">
        <f t="shared" si="7"/>
        <v>689</v>
      </c>
      <c r="G124" s="172"/>
      <c r="H124" s="70">
        <f>SUM(H121:H123)</f>
        <v>1118</v>
      </c>
      <c r="I124" s="70">
        <f>SUM(I121:I123)</f>
        <v>1807</v>
      </c>
      <c r="J124" s="64">
        <f t="shared" si="8"/>
        <v>689</v>
      </c>
      <c r="K124" s="80"/>
      <c r="L124" s="65"/>
    </row>
    <row r="125" spans="1:12" ht="15.2" customHeight="1" x14ac:dyDescent="0.2">
      <c r="A125" s="155">
        <v>30</v>
      </c>
      <c r="B125" s="156" t="s">
        <v>45</v>
      </c>
      <c r="C125" s="16" t="s">
        <v>26</v>
      </c>
      <c r="D125" s="22">
        <v>3573.2</v>
      </c>
      <c r="E125" s="22">
        <v>26239.96</v>
      </c>
      <c r="F125" s="2">
        <f t="shared" si="7"/>
        <v>22666.76</v>
      </c>
      <c r="G125" s="171"/>
      <c r="H125" s="22">
        <v>3573.2</v>
      </c>
      <c r="I125" s="22">
        <v>26239.96</v>
      </c>
      <c r="J125" s="2">
        <f t="shared" si="8"/>
        <v>22666.76</v>
      </c>
      <c r="K125" s="2"/>
      <c r="L125" s="2"/>
    </row>
    <row r="126" spans="1:12" ht="24.75" customHeight="1" x14ac:dyDescent="0.2">
      <c r="A126" s="155"/>
      <c r="B126" s="156"/>
      <c r="C126" s="3" t="s">
        <v>83</v>
      </c>
      <c r="D126" s="4">
        <v>0</v>
      </c>
      <c r="E126" s="4"/>
      <c r="F126" s="4">
        <f t="shared" si="7"/>
        <v>0</v>
      </c>
      <c r="G126" s="171"/>
      <c r="H126" s="25">
        <v>0</v>
      </c>
      <c r="I126" s="25"/>
      <c r="J126" s="4">
        <f t="shared" si="8"/>
        <v>0</v>
      </c>
      <c r="K126" s="4"/>
      <c r="L126" s="4"/>
    </row>
    <row r="127" spans="1:12" ht="15.75" customHeight="1" thickBot="1" x14ac:dyDescent="0.25">
      <c r="A127" s="155"/>
      <c r="B127" s="156"/>
      <c r="C127" s="5" t="s">
        <v>27</v>
      </c>
      <c r="D127" s="6">
        <v>840</v>
      </c>
      <c r="E127" s="6">
        <v>677.5</v>
      </c>
      <c r="F127" s="6">
        <f t="shared" si="7"/>
        <v>-162.5</v>
      </c>
      <c r="G127" s="171"/>
      <c r="H127" s="23">
        <v>840</v>
      </c>
      <c r="I127" s="23">
        <v>677.5</v>
      </c>
      <c r="J127" s="6">
        <f t="shared" si="8"/>
        <v>-162.5</v>
      </c>
      <c r="K127" s="6"/>
      <c r="L127" s="6"/>
    </row>
    <row r="128" spans="1:12" ht="12" customHeight="1" thickBot="1" x14ac:dyDescent="0.25">
      <c r="A128" s="155"/>
      <c r="B128" s="156"/>
      <c r="C128" s="63" t="s">
        <v>4</v>
      </c>
      <c r="D128" s="64">
        <f>SUM(D125:D127)</f>
        <v>4413.2</v>
      </c>
      <c r="E128" s="64">
        <f>SUM(E125:E127)</f>
        <v>26917.46</v>
      </c>
      <c r="F128" s="65">
        <f t="shared" si="7"/>
        <v>22504.26</v>
      </c>
      <c r="G128" s="172"/>
      <c r="H128" s="70">
        <f>SUM(H125:H127)</f>
        <v>4413.2</v>
      </c>
      <c r="I128" s="64">
        <f>SUM(I125:I127)</f>
        <v>26917.46</v>
      </c>
      <c r="J128" s="64">
        <f t="shared" si="8"/>
        <v>22504.26</v>
      </c>
      <c r="K128" s="80"/>
      <c r="L128" s="65"/>
    </row>
    <row r="129" spans="1:12" ht="15.2" customHeight="1" x14ac:dyDescent="0.2">
      <c r="A129" s="155">
        <v>31</v>
      </c>
      <c r="B129" s="156" t="s">
        <v>46</v>
      </c>
      <c r="C129" s="16" t="s">
        <v>26</v>
      </c>
      <c r="D129" s="22">
        <v>3484.74</v>
      </c>
      <c r="E129" s="22"/>
      <c r="F129" s="2">
        <f t="shared" si="7"/>
        <v>-3484.74</v>
      </c>
      <c r="G129" s="171"/>
      <c r="H129" s="24">
        <v>3484.74</v>
      </c>
      <c r="I129" s="24"/>
      <c r="J129" s="2">
        <f t="shared" si="8"/>
        <v>-3484.74</v>
      </c>
      <c r="K129" s="2"/>
      <c r="L129" s="2"/>
    </row>
    <row r="130" spans="1:12" ht="23.25" customHeight="1" x14ac:dyDescent="0.2">
      <c r="A130" s="155"/>
      <c r="B130" s="156"/>
      <c r="C130" s="3" t="s">
        <v>83</v>
      </c>
      <c r="D130" s="4">
        <v>0</v>
      </c>
      <c r="E130" s="4"/>
      <c r="F130" s="4">
        <f t="shared" si="7"/>
        <v>0</v>
      </c>
      <c r="G130" s="171"/>
      <c r="H130" s="25">
        <v>0</v>
      </c>
      <c r="I130" s="25"/>
      <c r="J130" s="4">
        <f t="shared" si="8"/>
        <v>0</v>
      </c>
      <c r="K130" s="4"/>
      <c r="L130" s="4"/>
    </row>
    <row r="131" spans="1:12" ht="15" customHeight="1" thickBot="1" x14ac:dyDescent="0.25">
      <c r="A131" s="155"/>
      <c r="B131" s="156"/>
      <c r="C131" s="5" t="s">
        <v>27</v>
      </c>
      <c r="D131" s="6">
        <v>658.76</v>
      </c>
      <c r="E131" s="6">
        <v>440</v>
      </c>
      <c r="F131" s="6">
        <f t="shared" si="7"/>
        <v>-218.76</v>
      </c>
      <c r="G131" s="171"/>
      <c r="H131" s="23">
        <v>658.76</v>
      </c>
      <c r="I131" s="23">
        <v>440</v>
      </c>
      <c r="J131" s="6">
        <f t="shared" si="8"/>
        <v>-218.76</v>
      </c>
      <c r="K131" s="6"/>
      <c r="L131" s="6"/>
    </row>
    <row r="132" spans="1:12" ht="14.25" customHeight="1" thickBot="1" x14ac:dyDescent="0.25">
      <c r="A132" s="155"/>
      <c r="B132" s="156"/>
      <c r="C132" s="63" t="s">
        <v>4</v>
      </c>
      <c r="D132" s="64">
        <f>SUM(D129:D131)</f>
        <v>4143.5</v>
      </c>
      <c r="E132" s="64">
        <f>SUM(E129:E131)</f>
        <v>440</v>
      </c>
      <c r="F132" s="65">
        <f t="shared" si="7"/>
        <v>-3703.5</v>
      </c>
      <c r="G132" s="172"/>
      <c r="H132" s="70">
        <f>SUM(H129:H131)</f>
        <v>4143.5</v>
      </c>
      <c r="I132" s="64">
        <f>SUM(I129:I131)</f>
        <v>440</v>
      </c>
      <c r="J132" s="64">
        <f t="shared" si="8"/>
        <v>-3703.5</v>
      </c>
      <c r="K132" s="80"/>
      <c r="L132" s="65"/>
    </row>
    <row r="133" spans="1:12" ht="14.25" customHeight="1" x14ac:dyDescent="0.2">
      <c r="A133" s="157">
        <v>32</v>
      </c>
      <c r="B133" s="156" t="s">
        <v>57</v>
      </c>
      <c r="C133" s="16" t="s">
        <v>26</v>
      </c>
      <c r="D133" s="2">
        <v>153728.45000000001</v>
      </c>
      <c r="E133" s="2">
        <v>123119.82</v>
      </c>
      <c r="F133" s="2">
        <f t="shared" si="7"/>
        <v>-30608.630000000005</v>
      </c>
      <c r="G133" s="171"/>
      <c r="H133" s="24">
        <v>0</v>
      </c>
      <c r="I133" s="24">
        <v>153700</v>
      </c>
      <c r="J133" s="2">
        <f t="shared" si="8"/>
        <v>153700</v>
      </c>
      <c r="K133" s="2"/>
      <c r="L133" s="2"/>
    </row>
    <row r="134" spans="1:12" ht="24" customHeight="1" x14ac:dyDescent="0.2">
      <c r="A134" s="158"/>
      <c r="B134" s="156"/>
      <c r="C134" s="3" t="s">
        <v>83</v>
      </c>
      <c r="D134" s="4"/>
      <c r="E134" s="4"/>
      <c r="F134" s="4">
        <f t="shared" si="7"/>
        <v>0</v>
      </c>
      <c r="G134" s="171"/>
      <c r="H134" s="25">
        <v>0</v>
      </c>
      <c r="I134" s="25">
        <v>0</v>
      </c>
      <c r="J134" s="4">
        <f t="shared" si="8"/>
        <v>0</v>
      </c>
      <c r="K134" s="2"/>
      <c r="L134" s="2"/>
    </row>
    <row r="135" spans="1:12" ht="15" customHeight="1" thickBot="1" x14ac:dyDescent="0.25">
      <c r="A135" s="158"/>
      <c r="B135" s="156"/>
      <c r="C135" s="5" t="s">
        <v>27</v>
      </c>
      <c r="D135" s="20">
        <v>195416.45</v>
      </c>
      <c r="E135" s="20">
        <v>196222.75</v>
      </c>
      <c r="F135" s="6">
        <f t="shared" si="7"/>
        <v>806.29999999998836</v>
      </c>
      <c r="G135" s="171"/>
      <c r="H135" s="23">
        <v>195416.45</v>
      </c>
      <c r="I135" s="23">
        <v>196222.75</v>
      </c>
      <c r="J135" s="6">
        <f t="shared" si="8"/>
        <v>806.29999999998836</v>
      </c>
      <c r="K135" s="31"/>
      <c r="L135" s="31"/>
    </row>
    <row r="136" spans="1:12" ht="15" customHeight="1" thickBot="1" x14ac:dyDescent="0.25">
      <c r="A136" s="159"/>
      <c r="B136" s="156"/>
      <c r="C136" s="63" t="s">
        <v>4</v>
      </c>
      <c r="D136" s="64">
        <f>SUM(D133:D135)</f>
        <v>349144.9</v>
      </c>
      <c r="E136" s="64">
        <f>SUM(E133:E135)</f>
        <v>319342.57</v>
      </c>
      <c r="F136" s="65">
        <f t="shared" si="7"/>
        <v>-29802.330000000016</v>
      </c>
      <c r="G136" s="172"/>
      <c r="H136" s="70">
        <f>SUM(H133:H135)</f>
        <v>195416.45</v>
      </c>
      <c r="I136" s="64">
        <f>SUM(I133:I135)</f>
        <v>349922.75</v>
      </c>
      <c r="J136" s="64">
        <f t="shared" si="8"/>
        <v>154506.29999999999</v>
      </c>
      <c r="K136" s="64">
        <v>153728.45000000001</v>
      </c>
      <c r="L136" s="65">
        <f>E136-I136+K136</f>
        <v>123148.27000000002</v>
      </c>
    </row>
    <row r="137" spans="1:12" ht="16.5" customHeight="1" x14ac:dyDescent="0.2">
      <c r="A137" s="155">
        <v>33</v>
      </c>
      <c r="B137" s="156" t="s">
        <v>56</v>
      </c>
      <c r="C137" s="16" t="s">
        <v>26</v>
      </c>
      <c r="D137" s="2"/>
      <c r="E137" s="2"/>
      <c r="F137" s="2">
        <f t="shared" si="7"/>
        <v>0</v>
      </c>
      <c r="G137" s="171"/>
      <c r="H137" s="24"/>
      <c r="I137" s="24"/>
      <c r="J137" s="2">
        <f t="shared" si="8"/>
        <v>0</v>
      </c>
      <c r="K137" s="2"/>
      <c r="L137" s="2"/>
    </row>
    <row r="138" spans="1:12" ht="27" customHeight="1" x14ac:dyDescent="0.2">
      <c r="A138" s="155"/>
      <c r="B138" s="156"/>
      <c r="C138" s="3" t="s">
        <v>83</v>
      </c>
      <c r="D138" s="4"/>
      <c r="E138" s="4"/>
      <c r="F138" s="4">
        <f t="shared" si="7"/>
        <v>0</v>
      </c>
      <c r="G138" s="171"/>
      <c r="H138" s="25"/>
      <c r="I138" s="25"/>
      <c r="J138" s="4">
        <f t="shared" si="8"/>
        <v>0</v>
      </c>
      <c r="K138" s="2"/>
      <c r="L138" s="2"/>
    </row>
    <row r="139" spans="1:12" ht="15" customHeight="1" thickBot="1" x14ac:dyDescent="0.25">
      <c r="A139" s="155"/>
      <c r="B139" s="156"/>
      <c r="C139" s="5" t="s">
        <v>27</v>
      </c>
      <c r="D139" s="20">
        <v>12506.939999999999</v>
      </c>
      <c r="E139" s="20">
        <v>10680.47</v>
      </c>
      <c r="F139" s="6">
        <f t="shared" si="7"/>
        <v>-1826.4699999999993</v>
      </c>
      <c r="G139" s="171"/>
      <c r="H139" s="23">
        <v>12506.939999999999</v>
      </c>
      <c r="I139" s="23">
        <v>10680.47</v>
      </c>
      <c r="J139" s="6">
        <f t="shared" si="8"/>
        <v>-1826.4699999999993</v>
      </c>
      <c r="K139" s="31"/>
      <c r="L139" s="31"/>
    </row>
    <row r="140" spans="1:12" ht="15.75" customHeight="1" thickBot="1" x14ac:dyDescent="0.25">
      <c r="A140" s="155"/>
      <c r="B140" s="160"/>
      <c r="C140" s="63" t="s">
        <v>4</v>
      </c>
      <c r="D140" s="64">
        <f>SUM(D137:D139)</f>
        <v>12506.939999999999</v>
      </c>
      <c r="E140" s="64">
        <f>SUM(E137:E139)</f>
        <v>10680.47</v>
      </c>
      <c r="F140" s="65">
        <f t="shared" si="7"/>
        <v>-1826.4699999999993</v>
      </c>
      <c r="G140" s="172"/>
      <c r="H140" s="70">
        <f>SUM(H137:H139)</f>
        <v>12506.939999999999</v>
      </c>
      <c r="I140" s="64">
        <f>SUM(I137:I139)</f>
        <v>10680.47</v>
      </c>
      <c r="J140" s="64">
        <f t="shared" si="8"/>
        <v>-1826.4699999999993</v>
      </c>
      <c r="K140" s="80"/>
      <c r="L140" s="65"/>
    </row>
    <row r="141" spans="1:12" ht="17.25" customHeight="1" x14ac:dyDescent="0.2">
      <c r="A141" s="155">
        <v>34</v>
      </c>
      <c r="B141" s="146" t="s">
        <v>4</v>
      </c>
      <c r="C141" s="16" t="s">
        <v>26</v>
      </c>
      <c r="D141" s="2">
        <f>D5+D9+D13+D17+D21+D25+D29+D33+D37+D41+D45+D49+D53+D57+D61+D65+D69+D73+D77+D81+D89+D93+D97+D101+D105+D109+D113+D117+D121+D125+D129+D133+D137</f>
        <v>369366.35</v>
      </c>
      <c r="E141" s="2">
        <f>E5+E9+E13+E17+E21+E25+E29+E33+E37+E41+E45+E49+E53+E57+E61+E65+E69+E73+E77+E81+E85+E89+E93+E97+E101+E105+E109+E113+E117+E121+E125+E129+E133+E137</f>
        <v>753749.61999999988</v>
      </c>
      <c r="F141" s="2">
        <f t="shared" si="7"/>
        <v>384383.2699999999</v>
      </c>
      <c r="G141" s="171"/>
      <c r="H141" s="2">
        <f>H5+H9+H13+H17+H21+H25+H29+H33+H37+H41+H45+H49+H53+H57+H61+H65+H69+H73+H77+H81+H89+H93+H97+H101+H105+H109+H113+H117+H121+H125+H129+H133+H137</f>
        <v>215637.9</v>
      </c>
      <c r="I141" s="2">
        <f>I5+I9+I13+I17+I21+I25+I29+I33+I37+I41+I45+I49+I53+I57+I61+I65+I69+I73+I77+I81+I85+I89+I93+I97+I101+I105+I109+I113+I117+I121+I125+I129+I133+I137</f>
        <v>698059.80999999994</v>
      </c>
      <c r="J141" s="2">
        <f t="shared" si="8"/>
        <v>482421.90999999992</v>
      </c>
      <c r="K141" s="2"/>
      <c r="L141" s="2"/>
    </row>
    <row r="142" spans="1:12" ht="27.75" customHeight="1" x14ac:dyDescent="0.2">
      <c r="A142" s="155"/>
      <c r="B142" s="148"/>
      <c r="C142" s="3" t="s">
        <v>83</v>
      </c>
      <c r="D142" s="2">
        <f>D6+D10+D14+D18+D22+D26+D30+D34+D38+D42+D46+D50+D54+D58+D62+D66+D70+D74+D78+D82+D90+D94+D98+D102+D106+D110+D114+D118+D122+D126+D130+D134+D138</f>
        <v>771299.62</v>
      </c>
      <c r="E142" s="2">
        <f>E6+E10+E14+E18+E22+E26+E30+E34+E38+E42+E46+E50+E54+E58+E62+E66+E70+E74+E78+E82+E86+E90+E94+E98+E102+E106+E110+E114+E118+E122+E126+E130+E134+E138</f>
        <v>858399.84</v>
      </c>
      <c r="F142" s="4">
        <f t="shared" si="7"/>
        <v>87100.219999999972</v>
      </c>
      <c r="G142" s="171"/>
      <c r="H142" s="2">
        <f t="shared" ref="H142:H143" si="9">H6+H10+H14+H18+H22+H26+H30+H34+H38+H42+H46+H50+H54+H58+H62+H66+H70+H74+H78+H82+H90+H94+H98+H102+H106+H110+H114+H118+H122+H126+H130+H134+H138</f>
        <v>771299.62</v>
      </c>
      <c r="I142" s="2">
        <f t="shared" ref="I142:I143" si="10">I6+I10+I14+I18+I22+I26+I30+I34+I38+I42+I46+I50+I54+I58+I62+I66+I70+I74+I78+I82+I86+I90+I94+I98+I102+I106+I110+I114+I118+I122+I126+I130+I134+I138</f>
        <v>857196.29999999993</v>
      </c>
      <c r="J142" s="4">
        <f t="shared" si="8"/>
        <v>85896.679999999935</v>
      </c>
      <c r="K142" s="2"/>
      <c r="L142" s="2"/>
    </row>
    <row r="143" spans="1:12" ht="15" customHeight="1" thickBot="1" x14ac:dyDescent="0.25">
      <c r="A143" s="155"/>
      <c r="B143" s="148"/>
      <c r="C143" s="5" t="s">
        <v>27</v>
      </c>
      <c r="D143" s="31">
        <f>D7+D11+D15+D19+D23+D27+D31+D35+D39+D43+D47+D51+D55+D59+D63+D67+D71+D75+D79+D83+D91+D95+D99+D103+D107+D111+D115+D119+D123+D127+D131+D135+D139</f>
        <v>275349.34000000003</v>
      </c>
      <c r="E143" s="2">
        <f t="shared" ref="E143" si="11">E7+E11+E15+E19+E23+E27+E31+E35+E39+E43+E47+E51+E55+E59+E63+E67+E71+E75+E79+E83+E87+E91+E95+E99+E103+E107+E111+E115+E119+E123+E127+E131+E135+E139</f>
        <v>280062.14999999997</v>
      </c>
      <c r="F143" s="6">
        <f t="shared" si="7"/>
        <v>4712.8099999999395</v>
      </c>
      <c r="G143" s="173"/>
      <c r="H143" s="31">
        <f t="shared" si="9"/>
        <v>275349.34000000003</v>
      </c>
      <c r="I143" s="2">
        <f t="shared" si="10"/>
        <v>280062.14999999997</v>
      </c>
      <c r="J143" s="6">
        <f t="shared" si="8"/>
        <v>4712.8099999999395</v>
      </c>
      <c r="K143" s="31"/>
      <c r="L143" s="31"/>
    </row>
    <row r="144" spans="1:12" ht="15.75" customHeight="1" thickBot="1" x14ac:dyDescent="0.25">
      <c r="A144" s="155"/>
      <c r="B144" s="161"/>
      <c r="C144" s="63" t="s">
        <v>4</v>
      </c>
      <c r="D144" s="64">
        <f>SUM(D141:D143)</f>
        <v>1416015.31</v>
      </c>
      <c r="E144" s="64">
        <f>SUM(E141:E143)</f>
        <v>1892211.6099999999</v>
      </c>
      <c r="F144" s="65">
        <f t="shared" si="7"/>
        <v>476196.29999999981</v>
      </c>
      <c r="G144" s="174"/>
      <c r="H144" s="70">
        <f t="shared" ref="H144:I144" si="12">SUM(H141:H143)</f>
        <v>1262286.8600000001</v>
      </c>
      <c r="I144" s="64">
        <f t="shared" si="12"/>
        <v>1835318.2599999998</v>
      </c>
      <c r="J144" s="64">
        <f t="shared" si="8"/>
        <v>573031.39999999967</v>
      </c>
      <c r="K144" s="80">
        <f>SUM(K5:K143)</f>
        <v>153728.45000000001</v>
      </c>
      <c r="L144" s="65">
        <f>SUM(L5:L143)</f>
        <v>210621.80000000005</v>
      </c>
    </row>
    <row r="145" spans="1:12" ht="7.5" customHeight="1" x14ac:dyDescent="0.2">
      <c r="A145" s="12"/>
      <c r="B145" s="12"/>
      <c r="C145" s="12"/>
      <c r="D145" s="29"/>
      <c r="E145" s="29"/>
      <c r="F145" s="29"/>
      <c r="G145" s="29"/>
      <c r="H145" s="12"/>
      <c r="I145" s="12"/>
      <c r="J145" s="12"/>
      <c r="K145" s="12"/>
      <c r="L145" s="12"/>
    </row>
    <row r="146" spans="1:12" x14ac:dyDescent="0.2">
      <c r="A146" s="162"/>
      <c r="B146" s="162"/>
      <c r="C146" s="162"/>
      <c r="D146" s="29"/>
      <c r="E146" s="29"/>
      <c r="F146" s="29"/>
      <c r="G146" s="29"/>
      <c r="H146" s="12"/>
      <c r="I146" s="12"/>
      <c r="J146" s="12"/>
      <c r="K146" s="12"/>
      <c r="L146" s="12"/>
    </row>
    <row r="147" spans="1:12" x14ac:dyDescent="0.2">
      <c r="A147" s="154"/>
      <c r="B147" s="154"/>
      <c r="C147" s="154"/>
      <c r="D147" s="8"/>
      <c r="E147" s="8"/>
      <c r="F147" s="8"/>
      <c r="G147" s="8"/>
    </row>
    <row r="148" spans="1:12" x14ac:dyDescent="0.2">
      <c r="D148" s="8"/>
      <c r="E148" s="8"/>
      <c r="F148" s="8"/>
      <c r="G148" s="8"/>
    </row>
    <row r="149" spans="1:12" x14ac:dyDescent="0.2">
      <c r="D149" s="8"/>
      <c r="E149" s="8"/>
      <c r="F149" s="8"/>
      <c r="G149" s="8"/>
    </row>
    <row r="150" spans="1:12" x14ac:dyDescent="0.2">
      <c r="D150" s="8"/>
      <c r="E150" s="8"/>
      <c r="F150" s="8"/>
      <c r="G150" s="8"/>
    </row>
    <row r="151" spans="1:12" x14ac:dyDescent="0.2">
      <c r="D151" s="8"/>
      <c r="E151" s="8"/>
      <c r="F151" s="8"/>
      <c r="G151" s="8"/>
    </row>
    <row r="152" spans="1:12" x14ac:dyDescent="0.2">
      <c r="D152" s="8"/>
      <c r="E152" s="8"/>
      <c r="F152" s="8"/>
      <c r="G152" s="8"/>
    </row>
    <row r="153" spans="1:12" x14ac:dyDescent="0.2">
      <c r="D153" s="8"/>
      <c r="E153" s="8"/>
      <c r="F153" s="8"/>
      <c r="G153" s="8"/>
    </row>
    <row r="154" spans="1:12" x14ac:dyDescent="0.2">
      <c r="D154" s="8"/>
      <c r="E154" s="8"/>
      <c r="F154" s="8"/>
      <c r="G154" s="8"/>
    </row>
    <row r="155" spans="1:12" x14ac:dyDescent="0.2">
      <c r="D155" s="8"/>
      <c r="E155" s="8"/>
      <c r="F155" s="8"/>
      <c r="G155" s="8"/>
    </row>
    <row r="156" spans="1:12" x14ac:dyDescent="0.2">
      <c r="D156" s="8"/>
      <c r="E156" s="8"/>
      <c r="F156" s="8"/>
      <c r="G156" s="8"/>
    </row>
    <row r="157" spans="1:12" x14ac:dyDescent="0.2">
      <c r="D157" s="8"/>
      <c r="E157" s="8"/>
      <c r="F157" s="8"/>
      <c r="G157" s="8"/>
    </row>
    <row r="158" spans="1:12" x14ac:dyDescent="0.2">
      <c r="D158" s="8"/>
      <c r="E158" s="8"/>
      <c r="F158" s="8"/>
      <c r="G158" s="8"/>
    </row>
    <row r="159" spans="1:12" x14ac:dyDescent="0.2">
      <c r="D159" s="8"/>
      <c r="E159" s="8"/>
      <c r="F159" s="8"/>
      <c r="G159" s="8"/>
    </row>
    <row r="160" spans="1:12" x14ac:dyDescent="0.2">
      <c r="D160" s="8"/>
      <c r="E160" s="8"/>
      <c r="F160" s="8"/>
      <c r="G160" s="8"/>
    </row>
    <row r="161" spans="4:7" x14ac:dyDescent="0.2">
      <c r="D161" s="8"/>
      <c r="E161" s="8"/>
      <c r="F161" s="8"/>
      <c r="G161" s="8"/>
    </row>
    <row r="162" spans="4:7" x14ac:dyDescent="0.2">
      <c r="D162" s="8"/>
      <c r="E162" s="8"/>
      <c r="F162" s="8"/>
      <c r="G162" s="8"/>
    </row>
    <row r="163" spans="4:7" x14ac:dyDescent="0.2">
      <c r="D163" s="8"/>
      <c r="E163" s="8"/>
      <c r="F163" s="8"/>
      <c r="G163" s="8"/>
    </row>
    <row r="164" spans="4:7" x14ac:dyDescent="0.2">
      <c r="D164" s="8"/>
      <c r="E164" s="8"/>
      <c r="F164" s="8"/>
      <c r="G164" s="8"/>
    </row>
    <row r="165" spans="4:7" x14ac:dyDescent="0.2">
      <c r="D165" s="8"/>
      <c r="E165" s="8"/>
      <c r="F165" s="8"/>
      <c r="G165" s="8"/>
    </row>
    <row r="166" spans="4:7" x14ac:dyDescent="0.2">
      <c r="D166" s="8"/>
      <c r="E166" s="8"/>
      <c r="F166" s="8"/>
      <c r="G166" s="8"/>
    </row>
    <row r="167" spans="4:7" x14ac:dyDescent="0.2">
      <c r="D167" s="8"/>
      <c r="E167" s="8"/>
      <c r="F167" s="8"/>
      <c r="G167" s="8"/>
    </row>
    <row r="168" spans="4:7" x14ac:dyDescent="0.2">
      <c r="D168" s="8"/>
      <c r="E168" s="8"/>
      <c r="F168" s="8"/>
      <c r="G168" s="8"/>
    </row>
    <row r="169" spans="4:7" x14ac:dyDescent="0.2">
      <c r="D169" s="8"/>
      <c r="E169" s="8"/>
      <c r="F169" s="8"/>
      <c r="G169" s="8"/>
    </row>
    <row r="170" spans="4:7" x14ac:dyDescent="0.2">
      <c r="D170" s="8"/>
      <c r="E170" s="8"/>
      <c r="F170" s="8"/>
      <c r="G170" s="8"/>
    </row>
    <row r="171" spans="4:7" x14ac:dyDescent="0.2">
      <c r="D171" s="8"/>
      <c r="E171" s="8"/>
      <c r="F171" s="8"/>
      <c r="G171" s="8"/>
    </row>
    <row r="172" spans="4:7" x14ac:dyDescent="0.2">
      <c r="D172" s="8"/>
      <c r="E172" s="8"/>
      <c r="F172" s="8"/>
      <c r="G172" s="8"/>
    </row>
    <row r="173" spans="4:7" x14ac:dyDescent="0.2">
      <c r="D173" s="8"/>
      <c r="E173" s="8"/>
      <c r="F173" s="8"/>
      <c r="G173" s="8"/>
    </row>
    <row r="174" spans="4:7" x14ac:dyDescent="0.2">
      <c r="D174" s="8"/>
      <c r="E174" s="8"/>
      <c r="F174" s="8"/>
      <c r="G174" s="8"/>
    </row>
    <row r="175" spans="4:7" x14ac:dyDescent="0.2">
      <c r="D175" s="8"/>
      <c r="E175" s="8"/>
      <c r="F175" s="8"/>
      <c r="G175" s="8"/>
    </row>
    <row r="176" spans="4:7" x14ac:dyDescent="0.2">
      <c r="D176" s="8"/>
      <c r="E176" s="8"/>
      <c r="F176" s="8"/>
      <c r="G176" s="8"/>
    </row>
    <row r="177" spans="4:7" x14ac:dyDescent="0.2">
      <c r="D177" s="8"/>
      <c r="E177" s="8"/>
      <c r="F177" s="8"/>
      <c r="G177" s="8"/>
    </row>
    <row r="178" spans="4:7" x14ac:dyDescent="0.2">
      <c r="D178" s="8"/>
      <c r="E178" s="8"/>
      <c r="F178" s="8"/>
      <c r="G178" s="8"/>
    </row>
    <row r="179" spans="4:7" x14ac:dyDescent="0.2">
      <c r="D179" s="8"/>
      <c r="E179" s="8"/>
      <c r="F179" s="8"/>
      <c r="G179" s="8"/>
    </row>
    <row r="180" spans="4:7" x14ac:dyDescent="0.2">
      <c r="D180" s="8"/>
      <c r="E180" s="8"/>
      <c r="F180" s="8"/>
      <c r="G180" s="8"/>
    </row>
    <row r="181" spans="4:7" x14ac:dyDescent="0.2">
      <c r="D181" s="8"/>
      <c r="E181" s="8"/>
      <c r="F181" s="8"/>
      <c r="G181" s="8"/>
    </row>
    <row r="182" spans="4:7" x14ac:dyDescent="0.2">
      <c r="D182" s="8"/>
      <c r="E182" s="8"/>
      <c r="F182" s="8"/>
      <c r="G182" s="8"/>
    </row>
    <row r="183" spans="4:7" x14ac:dyDescent="0.2">
      <c r="D183" s="8"/>
      <c r="E183" s="8"/>
      <c r="F183" s="8"/>
      <c r="G183" s="8"/>
    </row>
    <row r="184" spans="4:7" x14ac:dyDescent="0.2">
      <c r="D184" s="8"/>
      <c r="E184" s="8"/>
      <c r="F184" s="8"/>
      <c r="G184" s="8"/>
    </row>
    <row r="185" spans="4:7" x14ac:dyDescent="0.2">
      <c r="D185" s="8"/>
      <c r="E185" s="8"/>
      <c r="F185" s="8"/>
      <c r="G185" s="8"/>
    </row>
    <row r="186" spans="4:7" x14ac:dyDescent="0.2">
      <c r="D186" s="8"/>
      <c r="E186" s="8"/>
      <c r="F186" s="8"/>
      <c r="G186" s="8"/>
    </row>
    <row r="187" spans="4:7" x14ac:dyDescent="0.2">
      <c r="D187" s="8"/>
      <c r="E187" s="8"/>
      <c r="F187" s="8"/>
      <c r="G187" s="8"/>
    </row>
    <row r="188" spans="4:7" x14ac:dyDescent="0.2">
      <c r="D188" s="8"/>
      <c r="E188" s="8"/>
      <c r="F188" s="8"/>
      <c r="G188" s="8"/>
    </row>
    <row r="189" spans="4:7" x14ac:dyDescent="0.2">
      <c r="D189" s="8"/>
      <c r="E189" s="8"/>
      <c r="F189" s="8"/>
      <c r="G189" s="8"/>
    </row>
    <row r="190" spans="4:7" x14ac:dyDescent="0.2">
      <c r="D190" s="8"/>
      <c r="E190" s="8"/>
      <c r="F190" s="8"/>
      <c r="G190" s="8"/>
    </row>
    <row r="191" spans="4:7" x14ac:dyDescent="0.2">
      <c r="D191" s="8"/>
      <c r="E191" s="8"/>
      <c r="F191" s="8"/>
      <c r="G191" s="8"/>
    </row>
    <row r="192" spans="4:7" x14ac:dyDescent="0.2">
      <c r="D192" s="8"/>
      <c r="E192" s="8"/>
      <c r="F192" s="8"/>
      <c r="G192" s="8"/>
    </row>
    <row r="193" spans="4:7" x14ac:dyDescent="0.2">
      <c r="D193" s="8"/>
      <c r="E193" s="8"/>
      <c r="F193" s="8"/>
      <c r="G193" s="8"/>
    </row>
    <row r="194" spans="4:7" x14ac:dyDescent="0.2">
      <c r="D194" s="8"/>
      <c r="E194" s="8"/>
      <c r="F194" s="8"/>
      <c r="G194" s="8"/>
    </row>
    <row r="195" spans="4:7" x14ac:dyDescent="0.2">
      <c r="D195" s="8"/>
      <c r="E195" s="8"/>
      <c r="F195" s="8"/>
      <c r="G195" s="8"/>
    </row>
    <row r="196" spans="4:7" x14ac:dyDescent="0.2">
      <c r="D196" s="8"/>
      <c r="E196" s="8"/>
      <c r="F196" s="8"/>
      <c r="G196" s="8"/>
    </row>
    <row r="197" spans="4:7" x14ac:dyDescent="0.2">
      <c r="D197" s="8"/>
      <c r="E197" s="8"/>
      <c r="F197" s="8"/>
      <c r="G197" s="8"/>
    </row>
    <row r="198" spans="4:7" x14ac:dyDescent="0.2">
      <c r="D198" s="8"/>
      <c r="E198" s="8"/>
      <c r="F198" s="8"/>
      <c r="G198" s="8"/>
    </row>
    <row r="199" spans="4:7" x14ac:dyDescent="0.2">
      <c r="D199" s="8"/>
      <c r="E199" s="8"/>
      <c r="F199" s="8"/>
      <c r="G199" s="8"/>
    </row>
    <row r="200" spans="4:7" x14ac:dyDescent="0.2">
      <c r="D200" s="8"/>
      <c r="E200" s="8"/>
      <c r="F200" s="8"/>
      <c r="G200" s="8"/>
    </row>
    <row r="201" spans="4:7" x14ac:dyDescent="0.2">
      <c r="D201" s="8"/>
      <c r="E201" s="8"/>
      <c r="F201" s="8"/>
      <c r="G201" s="8"/>
    </row>
    <row r="202" spans="4:7" x14ac:dyDescent="0.2">
      <c r="D202" s="8"/>
      <c r="E202" s="8"/>
      <c r="F202" s="8"/>
      <c r="G202" s="8"/>
    </row>
    <row r="203" spans="4:7" x14ac:dyDescent="0.2">
      <c r="D203" s="8"/>
      <c r="E203" s="8"/>
      <c r="F203" s="8"/>
      <c r="G203" s="8"/>
    </row>
    <row r="204" spans="4:7" x14ac:dyDescent="0.2">
      <c r="D204" s="8"/>
      <c r="E204" s="8"/>
      <c r="F204" s="8"/>
      <c r="G204" s="8"/>
    </row>
    <row r="205" spans="4:7" x14ac:dyDescent="0.2">
      <c r="D205" s="8"/>
      <c r="E205" s="8"/>
      <c r="F205" s="8"/>
      <c r="G205" s="8"/>
    </row>
    <row r="206" spans="4:7" x14ac:dyDescent="0.2">
      <c r="D206" s="8"/>
      <c r="E206" s="8"/>
      <c r="F206" s="8"/>
      <c r="G206" s="8"/>
    </row>
    <row r="207" spans="4:7" x14ac:dyDescent="0.2">
      <c r="D207" s="8"/>
      <c r="E207" s="8"/>
      <c r="F207" s="8"/>
      <c r="G207" s="8"/>
    </row>
    <row r="208" spans="4:7" x14ac:dyDescent="0.2">
      <c r="D208" s="8"/>
      <c r="E208" s="8"/>
      <c r="F208" s="8"/>
      <c r="G208" s="8"/>
    </row>
    <row r="209" spans="4:7" x14ac:dyDescent="0.2">
      <c r="D209" s="8"/>
      <c r="E209" s="8"/>
      <c r="F209" s="8"/>
      <c r="G209" s="8"/>
    </row>
    <row r="210" spans="4:7" x14ac:dyDescent="0.2">
      <c r="D210" s="8"/>
      <c r="E210" s="8"/>
      <c r="F210" s="8"/>
      <c r="G210" s="8"/>
    </row>
    <row r="211" spans="4:7" x14ac:dyDescent="0.2">
      <c r="D211" s="8"/>
      <c r="E211" s="8"/>
      <c r="F211" s="8"/>
      <c r="G211" s="8"/>
    </row>
    <row r="212" spans="4:7" x14ac:dyDescent="0.2">
      <c r="D212" s="8"/>
      <c r="E212" s="8"/>
      <c r="F212" s="8"/>
      <c r="G212" s="8"/>
    </row>
    <row r="213" spans="4:7" x14ac:dyDescent="0.2">
      <c r="D213" s="8"/>
      <c r="E213" s="8"/>
      <c r="F213" s="8"/>
      <c r="G213" s="8"/>
    </row>
    <row r="214" spans="4:7" x14ac:dyDescent="0.2">
      <c r="D214" s="8"/>
      <c r="E214" s="8"/>
      <c r="F214" s="8"/>
      <c r="G214" s="8"/>
    </row>
    <row r="215" spans="4:7" x14ac:dyDescent="0.2">
      <c r="D215" s="8"/>
      <c r="E215" s="8"/>
      <c r="F215" s="8"/>
      <c r="G215" s="8"/>
    </row>
    <row r="216" spans="4:7" x14ac:dyDescent="0.2">
      <c r="D216" s="8"/>
      <c r="E216" s="8"/>
      <c r="F216" s="8"/>
      <c r="G216" s="8"/>
    </row>
    <row r="217" spans="4:7" x14ac:dyDescent="0.2">
      <c r="D217" s="8"/>
      <c r="E217" s="8"/>
      <c r="F217" s="8"/>
      <c r="G217" s="8"/>
    </row>
    <row r="218" spans="4:7" x14ac:dyDescent="0.2">
      <c r="D218" s="8"/>
      <c r="E218" s="8"/>
      <c r="F218" s="8"/>
      <c r="G218" s="8"/>
    </row>
    <row r="219" spans="4:7" x14ac:dyDescent="0.2">
      <c r="D219" s="8"/>
      <c r="E219" s="8"/>
      <c r="F219" s="8"/>
      <c r="G219" s="8"/>
    </row>
    <row r="220" spans="4:7" x14ac:dyDescent="0.2">
      <c r="D220" s="8"/>
      <c r="E220" s="8"/>
      <c r="F220" s="8"/>
      <c r="G220" s="8"/>
    </row>
    <row r="221" spans="4:7" x14ac:dyDescent="0.2">
      <c r="D221" s="8"/>
      <c r="E221" s="8"/>
      <c r="F221" s="8"/>
      <c r="G221" s="8"/>
    </row>
    <row r="222" spans="4:7" x14ac:dyDescent="0.2">
      <c r="D222" s="8"/>
      <c r="E222" s="8"/>
      <c r="F222" s="8"/>
      <c r="G222" s="8"/>
    </row>
    <row r="223" spans="4:7" x14ac:dyDescent="0.2">
      <c r="D223" s="8"/>
      <c r="E223" s="8"/>
      <c r="F223" s="8"/>
      <c r="G223" s="8"/>
    </row>
    <row r="224" spans="4:7" x14ac:dyDescent="0.2">
      <c r="D224" s="8"/>
      <c r="E224" s="8"/>
      <c r="F224" s="8"/>
      <c r="G224" s="8"/>
    </row>
    <row r="225" spans="4:7" x14ac:dyDescent="0.2">
      <c r="D225" s="8"/>
      <c r="E225" s="8"/>
      <c r="F225" s="8"/>
      <c r="G225" s="8"/>
    </row>
    <row r="226" spans="4:7" x14ac:dyDescent="0.2">
      <c r="D226" s="8"/>
      <c r="E226" s="8"/>
      <c r="F226" s="8"/>
      <c r="G226" s="8"/>
    </row>
    <row r="227" spans="4:7" x14ac:dyDescent="0.2">
      <c r="D227" s="8"/>
      <c r="E227" s="8"/>
      <c r="F227" s="8"/>
      <c r="G227" s="8"/>
    </row>
    <row r="228" spans="4:7" x14ac:dyDescent="0.2">
      <c r="D228" s="8"/>
      <c r="E228" s="8"/>
      <c r="F228" s="8"/>
      <c r="G228" s="8"/>
    </row>
    <row r="229" spans="4:7" x14ac:dyDescent="0.2">
      <c r="D229" s="8"/>
      <c r="E229" s="8"/>
      <c r="F229" s="8"/>
      <c r="G229" s="8"/>
    </row>
    <row r="230" spans="4:7" x14ac:dyDescent="0.2">
      <c r="D230" s="8"/>
      <c r="E230" s="8"/>
      <c r="F230" s="8"/>
      <c r="G230" s="8"/>
    </row>
    <row r="231" spans="4:7" x14ac:dyDescent="0.2">
      <c r="D231" s="8"/>
      <c r="E231" s="8"/>
      <c r="F231" s="8"/>
      <c r="G231" s="8"/>
    </row>
    <row r="232" spans="4:7" x14ac:dyDescent="0.2">
      <c r="D232" s="8"/>
      <c r="E232" s="8"/>
      <c r="F232" s="8"/>
      <c r="G232" s="8"/>
    </row>
    <row r="233" spans="4:7" x14ac:dyDescent="0.2">
      <c r="D233" s="8"/>
      <c r="E233" s="8"/>
      <c r="F233" s="8"/>
      <c r="G233" s="8"/>
    </row>
    <row r="234" spans="4:7" x14ac:dyDescent="0.2">
      <c r="D234" s="8"/>
      <c r="E234" s="8"/>
      <c r="F234" s="8"/>
      <c r="G234" s="8"/>
    </row>
    <row r="235" spans="4:7" x14ac:dyDescent="0.2">
      <c r="D235" s="8"/>
      <c r="E235" s="8"/>
      <c r="F235" s="8"/>
      <c r="G235" s="8"/>
    </row>
    <row r="236" spans="4:7" x14ac:dyDescent="0.2">
      <c r="D236" s="8"/>
      <c r="E236" s="8"/>
      <c r="F236" s="8"/>
      <c r="G236" s="8"/>
    </row>
    <row r="237" spans="4:7" x14ac:dyDescent="0.2">
      <c r="D237" s="8"/>
      <c r="E237" s="8"/>
      <c r="F237" s="8"/>
      <c r="G237" s="8"/>
    </row>
    <row r="238" spans="4:7" x14ac:dyDescent="0.2">
      <c r="D238" s="8"/>
      <c r="E238" s="8"/>
      <c r="F238" s="8"/>
      <c r="G238" s="8"/>
    </row>
    <row r="239" spans="4:7" x14ac:dyDescent="0.2">
      <c r="D239" s="8"/>
      <c r="E239" s="8"/>
      <c r="F239" s="8"/>
      <c r="G239" s="8"/>
    </row>
    <row r="240" spans="4:7" x14ac:dyDescent="0.2">
      <c r="D240" s="8"/>
      <c r="E240" s="8"/>
      <c r="F240" s="8"/>
      <c r="G240" s="8"/>
    </row>
    <row r="241" spans="4:7" x14ac:dyDescent="0.2">
      <c r="D241" s="8"/>
      <c r="E241" s="8"/>
      <c r="F241" s="8"/>
      <c r="G241" s="8"/>
    </row>
    <row r="242" spans="4:7" x14ac:dyDescent="0.2">
      <c r="D242" s="8"/>
      <c r="E242" s="8"/>
      <c r="F242" s="8"/>
      <c r="G242" s="8"/>
    </row>
    <row r="243" spans="4:7" x14ac:dyDescent="0.2">
      <c r="D243" s="8"/>
      <c r="E243" s="8"/>
      <c r="F243" s="8"/>
      <c r="G243" s="8"/>
    </row>
    <row r="244" spans="4:7" x14ac:dyDescent="0.2">
      <c r="D244" s="8"/>
      <c r="E244" s="8"/>
      <c r="F244" s="8"/>
      <c r="G244" s="8"/>
    </row>
    <row r="245" spans="4:7" x14ac:dyDescent="0.2">
      <c r="D245" s="8"/>
      <c r="E245" s="8"/>
      <c r="F245" s="8"/>
      <c r="G245" s="8"/>
    </row>
    <row r="246" spans="4:7" x14ac:dyDescent="0.2">
      <c r="D246" s="8"/>
      <c r="E246" s="8"/>
      <c r="F246" s="8"/>
      <c r="G246" s="8"/>
    </row>
    <row r="247" spans="4:7" x14ac:dyDescent="0.2">
      <c r="D247" s="8"/>
      <c r="E247" s="8"/>
      <c r="F247" s="8"/>
      <c r="G247" s="8"/>
    </row>
    <row r="248" spans="4:7" x14ac:dyDescent="0.2">
      <c r="D248" s="8"/>
      <c r="E248" s="8"/>
      <c r="F248" s="8"/>
      <c r="G248" s="8"/>
    </row>
    <row r="249" spans="4:7" x14ac:dyDescent="0.2">
      <c r="D249" s="8"/>
      <c r="E249" s="8"/>
      <c r="F249" s="8"/>
      <c r="G249" s="8"/>
    </row>
    <row r="250" spans="4:7" x14ac:dyDescent="0.2">
      <c r="D250" s="8"/>
      <c r="E250" s="8"/>
      <c r="F250" s="8"/>
      <c r="G250" s="8"/>
    </row>
    <row r="251" spans="4:7" x14ac:dyDescent="0.2">
      <c r="D251" s="8"/>
      <c r="E251" s="8"/>
      <c r="F251" s="8"/>
      <c r="G251" s="8"/>
    </row>
    <row r="252" spans="4:7" x14ac:dyDescent="0.2">
      <c r="D252" s="8"/>
      <c r="E252" s="8"/>
      <c r="F252" s="8"/>
      <c r="G252" s="8"/>
    </row>
    <row r="253" spans="4:7" x14ac:dyDescent="0.2">
      <c r="D253" s="8"/>
      <c r="E253" s="8"/>
      <c r="F253" s="8"/>
      <c r="G253" s="8"/>
    </row>
    <row r="254" spans="4:7" x14ac:dyDescent="0.2">
      <c r="D254" s="8"/>
      <c r="E254" s="8"/>
      <c r="F254" s="8"/>
      <c r="G254" s="8"/>
    </row>
    <row r="255" spans="4:7" x14ac:dyDescent="0.2">
      <c r="D255" s="8"/>
      <c r="E255" s="8"/>
      <c r="F255" s="8"/>
      <c r="G255" s="8"/>
    </row>
    <row r="256" spans="4:7" x14ac:dyDescent="0.2">
      <c r="D256" s="8"/>
      <c r="E256" s="8"/>
      <c r="F256" s="8"/>
      <c r="G256" s="8"/>
    </row>
    <row r="257" spans="4:7" x14ac:dyDescent="0.2">
      <c r="D257" s="8"/>
      <c r="E257" s="8"/>
      <c r="F257" s="8"/>
      <c r="G257" s="8"/>
    </row>
    <row r="258" spans="4:7" x14ac:dyDescent="0.2">
      <c r="D258" s="8"/>
      <c r="E258" s="8"/>
      <c r="F258" s="8"/>
      <c r="G258" s="8"/>
    </row>
    <row r="259" spans="4:7" x14ac:dyDescent="0.2">
      <c r="D259" s="8"/>
      <c r="E259" s="8"/>
      <c r="F259" s="8"/>
      <c r="G259" s="8"/>
    </row>
    <row r="260" spans="4:7" x14ac:dyDescent="0.2">
      <c r="D260" s="8"/>
      <c r="E260" s="8"/>
      <c r="F260" s="8"/>
      <c r="G260" s="8"/>
    </row>
    <row r="261" spans="4:7" x14ac:dyDescent="0.2">
      <c r="D261" s="8"/>
      <c r="E261" s="8"/>
      <c r="F261" s="8"/>
      <c r="G261" s="8"/>
    </row>
    <row r="262" spans="4:7" x14ac:dyDescent="0.2">
      <c r="D262" s="8"/>
      <c r="E262" s="8"/>
      <c r="F262" s="8"/>
      <c r="G262" s="8"/>
    </row>
    <row r="263" spans="4:7" x14ac:dyDescent="0.2">
      <c r="D263" s="8"/>
      <c r="E263" s="8"/>
      <c r="F263" s="8"/>
      <c r="G263" s="8"/>
    </row>
    <row r="264" spans="4:7" x14ac:dyDescent="0.2">
      <c r="D264" s="8"/>
      <c r="E264" s="8"/>
      <c r="F264" s="8"/>
      <c r="G264" s="8"/>
    </row>
    <row r="265" spans="4:7" x14ac:dyDescent="0.2">
      <c r="D265" s="8"/>
      <c r="E265" s="8"/>
      <c r="F265" s="8"/>
      <c r="G265" s="8"/>
    </row>
    <row r="266" spans="4:7" x14ac:dyDescent="0.2">
      <c r="D266" s="8"/>
      <c r="E266" s="8"/>
      <c r="F266" s="8"/>
      <c r="G266" s="8"/>
    </row>
    <row r="267" spans="4:7" x14ac:dyDescent="0.2">
      <c r="D267" s="8"/>
      <c r="E267" s="8"/>
      <c r="F267" s="8"/>
      <c r="G267" s="8"/>
    </row>
    <row r="268" spans="4:7" x14ac:dyDescent="0.2">
      <c r="D268" s="8"/>
      <c r="E268" s="8"/>
      <c r="F268" s="8"/>
      <c r="G268" s="8"/>
    </row>
    <row r="269" spans="4:7" x14ac:dyDescent="0.2">
      <c r="D269" s="8"/>
      <c r="E269" s="8"/>
      <c r="F269" s="8"/>
      <c r="G269" s="8"/>
    </row>
    <row r="270" spans="4:7" x14ac:dyDescent="0.2">
      <c r="D270" s="8"/>
      <c r="E270" s="8"/>
      <c r="F270" s="8"/>
      <c r="G270" s="8"/>
    </row>
    <row r="271" spans="4:7" x14ac:dyDescent="0.2">
      <c r="D271" s="8"/>
      <c r="E271" s="8"/>
      <c r="F271" s="8"/>
      <c r="G271" s="8"/>
    </row>
  </sheetData>
  <mergeCells count="83">
    <mergeCell ref="G5:G144"/>
    <mergeCell ref="A13:A16"/>
    <mergeCell ref="A25:A28"/>
    <mergeCell ref="B25:B28"/>
    <mergeCell ref="A1:L1"/>
    <mergeCell ref="A5:A8"/>
    <mergeCell ref="B5:B8"/>
    <mergeCell ref="A21:A24"/>
    <mergeCell ref="B21:B24"/>
    <mergeCell ref="D2:E2"/>
    <mergeCell ref="H2:I2"/>
    <mergeCell ref="A2:A3"/>
    <mergeCell ref="B2:B3"/>
    <mergeCell ref="C2:C3"/>
    <mergeCell ref="F2:F3"/>
    <mergeCell ref="J2:J3"/>
    <mergeCell ref="L2:L3"/>
    <mergeCell ref="K2:K3"/>
    <mergeCell ref="A85:A88"/>
    <mergeCell ref="B85:B88"/>
    <mergeCell ref="A45:A48"/>
    <mergeCell ref="B45:B48"/>
    <mergeCell ref="A73:A76"/>
    <mergeCell ref="B73:B76"/>
    <mergeCell ref="A49:A52"/>
    <mergeCell ref="B49:B52"/>
    <mergeCell ref="A53:A56"/>
    <mergeCell ref="A69:A72"/>
    <mergeCell ref="B69:B72"/>
    <mergeCell ref="A9:A12"/>
    <mergeCell ref="B9:B12"/>
    <mergeCell ref="B33:B36"/>
    <mergeCell ref="B13:B16"/>
    <mergeCell ref="A17:A20"/>
    <mergeCell ref="B17:B20"/>
    <mergeCell ref="A57:A60"/>
    <mergeCell ref="B57:B60"/>
    <mergeCell ref="A37:A40"/>
    <mergeCell ref="B37:B40"/>
    <mergeCell ref="A29:A32"/>
    <mergeCell ref="B53:B56"/>
    <mergeCell ref="B29:B32"/>
    <mergeCell ref="A33:A36"/>
    <mergeCell ref="A41:A44"/>
    <mergeCell ref="B41:B44"/>
    <mergeCell ref="A61:A64"/>
    <mergeCell ref="B61:B64"/>
    <mergeCell ref="A65:A68"/>
    <mergeCell ref="B65:B68"/>
    <mergeCell ref="A121:A124"/>
    <mergeCell ref="B121:B124"/>
    <mergeCell ref="A113:A116"/>
    <mergeCell ref="B113:B116"/>
    <mergeCell ref="A117:A120"/>
    <mergeCell ref="B117:B120"/>
    <mergeCell ref="A109:A112"/>
    <mergeCell ref="A77:A80"/>
    <mergeCell ref="B77:B80"/>
    <mergeCell ref="A81:A84"/>
    <mergeCell ref="A105:A108"/>
    <mergeCell ref="B105:B108"/>
    <mergeCell ref="B81:B84"/>
    <mergeCell ref="B101:B104"/>
    <mergeCell ref="B109:B112"/>
    <mergeCell ref="A89:A92"/>
    <mergeCell ref="B89:B92"/>
    <mergeCell ref="A93:A96"/>
    <mergeCell ref="B93:B96"/>
    <mergeCell ref="A97:A100"/>
    <mergeCell ref="B97:B100"/>
    <mergeCell ref="A101:A104"/>
    <mergeCell ref="A147:C147"/>
    <mergeCell ref="A125:A128"/>
    <mergeCell ref="B125:B128"/>
    <mergeCell ref="A129:A132"/>
    <mergeCell ref="B129:B132"/>
    <mergeCell ref="A133:A136"/>
    <mergeCell ref="B133:B136"/>
    <mergeCell ref="A137:A140"/>
    <mergeCell ref="B137:B140"/>
    <mergeCell ref="A141:A144"/>
    <mergeCell ref="B141:B144"/>
    <mergeCell ref="A146:C146"/>
  </mergeCells>
  <pageMargins left="0.7" right="0.7"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(1 lentele) 2023 m. </vt:lpstr>
      <vt:lpstr>(2 lentele)turtas</vt:lpstr>
      <vt:lpstr> (3 lent.)palyginimas 2022-2023</vt:lpstr>
      <vt:lpstr>'(1 lentele) 2023 m.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 Tamošauskienė</dc:creator>
  <cp:lastModifiedBy>Irma Kvizikevičienė</cp:lastModifiedBy>
  <cp:lastPrinted>2024-04-08T07:52:17Z</cp:lastPrinted>
  <dcterms:created xsi:type="dcterms:W3CDTF">2019-06-03T07:18:34Z</dcterms:created>
  <dcterms:modified xsi:type="dcterms:W3CDTF">2024-04-11T08:03:08Z</dcterms:modified>
</cp:coreProperties>
</file>