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iva\Desktop\Komitetams 2024.01.24\"/>
    </mc:Choice>
  </mc:AlternateContent>
  <bookViews>
    <workbookView xWindow="0" yWindow="0" windowWidth="22140" windowHeight="9072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'ugd_reikmems(5)'!$A$1:$F$30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52511"/>
</workbook>
</file>

<file path=xl/calcChain.xml><?xml version="1.0" encoding="utf-8"?>
<calcChain xmlns="http://schemas.openxmlformats.org/spreadsheetml/2006/main">
  <c r="C16" i="11" l="1"/>
  <c r="C67" i="11" l="1"/>
  <c r="E33" i="29" l="1"/>
  <c r="E31" i="21" l="1"/>
  <c r="E33" i="21" l="1"/>
  <c r="E32" i="21"/>
  <c r="E30" i="21"/>
  <c r="E29" i="21"/>
  <c r="E35" i="20" l="1"/>
  <c r="E34" i="20"/>
  <c r="E33" i="20"/>
  <c r="E36" i="20" l="1"/>
  <c r="E115" i="24" l="1"/>
  <c r="E117" i="24" l="1"/>
  <c r="E119" i="24"/>
  <c r="E120" i="24"/>
  <c r="E44" i="33" l="1"/>
  <c r="E28" i="29"/>
  <c r="D10" i="6" l="1"/>
  <c r="E27" i="29"/>
  <c r="E32" i="29" l="1"/>
  <c r="E31" i="29" l="1"/>
  <c r="E30" i="29"/>
  <c r="E47" i="33"/>
  <c r="D15" i="6" s="1"/>
  <c r="E46" i="33"/>
  <c r="D14" i="6" s="1"/>
  <c r="E45" i="33"/>
  <c r="E34" i="21"/>
  <c r="E29" i="29" l="1"/>
  <c r="E35" i="29" s="1"/>
  <c r="E121" i="24" l="1"/>
  <c r="E34" i="29"/>
  <c r="E54" i="24" l="1"/>
  <c r="E114" i="24" l="1"/>
  <c r="D9" i="6" s="1"/>
  <c r="E43" i="12" l="1"/>
  <c r="D43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E118" i="24" l="1"/>
  <c r="D13" i="6" s="1"/>
  <c r="E116" i="24"/>
  <c r="D11" i="6" s="1"/>
  <c r="E48" i="33" l="1"/>
  <c r="D16" i="6" s="1"/>
  <c r="C9" i="12" l="1"/>
  <c r="C43" i="12" s="1"/>
  <c r="D12" i="6" l="1"/>
  <c r="F43" i="12"/>
  <c r="E123" i="24"/>
  <c r="D18" i="6" s="1"/>
  <c r="E35" i="21" l="1"/>
  <c r="E49" i="33"/>
  <c r="E122" i="24"/>
  <c r="E124" i="24" l="1"/>
  <c r="D17" i="6"/>
  <c r="D19" i="6" l="1"/>
</calcChain>
</file>

<file path=xl/sharedStrings.xml><?xml version="1.0" encoding="utf-8"?>
<sst xmlns="http://schemas.openxmlformats.org/spreadsheetml/2006/main" count="747" uniqueCount="423">
  <si>
    <t>Eil.   Nr.</t>
  </si>
  <si>
    <t>Iš viso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</si>
  <si>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</si>
  <si>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</si>
  <si>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</si>
  <si>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</si>
  <si>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</si>
  <si>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</si>
  <si>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</si>
  <si>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</si>
  <si>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</si>
  <si>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</si>
  <si>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</si>
  <si>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</si>
  <si>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</si>
  <si>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</si>
  <si>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</si>
  <si>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</si>
  <si>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</si>
  <si>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</si>
  <si>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</si>
  <si>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Įstaigos pavadinimas</t>
  </si>
  <si>
    <t>Socialinių paslaugų centras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</si>
  <si>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</si>
  <si>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</si>
  <si>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</si>
  <si>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</si>
  <si>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</si>
  <si>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</si>
  <si>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Ekonominės ir projektinės veiklos programa</t>
  </si>
  <si>
    <t>Šateikių kultūros centras</t>
  </si>
  <si>
    <t>Plungės priešgaisrinės apsaugos tarnyba</t>
  </si>
  <si>
    <t xml:space="preserve">Žemaičių dailės muziejus 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</si>
  <si>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</si>
  <si>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</si>
  <si>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</si>
  <si>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</si>
  <si>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</si>
  <si>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</si>
  <si>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</si>
  <si>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</si>
  <si>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</si>
  <si>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</si>
  <si>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</si>
  <si>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</si>
  <si>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</si>
  <si>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</si>
  <si>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</si>
  <si>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</si>
  <si>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</si>
  <si>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</si>
  <si>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</si>
  <si>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Eil. Nr.</t>
  </si>
  <si>
    <t>jaunimo teisių apsaugai</t>
  </si>
  <si>
    <t>Senamiesčio mokykla</t>
  </si>
  <si>
    <t>visuomenės sveikatos priežiūros funkcijoms vykdyti</t>
  </si>
  <si>
    <t>Specialiojo ugdymo centras</t>
  </si>
  <si>
    <t xml:space="preserve">Specialiojo ugdymo centras </t>
  </si>
  <si>
    <t>Kulių gimnazija</t>
  </si>
  <si>
    <t>Žemaičių Kalvarijos M.Valančiaus gimnazija</t>
  </si>
  <si>
    <t>Savivaldybės Kontrolės ir audito tarnyba</t>
  </si>
  <si>
    <t xml:space="preserve">Fizinių asmenų žemės mokestis </t>
  </si>
  <si>
    <t xml:space="preserve">Juridinių asmenų žemės mokestis </t>
  </si>
  <si>
    <t>Plungės krizių centras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</si>
  <si>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</si>
  <si>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</si>
  <si>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</si>
  <si>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</si>
  <si>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                                                                                                                                              Plungės rajono savivaldybės </t>
  </si>
  <si>
    <t>Gyventojų pajamų mokestis</t>
  </si>
  <si>
    <t>neveiksnių asmenų būklės peržiūrėjimui užtikrinti</t>
  </si>
  <si>
    <t>Dotacijos:</t>
  </si>
  <si>
    <t>savivaldybei priskirtiems archyviniams dokumentams tvarkyti</t>
  </si>
  <si>
    <t>iš jų: paskolų grąžinimas</t>
  </si>
  <si>
    <t>IŠ VISO ASIGNAVIMŲ (9eil.-10eil.)</t>
  </si>
  <si>
    <t>Pajamos už prekes ir paslaugas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</si>
  <si>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</si>
  <si>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</si>
  <si>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</si>
  <si>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</si>
  <si>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</si>
  <si>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</si>
  <si>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</si>
  <si>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</si>
  <si>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</si>
  <si>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</si>
  <si>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</si>
  <si>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</si>
  <si>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</si>
  <si>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Finansų ir biudžeto skyrius</t>
  </si>
  <si>
    <t>dalyvauti rengiant ir vykdant mobilizaciją, demobilizaciją, piimančiosiosios šalies paramą</t>
  </si>
  <si>
    <t>„Babrungo“ progimnazija</t>
  </si>
  <si>
    <t>Akademiko Adolfo Jucio progimnazija</t>
  </si>
  <si>
    <t>ugdymo reikmėms finansuoti</t>
  </si>
  <si>
    <t>Palūkanos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</si>
  <si>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</si>
  <si>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</si>
  <si>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</si>
  <si>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</si>
  <si>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</si>
  <si>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 xml:space="preserve">akredituotai vaikų dienos socialinei priežiūrai organizuoti, teikti ir administruoti </t>
  </si>
  <si>
    <t>savivaldybių viešosioms bibliotekoms dokumentams įsigyti</t>
  </si>
  <si>
    <t xml:space="preserve">neformaliajam vaikų švietimui </t>
  </si>
  <si>
    <t>Liepijų mokykla</t>
  </si>
  <si>
    <t>Ugdymo kokybės, sporto ir modernios aplinkos užtikrinimo programa</t>
  </si>
  <si>
    <t xml:space="preserve">Iš viso </t>
  </si>
  <si>
    <t>Specialiojo ugdymo  centras</t>
  </si>
  <si>
    <t>Kultūros ir turizmo programa</t>
  </si>
  <si>
    <t>koordinuotai teikiamų paslaugų vaikams nuo gimimo iki 18 metų (turintiems didelių ir labai didelių specialiųjų ugdymosi poreikių – iki 21 metų) ir vaiko atstovams kordinavimui finansuoti</t>
  </si>
  <si>
    <t>asmeninei pagalbai teikti ir administruoti</t>
  </si>
  <si>
    <t xml:space="preserve">Plungės rajono savivaldybės </t>
  </si>
  <si>
    <t xml:space="preserve">                                       </t>
  </si>
  <si>
    <t xml:space="preserve">                        </t>
  </si>
  <si>
    <t>9 priedas</t>
  </si>
  <si>
    <t>Savivaldybės infrastruktūros plėtra tikslinėmis lėšomis (TP)</t>
  </si>
  <si>
    <t>sprendimo Nr. T1-</t>
  </si>
  <si>
    <t xml:space="preserve">Savivaldybės administracija </t>
  </si>
  <si>
    <t>001</t>
  </si>
  <si>
    <t>002</t>
  </si>
  <si>
    <t>003</t>
  </si>
  <si>
    <t>004</t>
  </si>
  <si>
    <t>005</t>
  </si>
  <si>
    <t>006</t>
  </si>
  <si>
    <t>007</t>
  </si>
  <si>
    <t>008</t>
  </si>
  <si>
    <t>Alsėdžių Stanislovo Narutavičiaus gimnazijos veikla (TP)</t>
  </si>
  <si>
    <t>Akademiko Adolfo Jucio progimnazijos veikla (TP)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</si>
  <si>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</si>
  <si>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</si>
  <si>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</si>
  <si>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</si>
  <si>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</si>
  <si>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Žemaičių Kalvarijos M.Valančiaus gimnazijos veikla (TP)</t>
  </si>
  <si>
    <t>Lopšelio-darželio „Nykštukas“ veikla (TP)</t>
  </si>
  <si>
    <t>Lopšelio-darželio „Pasaka“ veikla (TP)</t>
  </si>
  <si>
    <t>Lopšelio-darželio „Raudonkepuraitė“ veikla (TP)</t>
  </si>
  <si>
    <t>Lopšelio-darželio „Rūtelė“ veikla (TP)</t>
  </si>
  <si>
    <t>Lopšelio-darželio „Saulutė“ veikla (TP)</t>
  </si>
  <si>
    <t>Lopšelio-darželio „Vyturėlis“ veikla (TP)</t>
  </si>
  <si>
    <t>M.Oginskio meno mokyklos veikla (TP)</t>
  </si>
  <si>
    <t>Platelių meno mokyklos veikla (TP)</t>
  </si>
  <si>
    <t>Trečiojo amžiaus universiteto (TAU) veiklos organizavimas (TP)</t>
  </si>
  <si>
    <t>Projektinės veiklos organizavimas (TP)</t>
  </si>
  <si>
    <t>Bendruomeninių organizacijų veiklos rėmimas (TP)</t>
  </si>
  <si>
    <t>Bendruomeninės veiklos savivaldybėje stiprinimas (PP)</t>
  </si>
  <si>
    <t>Jaunimo veiklos programos įgyvendinimas (TP)</t>
  </si>
  <si>
    <t>Mokslo rėmimo programos įgyvendinimas (TP)</t>
  </si>
  <si>
    <t>Ugdymo kokybės užtikrinimas (TP)</t>
  </si>
  <si>
    <t>Sporto projektų rėmimas (TP)</t>
  </si>
  <si>
    <t>Krepšinio komandos "Plungės Olimpas" rėmimas (TP)</t>
  </si>
  <si>
    <t>Futbolo komandos FK "Babrungas" rėmimas (TP)</t>
  </si>
  <si>
    <t>Plungės atviro jaunimo centro veiklos organizavimas (TP)</t>
  </si>
  <si>
    <t>Sporto ir rekreacijos centras</t>
  </si>
  <si>
    <t>Smulkiojo ir vidutinio verslo subjektų rėmimas (TP)</t>
  </si>
  <si>
    <t>Plungės dekanato aptarnaujamų parapijų rėmimas (TP)</t>
  </si>
  <si>
    <t>Bendradarbystės centro "Spiečius" veiklos organizavimas (TP)</t>
  </si>
  <si>
    <t>Žemėtvarkos proceso (darbų) organizavimas  (TP)</t>
  </si>
  <si>
    <t>Savivaldybės ir socialinio būsto fondo plėtra (PP)</t>
  </si>
  <si>
    <t>Kultūros vertybių apsaugos organizavimas (TP)</t>
  </si>
  <si>
    <t>Architektūros ir teritorijų planavimo proceso organizavimas (TP)</t>
  </si>
  <si>
    <t>Savivaldybės infrastruktūros objektų pagerinimo ir plėtros projektinės dokumentacijos rengimas (PP)</t>
  </si>
  <si>
    <t>Socialinėms išmokoms ir kompensacijoms skaičiuoti ir mokėti (TP)</t>
  </si>
  <si>
    <t>Socialinei paramai mokiniams (TP)</t>
  </si>
  <si>
    <t>Socialinėms paslaugoms (TP)</t>
  </si>
  <si>
    <t>Savivaldybės teikiamos paramos organizavimas  (TP)</t>
  </si>
  <si>
    <t>Socialinės reabilitacijos paslaugų neįgaliesiems bendruomenėje teikimas (TP)</t>
  </si>
  <si>
    <t>Socialinėms pašalpoms ir kompensacijoms skaičiuoti ir mokėti (TP)</t>
  </si>
  <si>
    <t>Keleivių  ir moksleivių pavėžėjimo užtikrinimas (TP)</t>
  </si>
  <si>
    <t>Vaikų dienos centrų programų rėmimas (TP)</t>
  </si>
  <si>
    <t>Savivaldybės įstaigoms reikalingų specialybių darbuotojų  finansinis skatinimas (PP)</t>
  </si>
  <si>
    <t>Visuomenės sveikatos priežiūros funkcijoms vykdyti (TP)</t>
  </si>
  <si>
    <t>Būsto nuomos mokesčio daliai kompensuoti (TP)</t>
  </si>
  <si>
    <t>Neveiksnių asmenų būklės peržiūrėjimui užtikrinti (TP)</t>
  </si>
  <si>
    <t>Savivaldybės patvirtintai Užimtumo didinimo programai įgyvendinti (TP)</t>
  </si>
  <si>
    <t>Specialiosios aplinkos apsaugos rėmimo programos vykdymas (TP)</t>
  </si>
  <si>
    <t>Komunalinių atliekų surinkimui ir tvarkymui (TP)</t>
  </si>
  <si>
    <t>„Babrungo“ progimnazijos veikla (TP)</t>
  </si>
  <si>
    <t>Specialiojo ugdymo centro veikla (TP)</t>
  </si>
  <si>
    <t>Miesto šventės ir kitų reprezentacinių renginių organizavimas (TP)</t>
  </si>
  <si>
    <t>Kultūros projektų rėmimas (PP)</t>
  </si>
  <si>
    <t>Lietuvos kultūros tarybos ir kitų kultūrinių projektų rėmimas (PP)</t>
  </si>
  <si>
    <t>Žemaičių dailės muziejaus veikla (TP)</t>
  </si>
  <si>
    <t>Parko priežiūra (TP)</t>
  </si>
  <si>
    <t>Tarptautinio M. Oginskio festivalio organizavimas (TP)</t>
  </si>
  <si>
    <t>Kulių kultūros centro veikla (TP)</t>
  </si>
  <si>
    <t>Šateikių kultūros centro veikla (TP)</t>
  </si>
  <si>
    <t>Žemaičių Kalvarijos kultūros centro veikla (TP)</t>
  </si>
  <si>
    <t>Žlibinų kultūros centro veikla (TP)</t>
  </si>
  <si>
    <t>Savivaldybės Kontrolės ir audito tarnybos darbo užtikrinimas (TP)</t>
  </si>
  <si>
    <t>Vaikų vasaros poilsio organizavimo programos įgyvendinimas(TP)</t>
  </si>
  <si>
    <t>Savivaldybės tarybos veikla (TP)</t>
  </si>
  <si>
    <t>Savivaldybės administracijos veikla (TP)</t>
  </si>
  <si>
    <t>Kaimo rėmimui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</si>
  <si>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</si>
  <si>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</si>
  <si>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Infrastruktūros plėtra Savivaldybės ir fizinių ar juridinių asmenų jungtinės veiklos pagrindu (TP)</t>
  </si>
  <si>
    <t>Dalyvaujamojo biudžeto įgyvendinimas (PP)</t>
  </si>
  <si>
    <t>Priešgaisrinei saugai (TP)</t>
  </si>
  <si>
    <t>Civilinei saugai (TP)</t>
  </si>
  <si>
    <t>Gyvenamosios vietos deklaravimo duomenų ir gyvenamosios vietos neturinčių asmenų apskaitos duomenims tvarkyti (TP)</t>
  </si>
  <si>
    <t>Žemės ūkio funkcijoms atlikti (TP)</t>
  </si>
  <si>
    <t>Valstybei nuosavybės teise priklausančių melioracijos ir hidrotechnikos  statinių valdymui ir naudojimui patikėjimo teise užtikrinti (TP)</t>
  </si>
  <si>
    <t>Koordinuotai teikiamų paslaugų vaikams nuo gimimo iki 18 metų (turintiems didelių ir labai didelių specialiųjų ugdymosi poreikių – iki 21 metų) ir vaiko atstovams kordinavimui finansuoti (TP)</t>
  </si>
  <si>
    <t>Duomenims į suteiktos valstybės pagalbos ir nerekšmingos pagalbos registrą teikti (TP)</t>
  </si>
  <si>
    <t>Valstybinės kalbos vartojimo ir taisyklingumo kontrolei (TP)</t>
  </si>
  <si>
    <t>Savivaldybei priskirtiems archyviniams dokumentams tvarkyti (TP)</t>
  </si>
  <si>
    <t>Dalyvauti rengiant ir vykdant mobilizaciją, demobilizaciją, piimančiosios šalies paramą (TP)</t>
  </si>
  <si>
    <t>Jaunimo teisių apsaugai (TP)</t>
  </si>
  <si>
    <t>Gyventojų registrui tvarkyti ir duomenims valstybės registrui teikti (TP)</t>
  </si>
  <si>
    <t>Valstybės garantuojamai pirminei teisinei pagalbai teikti (TP)</t>
  </si>
  <si>
    <t>Civilinės būklės aktams registruoti (TP)</t>
  </si>
  <si>
    <t>Savivaldybės infrastruktūros objektų plėtra (PP)</t>
  </si>
  <si>
    <t>Paskolų grąžinimas  (TP)</t>
  </si>
  <si>
    <t>Palūkanų mokėjimas (TP)</t>
  </si>
  <si>
    <t>Tęstinių investicijų ir kitų projektų vykdymas (pereinamojo laikotarpio) (TI) (skolintos lėšos)</t>
  </si>
  <si>
    <t>Investicijų ir kitų projektų, skirtų 2014-2020 m. nacionalinei pažangos programai/ ES fondų investicijų programai, vykdymas (TE) (skolintos lėšos)</t>
  </si>
  <si>
    <t>Investicijų ir kitų projektų vykdymas (naujo finansavimo periodo) (PP) (skolintos lėšos)</t>
  </si>
  <si>
    <t>Antikorupcinio sąmoningumo didinimas (TP)</t>
  </si>
  <si>
    <t>akredituotai socialinei reabilitacijai neįgaliesiems bendruomenėje organizuoti, teikti ir administruoti</t>
  </si>
  <si>
    <t xml:space="preserve">Savivaldybės administracijos veikla (TP) </t>
  </si>
  <si>
    <t>Pasiruošimas dainų šventei (TP)</t>
  </si>
  <si>
    <t>Investicijų ir kitų projektų, skirtų 2014-2020 m. nacionalinei pažangos programai/ES fondų investicijų programai, vykdymas(TE) (savivaldybės biudžeto lėšos)</t>
  </si>
  <si>
    <t>Investicijų ir kitų projektų vykdymas (naujo finansavimo  periodo  (PP)  (savivaldybės biudžeto lėšos)</t>
  </si>
  <si>
    <t>Investicijų ir kitų projektų skirtų 2014-2020 m. nacionalinei pažangos programai/ ES fondų investicijų programai, vykdymas (TE) (ES lėšos)</t>
  </si>
  <si>
    <t>Neformaliojo vaikų švietimo programos įgyvendinimas (TP)</t>
  </si>
  <si>
    <t>Iš viso 003 programai</t>
  </si>
  <si>
    <t>Iš viso 004 programai</t>
  </si>
  <si>
    <t>Iš viso 007 programai</t>
  </si>
  <si>
    <t>Iš viso 001 programai</t>
  </si>
  <si>
    <t>Iš viso 002 programai</t>
  </si>
  <si>
    <t>Iš viso 006 programai</t>
  </si>
  <si>
    <t>Iš viso 008 programai</t>
  </si>
  <si>
    <t>Iš viso 005 programai</t>
  </si>
  <si>
    <t>Savivaldybės turto valdymas (PP)</t>
  </si>
  <si>
    <t xml:space="preserve">būstų nuomai iš fizinių ar juridinių  asmenų apmokėti </t>
  </si>
  <si>
    <t>PLUNGĖS RAJONO SAVIVALDYBĖS 2024 METŲ BIUDŽETO PAJAMOS</t>
  </si>
  <si>
    <t>BIUDŽETINIŲ ĮSTAIGŲ  PAJAMŲ UŽ PREKES, TEIKIAMAS PASLAUGAS IR TURTO NUOMĄ ĮMOKOS 2024 M.  Į SAVIVALDYBĖS BIUDŽETĄ</t>
  </si>
  <si>
    <t>ASIGNAVIMŲ SAVARANKIŠKOSIOMS SAVIVALDYBĖS FUNKCIJOMS VYKDYTI 2024 METAIS PASKIRSTYMAS</t>
  </si>
  <si>
    <t xml:space="preserve">2024 METŲ VALSTYBĖS BIUDŽETO SPECIALIOSIOS TIKSLINĖS DOTACIJOS,  SKIRIAMOS VALSTYBINĖMS (VALSTYBĖS PERDUOTOMS SAVIVALDYBĖMS) FUNKCIJOMS ATLIKTI, PASKIRSTYMAS </t>
  </si>
  <si>
    <t xml:space="preserve">2024 METŲ VALSTYBĖS BIUDŽETO SPECIALIOSIOS TIKSLINĖS DOTACIJOS,  SKIRIAMOS UGDYMO REIKMĖMS FINANSUOTI, PASKIRSTYMAS </t>
  </si>
  <si>
    <t>2024 METŲ KITŲ  DOTACIJŲ PASKIRSTYMAS</t>
  </si>
  <si>
    <t>2024 METŲ BIUDŽETINIŲ ĮSTAIGŲ GAUNAMŲ LĖŠŲ IR PAJAMŲ UŽ NUOMĄ  PASKIRSTYMAS</t>
  </si>
  <si>
    <t xml:space="preserve">2023 METAIS NEPANAUDOTŲ BIUDŽETO LĖŠŲ PASKIRSTYMAS                                                                                                                   </t>
  </si>
  <si>
    <t>Aplinkos apsaugos  programa</t>
  </si>
  <si>
    <t>Savivaldybės infrastruktūros objektų planavimas, remontas ir priežiūra (TP)</t>
  </si>
  <si>
    <t xml:space="preserve">                                                               Plungės rajono savivaldybės </t>
  </si>
  <si>
    <t xml:space="preserve">tarybos 2024 m.vasario  d. </t>
  </si>
  <si>
    <t>2023 metais nepanaudotas biudžetinių lėšų likutis</t>
  </si>
  <si>
    <t xml:space="preserve">           iš jo: gyventojų pajamų mokestis pagal Lietuvos Respublikos 2024 metų valstybės biudžeto ir savivaldybių biudžetų finansinių rodiklių patvirtinimo įstatymą</t>
  </si>
  <si>
    <t>Investicijų ir kitų projektų vykdymas (naujo finansavimo  periodo  (PP) (ES lėšos)</t>
  </si>
  <si>
    <t>Sporto ir rekreacijos centras (Baseinas)</t>
  </si>
  <si>
    <t>„Ryto“ pagrindinės mokyklos veikla (TP) (likutis iš įstaigos pajamų)</t>
  </si>
  <si>
    <t xml:space="preserve"> Sporto ir rekreacijos centro veikla (likutis iš įstaigos pajamų)</t>
  </si>
  <si>
    <t>Kultūros centro veikla (TP) (likutis iš įstaigos pajamų)</t>
  </si>
  <si>
    <t>Investicijų ir kitų projektų vykdymas (naujo finansavimo  periodo  (PP) (kita dotacija)</t>
  </si>
  <si>
    <t>Sporto ir rekreacijos centro veikla (TP)</t>
  </si>
  <si>
    <t>Socialinių paslaugų centro veikla (TP)</t>
  </si>
  <si>
    <t>Krizių centro veikla (TP)</t>
  </si>
  <si>
    <t>Krizių centras</t>
  </si>
  <si>
    <t>Visuomenės sveikatos biuro veikla (TP)</t>
  </si>
  <si>
    <t>Visuomenės sveikatos biuras</t>
  </si>
  <si>
    <t>Viešosios bibliotekos veikla (TP)</t>
  </si>
  <si>
    <t>Turizmo informacijos centro veiklos programa (TP)</t>
  </si>
  <si>
    <t>Turizmo informacijos centras</t>
  </si>
  <si>
    <t>Kultūros centro veikla (TP)</t>
  </si>
  <si>
    <t>Mero rezervas (TP)</t>
  </si>
  <si>
    <t>Tęstinių investicijų ir kitų projektų vykdymas (pereinamojo laikotarpio) (TI) (savivaldybės biudžeto lėšos)</t>
  </si>
  <si>
    <t>Paslaugų ir švietimo pagalbos centras</t>
  </si>
  <si>
    <t>Paslaugų ir švietimo pagalbos centro veikla (TP)</t>
  </si>
  <si>
    <t>Investicijų  projektų, numatytų 2022-2030 m. Telšių regiono plėtros plane, vykdymas (RP) (skolintos lėšos)</t>
  </si>
  <si>
    <t>Investicijų ir kitų projektų vykdymas (naujo finansavimo  periodo) (PP) (skolintos lėšos)</t>
  </si>
  <si>
    <t>Investicijų ir kitų projektų vykdymas (naujo finansavimo  periodo) (PP) (savivaldybės biudžeto lėšos)</t>
  </si>
  <si>
    <t>Bendruomenės centro programos įgyvendinimas (TP)</t>
  </si>
  <si>
    <t>Priklausomybių mažinimo programos įgyvendinimas (PP)</t>
  </si>
  <si>
    <t>Ligoninės programos įgyvendinimas (PP)</t>
  </si>
  <si>
    <t>Saugios nakvynės paslaugos organizavimas Plungės ligoninėje (TP)</t>
  </si>
  <si>
    <t>„Plungės būstas" programos įgyvendinimas (TP)</t>
  </si>
  <si>
    <t>„Plungės autobusų parkas" veiklos gerinimas (PP)</t>
  </si>
  <si>
    <t>Policijos komisariato programos įgyvendinimas (TP)</t>
  </si>
  <si>
    <t>Savivaldybės viešoji biblioteka</t>
  </si>
  <si>
    <t>Turizmo informacijos centro veikla (TP)</t>
  </si>
  <si>
    <t>Plungės rajono Savivaldybės kultūros centras</t>
  </si>
  <si>
    <t>"Plungės futbolas" programos įgyvendinimas (TP)</t>
  </si>
  <si>
    <t xml:space="preserve">Nekilnojamojo turto mokestis </t>
  </si>
  <si>
    <t>Savivaldybei priskirtiems geodezijos ir kartografijos darbams (Savivaldybės erdvinių duomenų rinkiniams tvarkyti) organizuoti ir vykdyti</t>
  </si>
  <si>
    <t>Savivaldybei priskirtos ir perduotos valstybinės žemės miestų ir miestelių administracinėse ribose valdymui, naudojimui ir disponavimui ja patikėjimo teise užtikrinti</t>
  </si>
  <si>
    <t>kompleksinėms paslaugoms šeimai organizuoti</t>
  </si>
  <si>
    <t xml:space="preserve">Materialiojo ir nematerialiojo turto realizavimo pajamos </t>
  </si>
  <si>
    <t xml:space="preserve">tarybos 2024 m. vasario   d. </t>
  </si>
  <si>
    <t xml:space="preserve">                                                                                                 tarybos 2024 m. vasario   d. </t>
  </si>
  <si>
    <t xml:space="preserve">                                                                                    Plungės rajono savivaldybės </t>
  </si>
  <si>
    <t>Savivaldybei priskirtiems geodezijos ir kartografijos darbams (Savivaldybės erdvinių duomenų rinkiniams tvarkyti) organizuoti ir vykdyti (TP)</t>
  </si>
  <si>
    <t>Savivaldybei priskirtos ir perduotos valstybinės žemės miestų ir miestelių administracinėse ribose valdymui, naudojimui ir disponavimui ja patikėjimo teise užtikrinti (TP)</t>
  </si>
  <si>
    <t xml:space="preserve">tarybos 2024 m. vasario    d. </t>
  </si>
  <si>
    <t>Investicijų  projektų, numatytų 2022-2030 m. Telšių regiono plėtros plane, vykdymas (RP)  (ES lėšos)</t>
  </si>
  <si>
    <t>Investicijų ir kitų projektų vykdymas (naujo finansavimo  periodo  (PP)  (ES lėšos)</t>
  </si>
  <si>
    <t>PLUNGĖS RAJONO SAVIVALDYBĖS 2024 METŲ BIUDŽETO ASIGNAVIMŲ PASKIRSTYMAS PAGAL 2024-2026 METŲ STRATEGINIO VEIKLOS PLANO PROGRAMAS</t>
  </si>
  <si>
    <t xml:space="preserve">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</si>
  <si>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 xml:space="preserve"> kompensacijoms už būsto suteikimą užsieniečiams, pasitraukusiems iš Ukrainos dėl Rusijos Federacijos karinės agresijos, finansuoti</t>
  </si>
  <si>
    <t>Socialinės paramos organizavimas užsieniečių integracijai (TP)</t>
  </si>
  <si>
    <t xml:space="preserve">                                                  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</si>
  <si>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 tarybos 2024 m. vasario  d. </t>
  </si>
  <si>
    <t>1.1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</si>
  <si>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</si>
  <si>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</si>
  <si>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</si>
  <si>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</si>
  <si>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</si>
  <si>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</si>
  <si>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</si>
  <si>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</si>
  <si>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</si>
  <si>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</si>
  <si>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</si>
  <si>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</si>
  <si>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</si>
  <si>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</si>
  <si>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</si>
  <si>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</si>
  <si>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</si>
  <si>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</si>
  <si>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</si>
  <si>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</si>
  <si>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</si>
  <si>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</si>
  <si>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</si>
  <si>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</si>
  <si>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</si>
  <si>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</si>
  <si>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</si>
  <si>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</si>
  <si>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</si>
  <si>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</si>
  <si>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</si>
  <si>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</si>
  <si>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</si>
  <si>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</si>
  <si>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</si>
  <si>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</si>
  <si>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16.1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</si>
  <si>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</si>
  <si>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</si>
  <si>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</si>
  <si>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</si>
  <si>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</si>
  <si>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</si>
  <si>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</si>
  <si>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</si>
  <si>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</si>
  <si>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</si>
  <si>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</si>
  <si>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</si>
  <si>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</si>
  <si>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</si>
  <si>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46.15</t>
  </si>
  <si>
    <t>46.16</t>
  </si>
  <si>
    <t>46.17</t>
  </si>
  <si>
    <t>46.18</t>
  </si>
  <si>
    <t>46.19</t>
  </si>
  <si>
    <t>46.20</t>
  </si>
  <si>
    <t>46.21</t>
  </si>
  <si>
    <t>46.22</t>
  </si>
  <si>
    <t>46.23</t>
  </si>
  <si>
    <t>46.24</t>
  </si>
  <si>
    <t>46.25</t>
  </si>
  <si>
    <t>46.26</t>
  </si>
  <si>
    <t>46.27</t>
  </si>
  <si>
    <t>46.28</t>
  </si>
  <si>
    <t>46.29</t>
  </si>
  <si>
    <t>46.30</t>
  </si>
  <si>
    <t>46.31</t>
  </si>
  <si>
    <t>46.32</t>
  </si>
  <si>
    <t>46.33</t>
  </si>
  <si>
    <t>46.34</t>
  </si>
  <si>
    <t>46.35</t>
  </si>
  <si>
    <t>46.36</t>
  </si>
  <si>
    <t>46.37</t>
  </si>
  <si>
    <t>46.38</t>
  </si>
  <si>
    <t>46.39</t>
  </si>
  <si>
    <t>46.40</t>
  </si>
  <si>
    <t>46.41</t>
  </si>
  <si>
    <t>46.42</t>
  </si>
  <si>
    <t>46.43</t>
  </si>
  <si>
    <t>46.44</t>
  </si>
  <si>
    <t>46.45</t>
  </si>
  <si>
    <t>46.46</t>
  </si>
  <si>
    <t>46.47</t>
  </si>
  <si>
    <t>46.48</t>
  </si>
  <si>
    <t>46.49</t>
  </si>
  <si>
    <t>46.50</t>
  </si>
  <si>
    <t>46.51</t>
  </si>
  <si>
    <t>46.52</t>
  </si>
  <si>
    <t>46.53</t>
  </si>
  <si>
    <t>46.54</t>
  </si>
  <si>
    <t>46.55</t>
  </si>
  <si>
    <t>46.56</t>
  </si>
  <si>
    <t>46.57</t>
  </si>
  <si>
    <t>47</t>
  </si>
  <si>
    <t>48</t>
  </si>
  <si>
    <t xml:space="preserve"> tarybos 2024 m. vasario    d. </t>
  </si>
  <si>
    <t xml:space="preserve">                                                                     sprendimo Nr. T1-</t>
  </si>
  <si>
    <t xml:space="preserve">   tarybos 2024 m. vasario    d. </t>
  </si>
  <si>
    <t xml:space="preserve">                                                         sprendimo Nr. T1-</t>
  </si>
  <si>
    <t xml:space="preserve">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</si>
  <si>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             1 priedas </t>
  </si>
  <si>
    <t xml:space="preserve">             2 priedas</t>
  </si>
  <si>
    <t xml:space="preserve">                                                                                      sprendimo Nr. T1-</t>
  </si>
  <si>
    <t xml:space="preserve">                                                                         3 priedas      </t>
  </si>
  <si>
    <t xml:space="preserve">                                                                           4 priedas</t>
  </si>
  <si>
    <t xml:space="preserve">                                                        8 priedas</t>
  </si>
  <si>
    <t xml:space="preserve">                                           7 priedas</t>
  </si>
  <si>
    <t xml:space="preserve">                                                    sprendimo Nr. T1-</t>
  </si>
  <si>
    <t xml:space="preserve">                                                                  Plungės rajono savivaldybės </t>
  </si>
  <si>
    <t xml:space="preserve">                                        5 priedas</t>
  </si>
  <si>
    <t xml:space="preserve">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</si>
  <si>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tarybos 2024 m. vasario    d. </t>
  </si>
  <si>
    <t>Paslaugų ir švietimo pagalbos centro veikla  (TP)</t>
  </si>
  <si>
    <t>Seniūnijų veikla (TP)</t>
  </si>
  <si>
    <t xml:space="preserve">Seniūnijų veikla (TP) </t>
  </si>
  <si>
    <t xml:space="preserve">                                                                             sprendimo Nr. T1-</t>
  </si>
  <si>
    <t xml:space="preserve">                                                                                            6 priedas</t>
  </si>
  <si>
    <t>7.37</t>
  </si>
  <si>
    <t>socialinių paslaugų įstaigose dirbančių socialinių paslaugų srities darbuotojų pareiginei algai padidinti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</si>
</sst>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15" fillId="2" borderId="0" applyNumberFormat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2" fillId="0" borderId="0"/>
    <xf numFmtId="0" fontId="14" fillId="0" borderId="0"/>
    <xf numFmtId="0" fontId="13" fillId="0" borderId="0"/>
    <xf numFmtId="0" fontId="4" fillId="0" borderId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12" fillId="0" borderId="0" applyFont="0" applyFill="0" applyBorder="0" applyAlignment="0" applyProtection="0"/>
    <xf numFmtId="0" fontId="2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0" fontId="5" fillId="0" borderId="1" xfId="0" applyFont="1" applyFill="1" applyBorder="1"/>
    <xf numFmtId="0" fontId="5" fillId="0" borderId="0" xfId="0" applyFont="1" applyFill="1" applyBorder="1"/>
    <xf numFmtId="0" fontId="5" fillId="0" borderId="2" xfId="0" applyFont="1" applyFill="1" applyBorder="1"/>
    <xf numFmtId="0" fontId="5" fillId="0" borderId="1" xfId="0" applyFont="1" applyFill="1" applyBorder="1" applyAlignment="1">
      <alignment horizontal="center"/>
    </xf>
    <xf numFmtId="167" fontId="5" fillId="0" borderId="0" xfId="0" applyNumberFormat="1" applyFont="1" applyFill="1" applyBorder="1"/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quotePrefix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167" fontId="5" fillId="0" borderId="0" xfId="0" applyNumberFormat="1" applyFont="1" applyFill="1"/>
    <xf numFmtId="0" fontId="5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Alignment="1"/>
    <xf numFmtId="0" fontId="10" fillId="0" borderId="0" xfId="0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12" fillId="0" borderId="0" xfId="0" applyFont="1"/>
    <xf numFmtId="0" fontId="5" fillId="0" borderId="5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right" wrapText="1"/>
    </xf>
    <xf numFmtId="168" fontId="5" fillId="3" borderId="1" xfId="0" applyNumberFormat="1" applyFont="1" applyFill="1" applyBorder="1" applyAlignment="1">
      <alignment horizontal="right"/>
    </xf>
    <xf numFmtId="168" fontId="6" fillId="3" borderId="1" xfId="0" applyNumberFormat="1" applyFont="1" applyFill="1" applyBorder="1" applyAlignment="1">
      <alignment horizontal="right"/>
    </xf>
    <xf numFmtId="168" fontId="5" fillId="3" borderId="1" xfId="0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vertical="center" wrapText="1"/>
    </xf>
    <xf numFmtId="167" fontId="5" fillId="0" borderId="3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8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left" vertical="center" wrapText="1"/>
    </xf>
    <xf numFmtId="167" fontId="5" fillId="0" borderId="0" xfId="0" applyNumberFormat="1" applyFont="1" applyAlignment="1">
      <alignment vertical="center" wrapText="1"/>
    </xf>
    <xf numFmtId="167" fontId="5" fillId="0" borderId="1" xfId="0" applyNumberFormat="1" applyFont="1" applyBorder="1" applyAlignment="1">
      <alignment horizontal="left"/>
    </xf>
    <xf numFmtId="168" fontId="5" fillId="0" borderId="0" xfId="0" applyNumberFormat="1" applyFont="1" applyAlignment="1">
      <alignment vertical="center" wrapText="1"/>
    </xf>
    <xf numFmtId="167" fontId="5" fillId="0" borderId="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wrapText="1"/>
    </xf>
    <xf numFmtId="168" fontId="5" fillId="0" borderId="1" xfId="10" applyNumberFormat="1" applyFont="1" applyFill="1" applyBorder="1" applyAlignment="1">
      <alignment horizontal="right" wrapText="1"/>
    </xf>
    <xf numFmtId="168" fontId="5" fillId="0" borderId="2" xfId="10" applyNumberFormat="1" applyFont="1" applyFill="1" applyBorder="1" applyAlignment="1">
      <alignment horizontal="right" wrapText="1"/>
    </xf>
    <xf numFmtId="168" fontId="5" fillId="4" borderId="1" xfId="10" applyNumberFormat="1" applyFont="1" applyFill="1" applyBorder="1" applyAlignment="1">
      <alignment wrapText="1"/>
    </xf>
    <xf numFmtId="168" fontId="16" fillId="0" borderId="1" xfId="0" applyNumberFormat="1" applyFont="1" applyFill="1" applyBorder="1" applyAlignment="1">
      <alignment horizontal="right" wrapText="1"/>
    </xf>
    <xf numFmtId="168" fontId="16" fillId="0" borderId="1" xfId="7" applyNumberFormat="1" applyFont="1" applyFill="1" applyBorder="1" applyAlignment="1">
      <alignment horizontal="right"/>
    </xf>
    <xf numFmtId="168" fontId="5" fillId="0" borderId="1" xfId="2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168" fontId="5" fillId="0" borderId="1" xfId="7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vertical="justify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/>
    </xf>
    <xf numFmtId="0" fontId="5" fillId="3" borderId="0" xfId="0" applyNumberFormat="1" applyFont="1" applyFill="1" applyAlignment="1">
      <alignment horizontal="right" vertical="justify"/>
    </xf>
    <xf numFmtId="0" fontId="5" fillId="3" borderId="1" xfId="0" applyNumberFormat="1" applyFont="1" applyFill="1" applyBorder="1" applyAlignment="1">
      <alignment horizontal="center" vertical="justify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168" fontId="5" fillId="3" borderId="0" xfId="0" applyNumberFormat="1" applyFont="1" applyFill="1" applyAlignment="1">
      <alignment vertical="justify"/>
    </xf>
    <xf numFmtId="2" fontId="5" fillId="3" borderId="0" xfId="0" applyNumberFormat="1" applyFont="1" applyFill="1"/>
    <xf numFmtId="0" fontId="5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5" fillId="3" borderId="1" xfId="1" applyFont="1" applyFill="1" applyBorder="1" applyAlignment="1">
      <alignment wrapText="1"/>
    </xf>
    <xf numFmtId="167" fontId="5" fillId="3" borderId="1" xfId="0" applyNumberFormat="1" applyFont="1" applyFill="1" applyBorder="1" applyAlignment="1">
      <alignment horizontal="left"/>
    </xf>
    <xf numFmtId="0" fontId="6" fillId="3" borderId="1" xfId="0" applyFont="1" applyFill="1" applyBorder="1" applyAlignment="1">
      <alignment wrapText="1"/>
    </xf>
    <xf numFmtId="167" fontId="5" fillId="3" borderId="1" xfId="0" applyNumberFormat="1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168" fontId="5" fillId="3" borderId="0" xfId="0" applyNumberFormat="1" applyFont="1" applyFill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/>
    <xf numFmtId="0" fontId="5" fillId="3" borderId="0" xfId="0" applyNumberFormat="1" applyFont="1" applyFill="1" applyBorder="1" applyAlignment="1">
      <alignment vertical="center" wrapText="1"/>
    </xf>
    <xf numFmtId="0" fontId="6" fillId="3" borderId="0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168" fontId="5" fillId="3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left" wrapText="1"/>
    </xf>
    <xf numFmtId="0" fontId="5" fillId="3" borderId="4" xfId="0" applyNumberFormat="1" applyFont="1" applyFill="1" applyBorder="1" applyAlignment="1">
      <alignment vertical="center" wrapText="1"/>
    </xf>
    <xf numFmtId="0" fontId="5" fillId="3" borderId="4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right" wrapText="1"/>
    </xf>
    <xf numFmtId="49" fontId="5" fillId="3" borderId="9" xfId="0" applyNumberFormat="1" applyFont="1" applyFill="1" applyBorder="1" applyAlignment="1">
      <alignment horizontal="center" vertical="center" wrapText="1"/>
    </xf>
    <xf numFmtId="0" fontId="6" fillId="3" borderId="9" xfId="0" applyNumberFormat="1" applyFont="1" applyFill="1" applyBorder="1" applyAlignment="1">
      <alignment vertical="center" wrapText="1"/>
    </xf>
    <xf numFmtId="168" fontId="6" fillId="3" borderId="9" xfId="0" applyNumberFormat="1" applyFont="1" applyFill="1" applyBorder="1" applyAlignment="1">
      <alignment horizontal="right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vertical="center" wrapText="1"/>
    </xf>
    <xf numFmtId="168" fontId="5" fillId="3" borderId="2" xfId="0" applyNumberFormat="1" applyFont="1" applyFill="1" applyBorder="1" applyAlignment="1">
      <alignment horizontal="right" wrapText="1"/>
    </xf>
    <xf numFmtId="49" fontId="5" fillId="3" borderId="1" xfId="0" applyNumberFormat="1" applyFont="1" applyFill="1" applyBorder="1" applyAlignment="1">
      <alignment horizontal="center" vertical="center" wrapText="1"/>
    </xf>
    <xf numFmtId="168" fontId="6" fillId="3" borderId="1" xfId="0" applyNumberFormat="1" applyFont="1" applyFill="1" applyBorder="1" applyAlignment="1">
      <alignment horizontal="right" wrapText="1"/>
    </xf>
    <xf numFmtId="0" fontId="5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/>
    <xf numFmtId="168" fontId="5" fillId="3" borderId="1" xfId="0" applyNumberFormat="1" applyFont="1" applyFill="1" applyBorder="1" applyAlignment="1">
      <alignment wrapText="1"/>
    </xf>
    <xf numFmtId="168" fontId="6" fillId="3" borderId="1" xfId="0" applyNumberFormat="1" applyFont="1" applyFill="1" applyBorder="1" applyAlignment="1">
      <alignment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168" fontId="5" fillId="3" borderId="1" xfId="0" applyNumberFormat="1" applyFont="1" applyFill="1" applyBorder="1" applyAlignment="1">
      <alignment horizontal="right" vertical="center" wrapText="1"/>
    </xf>
    <xf numFmtId="168" fontId="5" fillId="3" borderId="0" xfId="0" applyNumberFormat="1" applyFont="1" applyFill="1" applyBorder="1" applyAlignment="1">
      <alignment vertical="center" wrapText="1"/>
    </xf>
    <xf numFmtId="167" fontId="5" fillId="3" borderId="0" xfId="0" applyNumberFormat="1" applyFont="1" applyFill="1" applyBorder="1" applyAlignment="1">
      <alignment vertical="center" wrapText="1"/>
    </xf>
    <xf numFmtId="168" fontId="6" fillId="3" borderId="1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6" fillId="3" borderId="7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5" fillId="3" borderId="7" xfId="0" applyNumberFormat="1" applyFont="1" applyFill="1" applyBorder="1" applyAlignment="1">
      <alignment horizontal="center"/>
    </xf>
    <xf numFmtId="0" fontId="5" fillId="3" borderId="3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left" vertical="center" wrapText="1"/>
    </xf>
    <xf numFmtId="0" fontId="5" fillId="3" borderId="6" xfId="0" applyNumberFormat="1" applyFont="1" applyFill="1" applyBorder="1" applyAlignment="1">
      <alignment horizontal="left" vertical="center" wrapText="1"/>
    </xf>
    <xf numFmtId="0" fontId="5" fillId="3" borderId="2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vertical="center" wrapText="1"/>
    </xf>
    <xf numFmtId="0" fontId="6" fillId="3" borderId="0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left" wrapText="1"/>
    </xf>
    <xf numFmtId="0" fontId="5" fillId="3" borderId="2" xfId="0" applyNumberFormat="1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center" vertical="justify" wrapText="1"/>
    </xf>
    <xf numFmtId="0" fontId="5" fillId="3" borderId="3" xfId="0" applyNumberFormat="1" applyFont="1" applyFill="1" applyBorder="1" applyAlignment="1">
      <alignment horizontal="center" vertical="justify"/>
    </xf>
    <xf numFmtId="0" fontId="5" fillId="3" borderId="1" xfId="0" applyNumberFormat="1" applyFont="1" applyFill="1" applyBorder="1" applyAlignment="1">
      <alignment horizontal="center" vertical="justify"/>
    </xf>
    <xf numFmtId="0" fontId="6" fillId="3" borderId="3" xfId="0" applyNumberFormat="1" applyFont="1" applyFill="1" applyBorder="1" applyAlignment="1">
      <alignment horizontal="center" vertical="justify"/>
    </xf>
    <xf numFmtId="0" fontId="6" fillId="3" borderId="1" xfId="0" applyNumberFormat="1" applyFont="1" applyFill="1" applyBorder="1" applyAlignment="1">
      <alignment horizontal="center" vertical="justify"/>
    </xf>
    <xf numFmtId="0" fontId="6" fillId="3" borderId="8" xfId="0" applyNumberFormat="1" applyFont="1" applyFill="1" applyBorder="1" applyAlignment="1">
      <alignment horizontal="center" vertical="justify" wrapText="1"/>
    </xf>
    <xf numFmtId="0" fontId="6" fillId="3" borderId="3" xfId="0" applyNumberFormat="1" applyFont="1" applyFill="1" applyBorder="1" applyAlignment="1">
      <alignment horizontal="center" vertical="justify" wrapText="1"/>
    </xf>
  </cellXfs>
  <cellStyles count="20">
    <cellStyle name="Blogas" xfId="1" builtinId="27"/>
    <cellStyle name="Comma 2" xfId="2"/>
    <cellStyle name="Comma 2 2" xfId="11"/>
    <cellStyle name="Comma 2 2 2" xfId="15"/>
    <cellStyle name="Comma 2 2 3" xfId="18"/>
    <cellStyle name="Comma 3" xfId="3"/>
    <cellStyle name="Currency 2" xfId="4"/>
    <cellStyle name="Currency 2 2" xfId="5"/>
    <cellStyle name="Currency 2 3" xfId="12"/>
    <cellStyle name="Įprastas" xfId="0" builtinId="0"/>
    <cellStyle name="Įprastas 2" xfId="6"/>
    <cellStyle name="Įprastas 3" xfId="10"/>
    <cellStyle name="Normal 2" xfId="7"/>
    <cellStyle name="Normal 2 2" xfId="8"/>
    <cellStyle name="Normal 2 2 2" xfId="13"/>
    <cellStyle name="Normal 2 2 2 2" xfId="16"/>
    <cellStyle name="Normal 2 2 2 3" xfId="19"/>
    <cellStyle name="Normal 2 2 3" xfId="14"/>
    <cellStyle name="Normal 2 2 4" xfId="17"/>
    <cellStyle name="Normal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8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3" sqref="F23"/>
    </sheetView>
  </sheetViews>
  <sheetFormatPr defaultColWidth="9.109375" defaultRowHeight="13.8" x14ac:dyDescent="0.25"/>
  <cols>
    <col min="1" max="1" width="7.109375" style="89" customWidth="1"/>
    <col min="2" max="2" width="113.6640625" style="90" customWidth="1"/>
    <col min="3" max="3" width="12.44140625" style="90" customWidth="1"/>
    <col min="4" max="4" width="9.109375" style="90"/>
    <col min="5" max="5" width="9.44140625" style="90" bestFit="1" customWidth="1"/>
    <col min="6" max="6" width="54" style="90" customWidth="1"/>
    <col min="7" max="7" width="9.44140625" style="90" bestFit="1" customWidth="1"/>
    <col min="8" max="16384" width="9.109375" style="90"/>
  </cols>
  <sheetData>
    <row r="1" spans="1:3" ht="15" customHeight="1" x14ac:dyDescent="0.25">
      <c r="B1" s="143" t="s">
        <v>68</v>
      </c>
      <c r="C1" s="143"/>
    </row>
    <row r="2" spans="1:3" ht="15" customHeight="1" x14ac:dyDescent="0.25">
      <c r="B2" s="143" t="s">
        <v>301</v>
      </c>
      <c r="C2" s="143"/>
    </row>
    <row r="3" spans="1:3" ht="15" customHeight="1" x14ac:dyDescent="0.25">
      <c r="B3" s="144" t="s">
        <v>300</v>
      </c>
      <c r="C3" s="144"/>
    </row>
    <row r="4" spans="1:3" ht="15" customHeight="1" x14ac:dyDescent="0.25">
      <c r="B4" s="145" t="s">
        <v>404</v>
      </c>
      <c r="C4" s="145"/>
    </row>
    <row r="5" spans="1:3" ht="15" customHeight="1" x14ac:dyDescent="0.25">
      <c r="B5" s="91"/>
      <c r="C5" s="91"/>
    </row>
    <row r="6" spans="1:3" ht="16.5" customHeight="1" x14ac:dyDescent="0.25">
      <c r="A6" s="146" t="s">
        <v>235</v>
      </c>
      <c r="B6" s="146"/>
      <c r="C6" s="146"/>
    </row>
    <row r="7" spans="1:3" ht="12.75" customHeight="1" x14ac:dyDescent="0.25">
      <c r="B7" s="92"/>
      <c r="C7" s="93" t="s">
        <v>65</v>
      </c>
    </row>
    <row r="8" spans="1:3" ht="24.75" customHeight="1" x14ac:dyDescent="0.25">
      <c r="A8" s="94" t="s">
        <v>23</v>
      </c>
      <c r="B8" s="95" t="s">
        <v>24</v>
      </c>
      <c r="C8" s="95" t="s">
        <v>1</v>
      </c>
    </row>
    <row r="9" spans="1:3" ht="15.9" customHeight="1" x14ac:dyDescent="0.25">
      <c r="A9" s="96">
        <v>1</v>
      </c>
      <c r="B9" s="97" t="s">
        <v>69</v>
      </c>
      <c r="C9" s="39">
        <v>32984</v>
      </c>
    </row>
    <row r="10" spans="1:3" ht="28.2" customHeight="1" x14ac:dyDescent="0.25">
      <c r="A10" s="96" t="s">
        <v>302</v>
      </c>
      <c r="B10" s="97" t="s">
        <v>248</v>
      </c>
      <c r="C10" s="39">
        <v>32914</v>
      </c>
    </row>
    <row r="11" spans="1:3" ht="15.9" customHeight="1" x14ac:dyDescent="0.25">
      <c r="A11" s="96">
        <v>2</v>
      </c>
      <c r="B11" s="97" t="s">
        <v>61</v>
      </c>
      <c r="C11" s="37">
        <v>390</v>
      </c>
    </row>
    <row r="12" spans="1:3" ht="15.9" customHeight="1" x14ac:dyDescent="0.25">
      <c r="A12" s="96">
        <v>3</v>
      </c>
      <c r="B12" s="98" t="s">
        <v>62</v>
      </c>
      <c r="C12" s="37">
        <v>70</v>
      </c>
    </row>
    <row r="13" spans="1:3" ht="15.9" customHeight="1" x14ac:dyDescent="0.25">
      <c r="A13" s="96">
        <v>4</v>
      </c>
      <c r="B13" s="99" t="s">
        <v>25</v>
      </c>
      <c r="C13" s="37">
        <v>15</v>
      </c>
    </row>
    <row r="14" spans="1:3" ht="15.9" customHeight="1" x14ac:dyDescent="0.25">
      <c r="A14" s="96">
        <v>5</v>
      </c>
      <c r="B14" s="99" t="s">
        <v>283</v>
      </c>
      <c r="C14" s="37">
        <v>500</v>
      </c>
    </row>
    <row r="15" spans="1:3" ht="15.9" customHeight="1" x14ac:dyDescent="0.25">
      <c r="A15" s="96">
        <v>6</v>
      </c>
      <c r="B15" s="97" t="s">
        <v>27</v>
      </c>
      <c r="C15" s="37">
        <v>130</v>
      </c>
    </row>
    <row r="16" spans="1:3" ht="15.9" customHeight="1" x14ac:dyDescent="0.25">
      <c r="A16" s="96">
        <v>7</v>
      </c>
      <c r="B16" s="100" t="s">
        <v>71</v>
      </c>
      <c r="C16" s="37">
        <f>SUM(C17:C53)</f>
        <v>24978.781999999996</v>
      </c>
    </row>
    <row r="17" spans="1:3" ht="15.9" customHeight="1" x14ac:dyDescent="0.25">
      <c r="A17" s="96" t="s">
        <v>303</v>
      </c>
      <c r="B17" s="97" t="s">
        <v>28</v>
      </c>
      <c r="C17" s="37">
        <v>258.2</v>
      </c>
    </row>
    <row r="18" spans="1:3" ht="15.9" customHeight="1" x14ac:dyDescent="0.25">
      <c r="A18" s="96" t="s">
        <v>304</v>
      </c>
      <c r="B18" s="97" t="s">
        <v>35</v>
      </c>
      <c r="C18" s="37">
        <v>651.29999999999995</v>
      </c>
    </row>
    <row r="19" spans="1:3" ht="15.9" customHeight="1" x14ac:dyDescent="0.25">
      <c r="A19" s="96" t="s">
        <v>305</v>
      </c>
      <c r="B19" s="97" t="s">
        <v>34</v>
      </c>
      <c r="C19" s="37">
        <v>1807.2</v>
      </c>
    </row>
    <row r="20" spans="1:3" ht="15.9" customHeight="1" x14ac:dyDescent="0.25">
      <c r="A20" s="96" t="s">
        <v>306</v>
      </c>
      <c r="B20" s="97" t="s">
        <v>76</v>
      </c>
      <c r="C20" s="37">
        <v>107.2</v>
      </c>
    </row>
    <row r="21" spans="1:3" ht="15.9" customHeight="1" x14ac:dyDescent="0.25">
      <c r="A21" s="96" t="s">
        <v>307</v>
      </c>
      <c r="B21" s="98" t="s">
        <v>53</v>
      </c>
      <c r="C21" s="37">
        <v>22</v>
      </c>
    </row>
    <row r="22" spans="1:3" ht="15.9" customHeight="1" x14ac:dyDescent="0.25">
      <c r="A22" s="96" t="s">
        <v>308</v>
      </c>
      <c r="B22" s="99" t="s">
        <v>77</v>
      </c>
      <c r="C22" s="37">
        <v>7.5</v>
      </c>
    </row>
    <row r="23" spans="1:3" ht="15.9" customHeight="1" x14ac:dyDescent="0.25">
      <c r="A23" s="96" t="s">
        <v>309</v>
      </c>
      <c r="B23" s="101" t="s">
        <v>47</v>
      </c>
      <c r="C23" s="37">
        <v>37.700000000000003</v>
      </c>
    </row>
    <row r="24" spans="1:3" ht="15.9" customHeight="1" x14ac:dyDescent="0.25">
      <c r="A24" s="96" t="s">
        <v>310</v>
      </c>
      <c r="B24" s="99" t="s">
        <v>46</v>
      </c>
      <c r="C24" s="37">
        <v>979.4</v>
      </c>
    </row>
    <row r="25" spans="1:3" ht="15.9" customHeight="1" x14ac:dyDescent="0.25">
      <c r="A25" s="96" t="s">
        <v>311</v>
      </c>
      <c r="B25" s="99" t="s">
        <v>48</v>
      </c>
      <c r="C25" s="37">
        <v>3.6</v>
      </c>
    </row>
    <row r="26" spans="1:3" ht="15.9" customHeight="1" x14ac:dyDescent="0.25">
      <c r="A26" s="96" t="s">
        <v>312</v>
      </c>
      <c r="B26" s="101" t="s">
        <v>49</v>
      </c>
      <c r="C26" s="37">
        <v>225.8</v>
      </c>
    </row>
    <row r="27" spans="1:3" ht="15.9" customHeight="1" x14ac:dyDescent="0.25">
      <c r="A27" s="96" t="s">
        <v>313</v>
      </c>
      <c r="B27" s="101" t="s">
        <v>78</v>
      </c>
      <c r="C27" s="37">
        <v>162</v>
      </c>
    </row>
    <row r="28" spans="1:3" ht="28.5" customHeight="1" x14ac:dyDescent="0.25">
      <c r="A28" s="96" t="s">
        <v>314</v>
      </c>
      <c r="B28" s="101" t="s">
        <v>108</v>
      </c>
      <c r="C28" s="37">
        <v>24</v>
      </c>
    </row>
    <row r="29" spans="1:3" ht="15.75" customHeight="1" x14ac:dyDescent="0.25">
      <c r="A29" s="96" t="s">
        <v>315</v>
      </c>
      <c r="B29" s="101" t="s">
        <v>284</v>
      </c>
      <c r="C29" s="37">
        <v>16.207999999999998</v>
      </c>
    </row>
    <row r="30" spans="1:3" ht="28.5" customHeight="1" x14ac:dyDescent="0.25">
      <c r="A30" s="96" t="s">
        <v>316</v>
      </c>
      <c r="B30" s="59" t="s">
        <v>285</v>
      </c>
      <c r="C30" s="37">
        <v>43.896000000000001</v>
      </c>
    </row>
    <row r="31" spans="1:3" ht="15.9" customHeight="1" x14ac:dyDescent="0.25">
      <c r="A31" s="96" t="s">
        <v>317</v>
      </c>
      <c r="B31" s="102" t="s">
        <v>79</v>
      </c>
      <c r="C31" s="37">
        <v>0.2</v>
      </c>
    </row>
    <row r="32" spans="1:3" ht="15.9" customHeight="1" x14ac:dyDescent="0.25">
      <c r="A32" s="96" t="s">
        <v>318</v>
      </c>
      <c r="B32" s="101" t="s">
        <v>80</v>
      </c>
      <c r="C32" s="37">
        <v>8</v>
      </c>
    </row>
    <row r="33" spans="1:7" ht="15.9" customHeight="1" x14ac:dyDescent="0.25">
      <c r="A33" s="96" t="s">
        <v>319</v>
      </c>
      <c r="B33" s="101" t="s">
        <v>72</v>
      </c>
      <c r="C33" s="37">
        <v>27.7</v>
      </c>
      <c r="G33" s="103"/>
    </row>
    <row r="34" spans="1:7" ht="15.9" customHeight="1" x14ac:dyDescent="0.25">
      <c r="A34" s="96" t="s">
        <v>320</v>
      </c>
      <c r="B34" s="101" t="s">
        <v>90</v>
      </c>
      <c r="C34" s="37">
        <v>13.7</v>
      </c>
    </row>
    <row r="35" spans="1:7" ht="15.9" customHeight="1" x14ac:dyDescent="0.25">
      <c r="A35" s="96" t="s">
        <v>321</v>
      </c>
      <c r="B35" s="102" t="s">
        <v>99</v>
      </c>
      <c r="C35" s="37">
        <v>0.6</v>
      </c>
    </row>
    <row r="36" spans="1:7" ht="15.9" customHeight="1" x14ac:dyDescent="0.25">
      <c r="A36" s="96" t="s">
        <v>322</v>
      </c>
      <c r="B36" s="101" t="s">
        <v>50</v>
      </c>
      <c r="C36" s="37">
        <v>7.4</v>
      </c>
    </row>
    <row r="37" spans="1:7" ht="15.9" customHeight="1" x14ac:dyDescent="0.25">
      <c r="A37" s="96" t="s">
        <v>323</v>
      </c>
      <c r="B37" s="104" t="s">
        <v>51</v>
      </c>
      <c r="C37" s="37">
        <v>29.7</v>
      </c>
    </row>
    <row r="38" spans="1:7" ht="15.9" customHeight="1" x14ac:dyDescent="0.25">
      <c r="A38" s="96" t="s">
        <v>324</v>
      </c>
      <c r="B38" s="104" t="s">
        <v>55</v>
      </c>
      <c r="C38" s="37">
        <v>377.72</v>
      </c>
    </row>
    <row r="39" spans="1:7" ht="15.9" customHeight="1" x14ac:dyDescent="0.25">
      <c r="A39" s="96" t="s">
        <v>325</v>
      </c>
      <c r="B39" s="104" t="s">
        <v>70</v>
      </c>
      <c r="C39" s="37">
        <v>2.1</v>
      </c>
    </row>
    <row r="40" spans="1:7" ht="15.9" customHeight="1" x14ac:dyDescent="0.25">
      <c r="A40" s="96" t="s">
        <v>326</v>
      </c>
      <c r="B40" s="97" t="s">
        <v>93</v>
      </c>
      <c r="C40" s="37">
        <v>15893.2</v>
      </c>
    </row>
    <row r="41" spans="1:7" ht="15.9" customHeight="1" x14ac:dyDescent="0.25">
      <c r="A41" s="96" t="s">
        <v>327</v>
      </c>
      <c r="B41" s="97" t="s">
        <v>96</v>
      </c>
      <c r="C41" s="37">
        <v>813.6</v>
      </c>
    </row>
    <row r="42" spans="1:7" ht="15.9" customHeight="1" x14ac:dyDescent="0.25">
      <c r="A42" s="96" t="s">
        <v>328</v>
      </c>
      <c r="B42" s="97" t="s">
        <v>100</v>
      </c>
      <c r="C42" s="37">
        <v>150.1</v>
      </c>
    </row>
    <row r="43" spans="1:7" ht="15.9" customHeight="1" x14ac:dyDescent="0.25">
      <c r="A43" s="96" t="s">
        <v>329</v>
      </c>
      <c r="B43" s="97" t="s">
        <v>101</v>
      </c>
      <c r="C43" s="37">
        <v>43.048000000000002</v>
      </c>
    </row>
    <row r="44" spans="1:7" ht="15.9" customHeight="1" x14ac:dyDescent="0.25">
      <c r="A44" s="96" t="s">
        <v>330</v>
      </c>
      <c r="B44" s="97" t="s">
        <v>422</v>
      </c>
      <c r="C44" s="37">
        <v>76</v>
      </c>
    </row>
    <row r="45" spans="1:7" ht="15.9" customHeight="1" x14ac:dyDescent="0.25">
      <c r="A45" s="96" t="s">
        <v>331</v>
      </c>
      <c r="B45" s="97" t="s">
        <v>109</v>
      </c>
      <c r="C45" s="37">
        <v>122.754</v>
      </c>
    </row>
    <row r="46" spans="1:7" ht="15.9" customHeight="1" x14ac:dyDescent="0.25">
      <c r="A46" s="96" t="s">
        <v>332</v>
      </c>
      <c r="B46" s="97" t="s">
        <v>218</v>
      </c>
      <c r="C46" s="37">
        <v>88.655000000000001</v>
      </c>
    </row>
    <row r="47" spans="1:7" ht="15.9" customHeight="1" x14ac:dyDescent="0.25">
      <c r="A47" s="96" t="s">
        <v>333</v>
      </c>
      <c r="B47" s="97" t="s">
        <v>286</v>
      </c>
      <c r="C47" s="37">
        <v>25.001000000000001</v>
      </c>
    </row>
    <row r="48" spans="1:7" ht="15.9" customHeight="1" x14ac:dyDescent="0.25">
      <c r="A48" s="96" t="s">
        <v>334</v>
      </c>
      <c r="B48" s="97" t="s">
        <v>97</v>
      </c>
      <c r="C48" s="37">
        <v>2680</v>
      </c>
      <c r="E48" s="103"/>
    </row>
    <row r="49" spans="1:5" ht="15.75" customHeight="1" x14ac:dyDescent="0.25">
      <c r="A49" s="96" t="s">
        <v>335</v>
      </c>
      <c r="B49" s="97" t="s">
        <v>102</v>
      </c>
      <c r="C49" s="37">
        <v>223.3</v>
      </c>
    </row>
    <row r="50" spans="1:5" ht="15.75" customHeight="1" x14ac:dyDescent="0.25">
      <c r="A50" s="96" t="s">
        <v>336</v>
      </c>
      <c r="B50" s="102" t="s">
        <v>98</v>
      </c>
      <c r="C50" s="39"/>
      <c r="E50" s="103"/>
    </row>
    <row r="51" spans="1:5" ht="15.75" customHeight="1" x14ac:dyDescent="0.25">
      <c r="A51" s="96" t="s">
        <v>337</v>
      </c>
      <c r="B51" s="102" t="s">
        <v>234</v>
      </c>
      <c r="C51" s="39"/>
    </row>
    <row r="52" spans="1:5" ht="32.25" customHeight="1" x14ac:dyDescent="0.25">
      <c r="A52" s="96" t="s">
        <v>338</v>
      </c>
      <c r="B52" s="102" t="s">
        <v>297</v>
      </c>
      <c r="C52" s="39">
        <v>2</v>
      </c>
    </row>
    <row r="53" spans="1:5" ht="15.75" customHeight="1" x14ac:dyDescent="0.25">
      <c r="A53" s="96" t="s">
        <v>421</v>
      </c>
      <c r="B53" s="102" t="s">
        <v>298</v>
      </c>
      <c r="C53" s="39">
        <v>48</v>
      </c>
    </row>
    <row r="54" spans="1:5" ht="15.9" customHeight="1" x14ac:dyDescent="0.25">
      <c r="A54" s="96">
        <v>8</v>
      </c>
      <c r="B54" s="102" t="s">
        <v>94</v>
      </c>
      <c r="C54" s="39">
        <v>40</v>
      </c>
      <c r="E54" s="103"/>
    </row>
    <row r="55" spans="1:5" ht="15.9" customHeight="1" x14ac:dyDescent="0.25">
      <c r="A55" s="96">
        <v>9</v>
      </c>
      <c r="B55" s="102" t="s">
        <v>82</v>
      </c>
      <c r="C55" s="39">
        <v>200</v>
      </c>
    </row>
    <row r="56" spans="1:5" ht="15.9" customHeight="1" x14ac:dyDescent="0.25">
      <c r="A56" s="96">
        <v>10</v>
      </c>
      <c r="B56" s="102" t="s">
        <v>85</v>
      </c>
      <c r="C56" s="39">
        <v>35</v>
      </c>
    </row>
    <row r="57" spans="1:5" ht="15.9" customHeight="1" x14ac:dyDescent="0.25">
      <c r="A57" s="96">
        <v>11</v>
      </c>
      <c r="B57" s="97" t="s">
        <v>39</v>
      </c>
      <c r="C57" s="39">
        <v>80</v>
      </c>
    </row>
    <row r="58" spans="1:5" ht="15.9" customHeight="1" x14ac:dyDescent="0.25">
      <c r="A58" s="96">
        <v>12</v>
      </c>
      <c r="B58" s="97" t="s">
        <v>87</v>
      </c>
      <c r="C58" s="39">
        <v>904.3</v>
      </c>
    </row>
    <row r="59" spans="1:5" ht="15.9" customHeight="1" x14ac:dyDescent="0.25">
      <c r="A59" s="96">
        <v>13</v>
      </c>
      <c r="B59" s="97" t="s">
        <v>86</v>
      </c>
      <c r="C59" s="39">
        <v>287.60000000000002</v>
      </c>
      <c r="E59" s="103"/>
    </row>
    <row r="60" spans="1:5" ht="15.9" customHeight="1" x14ac:dyDescent="0.25">
      <c r="A60" s="96">
        <v>14</v>
      </c>
      <c r="B60" s="97" t="s">
        <v>38</v>
      </c>
      <c r="C60" s="39">
        <v>916</v>
      </c>
      <c r="E60" s="103"/>
    </row>
    <row r="61" spans="1:5" ht="15.9" customHeight="1" x14ac:dyDescent="0.25">
      <c r="A61" s="96">
        <v>15</v>
      </c>
      <c r="B61" s="105" t="s">
        <v>83</v>
      </c>
      <c r="C61" s="39">
        <v>60</v>
      </c>
    </row>
    <row r="62" spans="1:5" ht="15.9" customHeight="1" x14ac:dyDescent="0.25">
      <c r="A62" s="96">
        <v>16</v>
      </c>
      <c r="B62" s="105" t="s">
        <v>84</v>
      </c>
      <c r="C62" s="37">
        <v>1230</v>
      </c>
    </row>
    <row r="63" spans="1:5" ht="15.9" customHeight="1" x14ac:dyDescent="0.25">
      <c r="A63" s="96" t="s">
        <v>339</v>
      </c>
      <c r="B63" s="105" t="s">
        <v>88</v>
      </c>
      <c r="C63" s="37">
        <v>1180</v>
      </c>
    </row>
    <row r="64" spans="1:5" ht="15.9" customHeight="1" x14ac:dyDescent="0.25">
      <c r="A64" s="96">
        <v>17</v>
      </c>
      <c r="B64" s="105" t="s">
        <v>81</v>
      </c>
      <c r="C64" s="37">
        <v>60</v>
      </c>
    </row>
    <row r="65" spans="1:3" ht="15.9" customHeight="1" x14ac:dyDescent="0.25">
      <c r="A65" s="96">
        <v>18</v>
      </c>
      <c r="B65" s="105" t="s">
        <v>36</v>
      </c>
      <c r="C65" s="37">
        <v>20</v>
      </c>
    </row>
    <row r="66" spans="1:3" ht="15.9" customHeight="1" x14ac:dyDescent="0.25">
      <c r="A66" s="96">
        <v>19</v>
      </c>
      <c r="B66" s="105" t="s">
        <v>287</v>
      </c>
      <c r="C66" s="37">
        <v>110</v>
      </c>
    </row>
    <row r="67" spans="1:3" ht="15.9" customHeight="1" x14ac:dyDescent="0.25">
      <c r="A67" s="139" t="s">
        <v>26</v>
      </c>
      <c r="B67" s="140"/>
      <c r="C67" s="37">
        <f>SUM(C9,C54:C62,C64,C65,C66,C11:C16)</f>
        <v>63010.682000000001</v>
      </c>
    </row>
    <row r="68" spans="1:3" ht="15.9" customHeight="1" x14ac:dyDescent="0.25">
      <c r="A68" s="141" t="s">
        <v>247</v>
      </c>
      <c r="B68" s="142"/>
      <c r="C68" s="37">
        <v>4402.7</v>
      </c>
    </row>
  </sheetData>
  <mergeCells count="7">
    <mergeCell ref="A67:B67"/>
    <mergeCell ref="A68:B68"/>
    <mergeCell ref="B1:C1"/>
    <mergeCell ref="B2:C2"/>
    <mergeCell ref="B3:C3"/>
    <mergeCell ref="B4:C4"/>
    <mergeCell ref="A6:C6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6"/>
  <sheetViews>
    <sheetView zoomScaleNormal="100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D43" sqref="D43"/>
    </sheetView>
  </sheetViews>
  <sheetFormatPr defaultColWidth="9.109375" defaultRowHeight="13.8" x14ac:dyDescent="0.25"/>
  <cols>
    <col min="1" max="1" width="4.109375" style="32" customWidth="1"/>
    <col min="2" max="2" width="48.44140625" style="6" customWidth="1"/>
    <col min="3" max="6" width="15.6640625" style="6" customWidth="1"/>
    <col min="7" max="7" width="12.88671875" style="6" customWidth="1"/>
    <col min="8" max="8" width="9.44140625" style="6" customWidth="1"/>
    <col min="9" max="9" width="26.6640625" style="6" customWidth="1"/>
    <col min="10" max="10" width="19.88671875" style="6" customWidth="1"/>
    <col min="11" max="16384" width="9.109375" style="6"/>
  </cols>
  <sheetData>
    <row r="1" spans="1:10" ht="15" customHeight="1" x14ac:dyDescent="0.25">
      <c r="D1" s="35" t="s">
        <v>112</v>
      </c>
      <c r="E1" s="150" t="s">
        <v>110</v>
      </c>
      <c r="F1" s="150"/>
      <c r="G1" s="35"/>
      <c r="H1" s="35"/>
      <c r="I1" s="35"/>
      <c r="J1" s="22"/>
    </row>
    <row r="2" spans="1:10" ht="15" customHeight="1" x14ac:dyDescent="0.25">
      <c r="D2" s="35" t="s">
        <v>111</v>
      </c>
      <c r="E2" s="150" t="s">
        <v>288</v>
      </c>
      <c r="F2" s="150"/>
      <c r="G2" s="35"/>
      <c r="H2" s="35"/>
      <c r="I2" s="35"/>
      <c r="J2" s="22"/>
    </row>
    <row r="3" spans="1:10" ht="15" customHeight="1" x14ac:dyDescent="0.25">
      <c r="A3" s="32" t="s">
        <v>33</v>
      </c>
      <c r="D3" s="35"/>
      <c r="E3" s="151" t="s">
        <v>115</v>
      </c>
      <c r="F3" s="151"/>
      <c r="G3" s="35"/>
      <c r="H3" s="35"/>
      <c r="I3" s="35"/>
      <c r="J3" s="22"/>
    </row>
    <row r="4" spans="1:10" ht="15" customHeight="1" x14ac:dyDescent="0.25">
      <c r="D4" s="35"/>
      <c r="E4" s="152" t="s">
        <v>405</v>
      </c>
      <c r="F4" s="152"/>
      <c r="G4" s="35"/>
      <c r="H4" s="35"/>
      <c r="I4" s="35"/>
      <c r="J4" s="22"/>
    </row>
    <row r="5" spans="1:10" ht="14.25" customHeight="1" x14ac:dyDescent="0.25">
      <c r="D5" s="35"/>
      <c r="E5" s="152"/>
      <c r="F5" s="152"/>
      <c r="G5" s="35"/>
      <c r="H5" s="35"/>
      <c r="I5" s="35"/>
      <c r="J5" s="22"/>
    </row>
    <row r="6" spans="1:10" ht="31.5" customHeight="1" x14ac:dyDescent="0.25">
      <c r="A6" s="149" t="s">
        <v>236</v>
      </c>
      <c r="B6" s="149"/>
      <c r="C6" s="149"/>
      <c r="D6" s="149"/>
      <c r="E6" s="149"/>
      <c r="F6" s="149"/>
    </row>
    <row r="7" spans="1:10" ht="15" customHeight="1" x14ac:dyDescent="0.25">
      <c r="F7" s="30" t="s">
        <v>65</v>
      </c>
    </row>
    <row r="8" spans="1:10" ht="96" customHeight="1" x14ac:dyDescent="0.25">
      <c r="A8" s="76" t="s">
        <v>0</v>
      </c>
      <c r="B8" s="76" t="s">
        <v>21</v>
      </c>
      <c r="C8" s="76" t="s">
        <v>1</v>
      </c>
      <c r="D8" s="76" t="s">
        <v>75</v>
      </c>
      <c r="E8" s="76" t="s">
        <v>86</v>
      </c>
      <c r="F8" s="76" t="s">
        <v>38</v>
      </c>
    </row>
    <row r="9" spans="1:10" ht="15.9" customHeight="1" x14ac:dyDescent="0.25">
      <c r="A9" s="21">
        <v>1</v>
      </c>
      <c r="B9" s="3" t="s">
        <v>67</v>
      </c>
      <c r="C9" s="68">
        <f t="shared" ref="C9:C41" si="0">SUM(D9+E9+F9)</f>
        <v>61.900000000000006</v>
      </c>
      <c r="D9" s="70">
        <v>42.4</v>
      </c>
      <c r="E9" s="70">
        <v>0.2</v>
      </c>
      <c r="F9" s="70">
        <v>19.3</v>
      </c>
    </row>
    <row r="10" spans="1:10" ht="15.9" customHeight="1" x14ac:dyDescent="0.25">
      <c r="A10" s="21">
        <v>2</v>
      </c>
      <c r="B10" s="3" t="s">
        <v>91</v>
      </c>
      <c r="C10" s="68">
        <f t="shared" si="0"/>
        <v>2</v>
      </c>
      <c r="D10" s="70"/>
      <c r="E10" s="70">
        <v>2</v>
      </c>
      <c r="F10" s="70"/>
    </row>
    <row r="11" spans="1:10" ht="15.9" customHeight="1" x14ac:dyDescent="0.25">
      <c r="A11" s="4">
        <v>3</v>
      </c>
      <c r="B11" s="1" t="s">
        <v>92</v>
      </c>
      <c r="C11" s="68">
        <f t="shared" si="0"/>
        <v>6</v>
      </c>
      <c r="D11" s="70"/>
      <c r="E11" s="70">
        <v>6</v>
      </c>
      <c r="F11" s="70"/>
    </row>
    <row r="12" spans="1:10" ht="15.9" customHeight="1" x14ac:dyDescent="0.25">
      <c r="A12" s="21">
        <v>4</v>
      </c>
      <c r="B12" s="1" t="s">
        <v>58</v>
      </c>
      <c r="C12" s="68">
        <f t="shared" si="0"/>
        <v>13.700000000000001</v>
      </c>
      <c r="D12" s="70">
        <v>0.7</v>
      </c>
      <c r="E12" s="70">
        <v>1.7</v>
      </c>
      <c r="F12" s="70">
        <v>11.3</v>
      </c>
    </row>
    <row r="13" spans="1:10" ht="15.9" customHeight="1" x14ac:dyDescent="0.25">
      <c r="A13" s="21">
        <v>5</v>
      </c>
      <c r="B13" s="1" t="s">
        <v>103</v>
      </c>
      <c r="C13" s="68">
        <f t="shared" si="0"/>
        <v>36.5</v>
      </c>
      <c r="D13" s="70">
        <v>3</v>
      </c>
      <c r="E13" s="70">
        <v>3.5</v>
      </c>
      <c r="F13" s="70">
        <v>30</v>
      </c>
    </row>
    <row r="14" spans="1:10" ht="15.9" customHeight="1" x14ac:dyDescent="0.25">
      <c r="A14" s="4">
        <v>6</v>
      </c>
      <c r="B14" s="1" t="s">
        <v>3</v>
      </c>
      <c r="C14" s="68">
        <f t="shared" si="0"/>
        <v>77</v>
      </c>
      <c r="D14" s="70">
        <v>73</v>
      </c>
      <c r="E14" s="70">
        <v>4</v>
      </c>
      <c r="F14" s="70"/>
    </row>
    <row r="15" spans="1:10" ht="15.9" customHeight="1" x14ac:dyDescent="0.25">
      <c r="A15" s="21">
        <v>7</v>
      </c>
      <c r="B15" s="1" t="s">
        <v>4</v>
      </c>
      <c r="C15" s="68">
        <f t="shared" si="0"/>
        <v>7</v>
      </c>
      <c r="D15" s="70">
        <v>4.5</v>
      </c>
      <c r="E15" s="70">
        <v>2.5</v>
      </c>
      <c r="F15" s="70"/>
    </row>
    <row r="16" spans="1:10" ht="15.9" customHeight="1" x14ac:dyDescent="0.25">
      <c r="A16" s="21">
        <v>8</v>
      </c>
      <c r="B16" s="1" t="s">
        <v>54</v>
      </c>
      <c r="C16" s="68">
        <f t="shared" si="0"/>
        <v>10</v>
      </c>
      <c r="D16" s="70"/>
      <c r="E16" s="70">
        <v>10</v>
      </c>
      <c r="F16" s="70"/>
    </row>
    <row r="17" spans="1:6" ht="15.9" customHeight="1" x14ac:dyDescent="0.25">
      <c r="A17" s="4">
        <v>9</v>
      </c>
      <c r="B17" s="1" t="s">
        <v>56</v>
      </c>
      <c r="C17" s="68">
        <f t="shared" si="0"/>
        <v>26.8</v>
      </c>
      <c r="D17" s="70">
        <v>16.3</v>
      </c>
      <c r="E17" s="70">
        <v>2.5</v>
      </c>
      <c r="F17" s="70">
        <v>8</v>
      </c>
    </row>
    <row r="18" spans="1:6" ht="15.9" customHeight="1" x14ac:dyDescent="0.25">
      <c r="A18" s="21">
        <v>10</v>
      </c>
      <c r="B18" s="1" t="s">
        <v>59</v>
      </c>
      <c r="C18" s="68">
        <f t="shared" si="0"/>
        <v>25.5</v>
      </c>
      <c r="D18" s="70">
        <v>1.8</v>
      </c>
      <c r="E18" s="70">
        <v>2</v>
      </c>
      <c r="F18" s="70">
        <v>21.7</v>
      </c>
    </row>
    <row r="19" spans="1:6" ht="15.9" customHeight="1" x14ac:dyDescent="0.25">
      <c r="A19" s="21">
        <v>11</v>
      </c>
      <c r="B19" s="1" t="s">
        <v>12</v>
      </c>
      <c r="C19" s="68">
        <f t="shared" si="0"/>
        <v>71.099999999999994</v>
      </c>
      <c r="D19" s="70">
        <v>2.7</v>
      </c>
      <c r="E19" s="70">
        <v>0.4</v>
      </c>
      <c r="F19" s="70">
        <v>68</v>
      </c>
    </row>
    <row r="20" spans="1:6" ht="15.9" customHeight="1" x14ac:dyDescent="0.25">
      <c r="A20" s="4">
        <v>12</v>
      </c>
      <c r="B20" s="1" t="s">
        <v>13</v>
      </c>
      <c r="C20" s="68">
        <f t="shared" si="0"/>
        <v>102</v>
      </c>
      <c r="D20" s="70">
        <v>1</v>
      </c>
      <c r="E20" s="70">
        <v>1</v>
      </c>
      <c r="F20" s="70">
        <v>100</v>
      </c>
    </row>
    <row r="21" spans="1:6" ht="15.9" customHeight="1" x14ac:dyDescent="0.25">
      <c r="A21" s="21">
        <v>13</v>
      </c>
      <c r="B21" s="1" t="s">
        <v>14</v>
      </c>
      <c r="C21" s="68">
        <f t="shared" si="0"/>
        <v>109.6</v>
      </c>
      <c r="D21" s="70">
        <v>5</v>
      </c>
      <c r="E21" s="70">
        <v>1</v>
      </c>
      <c r="F21" s="70">
        <v>103.6</v>
      </c>
    </row>
    <row r="22" spans="1:6" ht="15.9" customHeight="1" x14ac:dyDescent="0.25">
      <c r="A22" s="21">
        <v>14</v>
      </c>
      <c r="B22" s="1" t="s">
        <v>15</v>
      </c>
      <c r="C22" s="68">
        <f t="shared" si="0"/>
        <v>125</v>
      </c>
      <c r="D22" s="70">
        <v>3.5</v>
      </c>
      <c r="E22" s="70">
        <v>1.5</v>
      </c>
      <c r="F22" s="70">
        <v>120</v>
      </c>
    </row>
    <row r="23" spans="1:6" ht="15.9" customHeight="1" x14ac:dyDescent="0.25">
      <c r="A23" s="4">
        <v>15</v>
      </c>
      <c r="B23" s="1" t="s">
        <v>16</v>
      </c>
      <c r="C23" s="68">
        <f t="shared" si="0"/>
        <v>104.3</v>
      </c>
      <c r="D23" s="70">
        <v>3</v>
      </c>
      <c r="E23" s="70">
        <v>1.6</v>
      </c>
      <c r="F23" s="70">
        <v>99.7</v>
      </c>
    </row>
    <row r="24" spans="1:6" ht="15.9" customHeight="1" x14ac:dyDescent="0.3">
      <c r="A24" s="21">
        <v>16</v>
      </c>
      <c r="B24" s="1" t="s">
        <v>17</v>
      </c>
      <c r="C24" s="64">
        <f t="shared" si="0"/>
        <v>146.6</v>
      </c>
      <c r="D24" s="65">
        <v>6.2</v>
      </c>
      <c r="E24" s="65">
        <v>1.5</v>
      </c>
      <c r="F24" s="65">
        <v>138.9</v>
      </c>
    </row>
    <row r="25" spans="1:6" ht="15.9" customHeight="1" x14ac:dyDescent="0.25">
      <c r="A25" s="21">
        <v>17</v>
      </c>
      <c r="B25" s="1" t="s">
        <v>5</v>
      </c>
      <c r="C25" s="68">
        <f t="shared" si="0"/>
        <v>86</v>
      </c>
      <c r="D25" s="68">
        <v>4</v>
      </c>
      <c r="E25" s="68">
        <v>2</v>
      </c>
      <c r="F25" s="68">
        <v>80</v>
      </c>
    </row>
    <row r="26" spans="1:6" ht="15.9" customHeight="1" x14ac:dyDescent="0.25">
      <c r="A26" s="4">
        <v>18</v>
      </c>
      <c r="B26" s="1" t="s">
        <v>6</v>
      </c>
      <c r="C26" s="68">
        <f t="shared" si="0"/>
        <v>25</v>
      </c>
      <c r="D26" s="70"/>
      <c r="E26" s="70"/>
      <c r="F26" s="70">
        <v>25</v>
      </c>
    </row>
    <row r="27" spans="1:6" ht="15.9" customHeight="1" x14ac:dyDescent="0.25">
      <c r="A27" s="21">
        <v>19</v>
      </c>
      <c r="B27" s="77" t="s">
        <v>152</v>
      </c>
      <c r="C27" s="68">
        <f t="shared" si="0"/>
        <v>91</v>
      </c>
      <c r="D27" s="66">
        <v>15</v>
      </c>
      <c r="E27" s="66">
        <v>5</v>
      </c>
      <c r="F27" s="66">
        <v>71</v>
      </c>
    </row>
    <row r="28" spans="1:6" ht="15.75" customHeight="1" x14ac:dyDescent="0.25">
      <c r="A28" s="21">
        <v>20</v>
      </c>
      <c r="B28" s="77" t="s">
        <v>250</v>
      </c>
      <c r="C28" s="68">
        <f t="shared" si="0"/>
        <v>285</v>
      </c>
      <c r="D28" s="66">
        <v>285</v>
      </c>
      <c r="E28" s="66"/>
      <c r="F28" s="66"/>
    </row>
    <row r="29" spans="1:6" ht="15.9" customHeight="1" x14ac:dyDescent="0.25">
      <c r="A29" s="4">
        <v>21</v>
      </c>
      <c r="B29" s="1" t="s">
        <v>258</v>
      </c>
      <c r="C29" s="68">
        <f t="shared" si="0"/>
        <v>14</v>
      </c>
      <c r="D29" s="70"/>
      <c r="E29" s="70"/>
      <c r="F29" s="70">
        <v>14</v>
      </c>
    </row>
    <row r="30" spans="1:6" ht="15.9" customHeight="1" x14ac:dyDescent="0.25">
      <c r="A30" s="21">
        <v>22</v>
      </c>
      <c r="B30" s="1" t="s">
        <v>22</v>
      </c>
      <c r="C30" s="68">
        <f t="shared" si="0"/>
        <v>65.5</v>
      </c>
      <c r="D30" s="70">
        <v>60</v>
      </c>
      <c r="E30" s="70"/>
      <c r="F30" s="70">
        <v>5.5</v>
      </c>
    </row>
    <row r="31" spans="1:6" ht="15.75" customHeight="1" x14ac:dyDescent="0.25">
      <c r="A31" s="21">
        <v>23</v>
      </c>
      <c r="B31" s="75" t="s">
        <v>260</v>
      </c>
      <c r="C31" s="68">
        <f t="shared" si="0"/>
        <v>8</v>
      </c>
      <c r="D31" s="70">
        <v>8</v>
      </c>
      <c r="E31" s="70"/>
      <c r="F31" s="70"/>
    </row>
    <row r="32" spans="1:6" ht="15.9" customHeight="1" x14ac:dyDescent="0.25">
      <c r="A32" s="4">
        <v>24</v>
      </c>
      <c r="B32" s="1" t="s">
        <v>279</v>
      </c>
      <c r="C32" s="68">
        <f t="shared" si="0"/>
        <v>5</v>
      </c>
      <c r="D32" s="68">
        <v>3</v>
      </c>
      <c r="E32" s="68">
        <v>2</v>
      </c>
      <c r="F32" s="68"/>
    </row>
    <row r="33" spans="1:13" ht="15.9" customHeight="1" x14ac:dyDescent="0.25">
      <c r="A33" s="21">
        <v>25</v>
      </c>
      <c r="B33" s="1" t="s">
        <v>263</v>
      </c>
      <c r="C33" s="68">
        <f t="shared" si="0"/>
        <v>7.5</v>
      </c>
      <c r="D33" s="68">
        <v>7.5</v>
      </c>
      <c r="E33" s="68"/>
      <c r="F33" s="68"/>
    </row>
    <row r="34" spans="1:13" ht="15.9" customHeight="1" x14ac:dyDescent="0.25">
      <c r="A34" s="21">
        <v>26</v>
      </c>
      <c r="B34" s="1" t="s">
        <v>7</v>
      </c>
      <c r="C34" s="68">
        <f t="shared" si="0"/>
        <v>100</v>
      </c>
      <c r="D34" s="68">
        <v>85</v>
      </c>
      <c r="E34" s="68">
        <v>15</v>
      </c>
      <c r="F34" s="68"/>
    </row>
    <row r="35" spans="1:13" ht="15.9" customHeight="1" x14ac:dyDescent="0.25">
      <c r="A35" s="4">
        <v>27</v>
      </c>
      <c r="B35" s="1" t="s">
        <v>8</v>
      </c>
      <c r="C35" s="68">
        <f t="shared" si="0"/>
        <v>77</v>
      </c>
      <c r="D35" s="70">
        <v>60</v>
      </c>
      <c r="E35" s="70">
        <v>17</v>
      </c>
      <c r="F35" s="70"/>
    </row>
    <row r="36" spans="1:13" ht="15.9" customHeight="1" x14ac:dyDescent="0.25">
      <c r="A36" s="21">
        <v>28</v>
      </c>
      <c r="B36" s="1" t="s">
        <v>20</v>
      </c>
      <c r="C36" s="68">
        <f t="shared" si="0"/>
        <v>0.6</v>
      </c>
      <c r="D36" s="70">
        <v>0.3</v>
      </c>
      <c r="E36" s="70">
        <v>0.3</v>
      </c>
      <c r="F36" s="70"/>
    </row>
    <row r="37" spans="1:13" ht="15.9" customHeight="1" x14ac:dyDescent="0.25">
      <c r="A37" s="21">
        <v>29</v>
      </c>
      <c r="B37" s="1" t="s">
        <v>30</v>
      </c>
      <c r="C37" s="68">
        <f t="shared" si="0"/>
        <v>2.8</v>
      </c>
      <c r="D37" s="70">
        <v>0.4</v>
      </c>
      <c r="E37" s="70">
        <v>2.4</v>
      </c>
      <c r="F37" s="70"/>
      <c r="H37" s="28"/>
      <c r="I37" s="2"/>
      <c r="J37" s="5"/>
      <c r="K37" s="5"/>
      <c r="L37" s="2"/>
      <c r="M37" s="2"/>
    </row>
    <row r="38" spans="1:13" ht="15.9" customHeight="1" x14ac:dyDescent="0.25">
      <c r="A38" s="4">
        <v>30</v>
      </c>
      <c r="B38" s="1" t="s">
        <v>9</v>
      </c>
      <c r="C38" s="68">
        <f t="shared" si="0"/>
        <v>11</v>
      </c>
      <c r="D38" s="70">
        <v>10</v>
      </c>
      <c r="E38" s="70">
        <v>1</v>
      </c>
      <c r="F38" s="70"/>
    </row>
    <row r="39" spans="1:13" ht="15.9" customHeight="1" x14ac:dyDescent="0.25">
      <c r="A39" s="21">
        <v>31</v>
      </c>
      <c r="B39" s="1" t="s">
        <v>37</v>
      </c>
      <c r="C39" s="68">
        <f t="shared" si="0"/>
        <v>2</v>
      </c>
      <c r="D39" s="70">
        <v>1</v>
      </c>
      <c r="E39" s="70">
        <v>1</v>
      </c>
      <c r="F39" s="70"/>
    </row>
    <row r="40" spans="1:13" ht="15.9" customHeight="1" x14ac:dyDescent="0.25">
      <c r="A40" s="21">
        <v>32</v>
      </c>
      <c r="B40" s="1" t="s">
        <v>267</v>
      </c>
      <c r="C40" s="68">
        <f t="shared" si="0"/>
        <v>2.2000000000000002</v>
      </c>
      <c r="D40" s="70">
        <v>2</v>
      </c>
      <c r="E40" s="70">
        <v>0.2</v>
      </c>
      <c r="F40" s="70"/>
    </row>
    <row r="41" spans="1:13" ht="15.9" customHeight="1" x14ac:dyDescent="0.25">
      <c r="A41" s="4">
        <v>33</v>
      </c>
      <c r="B41" s="1" t="s">
        <v>116</v>
      </c>
      <c r="C41" s="68">
        <f t="shared" si="0"/>
        <v>395.8</v>
      </c>
      <c r="D41" s="68">
        <v>200</v>
      </c>
      <c r="E41" s="70">
        <v>195.8</v>
      </c>
      <c r="F41" s="68"/>
      <c r="G41" s="5"/>
    </row>
    <row r="42" spans="1:13" ht="15.9" customHeight="1" x14ac:dyDescent="0.25">
      <c r="A42" s="21">
        <v>34</v>
      </c>
      <c r="B42" s="1" t="s">
        <v>45</v>
      </c>
      <c r="C42" s="68">
        <f>SUM(D42+E42+F42)</f>
        <v>4.5</v>
      </c>
      <c r="D42" s="68"/>
      <c r="E42" s="68">
        <v>4.5</v>
      </c>
      <c r="F42" s="68"/>
      <c r="G42" s="19"/>
      <c r="H42" s="19"/>
      <c r="I42" s="19"/>
      <c r="J42" s="19"/>
    </row>
    <row r="43" spans="1:13" ht="15.9" customHeight="1" x14ac:dyDescent="0.25">
      <c r="A43" s="147" t="s">
        <v>10</v>
      </c>
      <c r="B43" s="148"/>
      <c r="C43" s="69">
        <f>SUM(C9:C42)</f>
        <v>2107.9</v>
      </c>
      <c r="D43" s="69">
        <f>SUM(D9:D42)</f>
        <v>904.3</v>
      </c>
      <c r="E43" s="69">
        <f>SUM(E9:E42)</f>
        <v>287.60000000000002</v>
      </c>
      <c r="F43" s="69">
        <f>SUM(F9:F42)</f>
        <v>916</v>
      </c>
    </row>
    <row r="44" spans="1:13" x14ac:dyDescent="0.25">
      <c r="D44" s="19"/>
      <c r="E44" s="19"/>
      <c r="F44" s="19"/>
    </row>
    <row r="45" spans="1:13" x14ac:dyDescent="0.25">
      <c r="C45" s="19"/>
      <c r="D45" s="19"/>
      <c r="E45" s="19"/>
      <c r="F45" s="19"/>
    </row>
    <row r="46" spans="1:13" x14ac:dyDescent="0.25">
      <c r="F46" s="19"/>
    </row>
  </sheetData>
  <mergeCells count="7">
    <mergeCell ref="A43:B4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workbookViewId="0">
      <pane xSplit="4" ySplit="8" topLeftCell="E9" activePane="bottomRight" state="frozen"/>
      <selection pane="topRight" activeCell="E1" sqref="E1"/>
      <selection pane="bottomLeft" activeCell="A13" sqref="A13"/>
      <selection pane="bottomRight" activeCell="J62" sqref="J62"/>
    </sheetView>
  </sheetViews>
  <sheetFormatPr defaultColWidth="9.109375" defaultRowHeight="13.8" x14ac:dyDescent="0.25"/>
  <cols>
    <col min="1" max="1" width="6.33203125" style="106" customWidth="1"/>
    <col min="2" max="2" width="7.5546875" style="106" customWidth="1"/>
    <col min="3" max="3" width="38.5546875" style="106" customWidth="1"/>
    <col min="4" max="4" width="70" style="106" customWidth="1"/>
    <col min="5" max="5" width="11.33203125" style="106" customWidth="1"/>
    <col min="6" max="16384" width="9.109375" style="106"/>
  </cols>
  <sheetData>
    <row r="1" spans="1:5" ht="13.5" customHeight="1" x14ac:dyDescent="0.25">
      <c r="D1" s="143" t="s">
        <v>290</v>
      </c>
      <c r="E1" s="143"/>
    </row>
    <row r="2" spans="1:5" ht="13.5" customHeight="1" x14ac:dyDescent="0.25">
      <c r="D2" s="143" t="s">
        <v>289</v>
      </c>
      <c r="E2" s="143"/>
    </row>
    <row r="3" spans="1:5" ht="13.5" customHeight="1" x14ac:dyDescent="0.25">
      <c r="D3" s="145" t="s">
        <v>406</v>
      </c>
      <c r="E3" s="145"/>
    </row>
    <row r="4" spans="1:5" ht="13.5" customHeight="1" x14ac:dyDescent="0.25">
      <c r="D4" s="145" t="s">
        <v>407</v>
      </c>
      <c r="E4" s="145"/>
    </row>
    <row r="5" spans="1:5" ht="17.25" customHeight="1" x14ac:dyDescent="0.25">
      <c r="D5" s="91"/>
      <c r="E5" s="91"/>
    </row>
    <row r="6" spans="1:5" ht="22.5" customHeight="1" x14ac:dyDescent="0.25">
      <c r="A6" s="162" t="s">
        <v>237</v>
      </c>
      <c r="B6" s="162"/>
      <c r="C6" s="162"/>
      <c r="D6" s="162"/>
      <c r="E6" s="162"/>
    </row>
    <row r="7" spans="1:5" ht="15" customHeight="1" x14ac:dyDescent="0.25">
      <c r="B7" s="107"/>
      <c r="C7" s="107"/>
      <c r="D7" s="107"/>
      <c r="E7" s="108" t="s">
        <v>65</v>
      </c>
    </row>
    <row r="8" spans="1:5" ht="43.5" customHeight="1" x14ac:dyDescent="0.25">
      <c r="A8" s="85" t="s">
        <v>52</v>
      </c>
      <c r="B8" s="85" t="s">
        <v>18</v>
      </c>
      <c r="C8" s="85" t="s">
        <v>40</v>
      </c>
      <c r="D8" s="85" t="s">
        <v>41</v>
      </c>
      <c r="E8" s="85" t="s">
        <v>105</v>
      </c>
    </row>
    <row r="9" spans="1:5" ht="15.75" customHeight="1" x14ac:dyDescent="0.25">
      <c r="A9" s="85">
        <v>1</v>
      </c>
      <c r="B9" s="159" t="s">
        <v>117</v>
      </c>
      <c r="C9" s="59" t="s">
        <v>67</v>
      </c>
      <c r="D9" s="87" t="s">
        <v>125</v>
      </c>
      <c r="E9" s="39">
        <v>580.79999999999995</v>
      </c>
    </row>
    <row r="10" spans="1:5" ht="15.75" customHeight="1" x14ac:dyDescent="0.25">
      <c r="A10" s="85">
        <v>2</v>
      </c>
      <c r="B10" s="159"/>
      <c r="C10" s="109" t="s">
        <v>91</v>
      </c>
      <c r="D10" s="109" t="s">
        <v>176</v>
      </c>
      <c r="E10" s="39">
        <v>182.8</v>
      </c>
    </row>
    <row r="11" spans="1:5" ht="15.75" customHeight="1" x14ac:dyDescent="0.25">
      <c r="A11" s="85">
        <v>3</v>
      </c>
      <c r="B11" s="159"/>
      <c r="C11" s="110" t="s">
        <v>92</v>
      </c>
      <c r="D11" s="109" t="s">
        <v>126</v>
      </c>
      <c r="E11" s="39">
        <v>294.10000000000002</v>
      </c>
    </row>
    <row r="12" spans="1:5" ht="15.75" customHeight="1" x14ac:dyDescent="0.25">
      <c r="A12" s="85">
        <v>4</v>
      </c>
      <c r="B12" s="159"/>
      <c r="C12" s="109" t="s">
        <v>58</v>
      </c>
      <c r="D12" s="109" t="s">
        <v>127</v>
      </c>
      <c r="E12" s="39">
        <v>413.3</v>
      </c>
    </row>
    <row r="13" spans="1:5" ht="15.75" customHeight="1" x14ac:dyDescent="0.25">
      <c r="A13" s="85">
        <v>5</v>
      </c>
      <c r="B13" s="159"/>
      <c r="C13" s="109" t="s">
        <v>103</v>
      </c>
      <c r="D13" s="109" t="s">
        <v>128</v>
      </c>
      <c r="E13" s="39">
        <v>672.4</v>
      </c>
    </row>
    <row r="14" spans="1:5" ht="15.75" customHeight="1" x14ac:dyDescent="0.25">
      <c r="A14" s="85">
        <v>6</v>
      </c>
      <c r="B14" s="159"/>
      <c r="C14" s="110" t="s">
        <v>3</v>
      </c>
      <c r="D14" s="109" t="s">
        <v>129</v>
      </c>
      <c r="E14" s="39">
        <v>350.8</v>
      </c>
    </row>
    <row r="15" spans="1:5" ht="15.75" customHeight="1" x14ac:dyDescent="0.25">
      <c r="A15" s="85">
        <v>7</v>
      </c>
      <c r="B15" s="159"/>
      <c r="C15" s="109" t="s">
        <v>4</v>
      </c>
      <c r="D15" s="109" t="s">
        <v>130</v>
      </c>
      <c r="E15" s="39">
        <v>444.6</v>
      </c>
    </row>
    <row r="16" spans="1:5" ht="15.75" customHeight="1" x14ac:dyDescent="0.25">
      <c r="A16" s="85">
        <v>8</v>
      </c>
      <c r="B16" s="159"/>
      <c r="C16" s="111" t="s">
        <v>54</v>
      </c>
      <c r="D16" s="109" t="s">
        <v>131</v>
      </c>
      <c r="E16" s="39">
        <v>435</v>
      </c>
    </row>
    <row r="17" spans="1:5" ht="15.75" customHeight="1" x14ac:dyDescent="0.25">
      <c r="A17" s="85">
        <v>9</v>
      </c>
      <c r="B17" s="159"/>
      <c r="C17" s="105" t="s">
        <v>57</v>
      </c>
      <c r="D17" s="109" t="s">
        <v>177</v>
      </c>
      <c r="E17" s="39">
        <v>35.6</v>
      </c>
    </row>
    <row r="18" spans="1:5" ht="15.75" customHeight="1" x14ac:dyDescent="0.25">
      <c r="A18" s="85">
        <v>10</v>
      </c>
      <c r="B18" s="159"/>
      <c r="C18" s="110" t="s">
        <v>59</v>
      </c>
      <c r="D18" s="109" t="s">
        <v>132</v>
      </c>
      <c r="E18" s="39">
        <v>363</v>
      </c>
    </row>
    <row r="19" spans="1:5" ht="15.75" customHeight="1" x14ac:dyDescent="0.25">
      <c r="A19" s="85">
        <v>11</v>
      </c>
      <c r="B19" s="159"/>
      <c r="C19" s="109" t="s">
        <v>12</v>
      </c>
      <c r="D19" s="109" t="s">
        <v>133</v>
      </c>
      <c r="E19" s="39">
        <v>473.7</v>
      </c>
    </row>
    <row r="20" spans="1:5" ht="15.75" customHeight="1" x14ac:dyDescent="0.25">
      <c r="A20" s="85">
        <v>12</v>
      </c>
      <c r="B20" s="159"/>
      <c r="C20" s="109" t="s">
        <v>13</v>
      </c>
      <c r="D20" s="109" t="s">
        <v>134</v>
      </c>
      <c r="E20" s="39">
        <v>812.3</v>
      </c>
    </row>
    <row r="21" spans="1:5" ht="15.75" customHeight="1" x14ac:dyDescent="0.25">
      <c r="A21" s="85">
        <v>13</v>
      </c>
      <c r="B21" s="159"/>
      <c r="C21" s="109" t="s">
        <v>14</v>
      </c>
      <c r="D21" s="112" t="s">
        <v>135</v>
      </c>
      <c r="E21" s="39">
        <v>759.1</v>
      </c>
    </row>
    <row r="22" spans="1:5" ht="15.75" customHeight="1" x14ac:dyDescent="0.25">
      <c r="A22" s="85">
        <v>14</v>
      </c>
      <c r="B22" s="159"/>
      <c r="C22" s="109" t="s">
        <v>15</v>
      </c>
      <c r="D22" s="109" t="s">
        <v>136</v>
      </c>
      <c r="E22" s="39">
        <v>626.70000000000005</v>
      </c>
    </row>
    <row r="23" spans="1:5" ht="15.75" customHeight="1" x14ac:dyDescent="0.25">
      <c r="A23" s="85">
        <v>15</v>
      </c>
      <c r="B23" s="159"/>
      <c r="C23" s="109" t="s">
        <v>16</v>
      </c>
      <c r="D23" s="109" t="s">
        <v>137</v>
      </c>
      <c r="E23" s="39">
        <v>606.9</v>
      </c>
    </row>
    <row r="24" spans="1:5" ht="15.75" customHeight="1" x14ac:dyDescent="0.25">
      <c r="A24" s="85">
        <v>16</v>
      </c>
      <c r="B24" s="159"/>
      <c r="C24" s="109" t="s">
        <v>17</v>
      </c>
      <c r="D24" s="109" t="s">
        <v>138</v>
      </c>
      <c r="E24" s="39">
        <v>1060.9000000000001</v>
      </c>
    </row>
    <row r="25" spans="1:5" ht="15.75" customHeight="1" x14ac:dyDescent="0.25">
      <c r="A25" s="85">
        <v>17</v>
      </c>
      <c r="B25" s="159"/>
      <c r="C25" s="109" t="s">
        <v>5</v>
      </c>
      <c r="D25" s="109" t="s">
        <v>139</v>
      </c>
      <c r="E25" s="39">
        <v>1527.6</v>
      </c>
    </row>
    <row r="26" spans="1:5" ht="15.75" customHeight="1" x14ac:dyDescent="0.25">
      <c r="A26" s="85">
        <v>18</v>
      </c>
      <c r="B26" s="159" t="s">
        <v>117</v>
      </c>
      <c r="C26" s="109" t="s">
        <v>6</v>
      </c>
      <c r="D26" s="109" t="s">
        <v>140</v>
      </c>
      <c r="E26" s="39">
        <v>476.7</v>
      </c>
    </row>
    <row r="27" spans="1:5" ht="15.75" customHeight="1" x14ac:dyDescent="0.25">
      <c r="A27" s="85">
        <v>19</v>
      </c>
      <c r="B27" s="159"/>
      <c r="C27" s="59" t="s">
        <v>152</v>
      </c>
      <c r="D27" s="59" t="s">
        <v>255</v>
      </c>
      <c r="E27" s="39">
        <v>700.7</v>
      </c>
    </row>
    <row r="28" spans="1:5" ht="15.75" customHeight="1" x14ac:dyDescent="0.25">
      <c r="A28" s="85">
        <v>20</v>
      </c>
      <c r="B28" s="159"/>
      <c r="C28" s="59" t="s">
        <v>250</v>
      </c>
      <c r="D28" s="59" t="s">
        <v>255</v>
      </c>
      <c r="E28" s="39">
        <v>290</v>
      </c>
    </row>
    <row r="29" spans="1:5" ht="15.75" customHeight="1" x14ac:dyDescent="0.25">
      <c r="A29" s="85">
        <v>21</v>
      </c>
      <c r="B29" s="159"/>
      <c r="C29" s="109" t="s">
        <v>267</v>
      </c>
      <c r="D29" s="109" t="s">
        <v>141</v>
      </c>
      <c r="E29" s="39">
        <v>12</v>
      </c>
    </row>
    <row r="30" spans="1:5" ht="31.5" customHeight="1" x14ac:dyDescent="0.25">
      <c r="A30" s="85">
        <v>22</v>
      </c>
      <c r="B30" s="153" t="s">
        <v>118</v>
      </c>
      <c r="C30" s="160" t="s">
        <v>32</v>
      </c>
      <c r="D30" s="113" t="s">
        <v>215</v>
      </c>
      <c r="E30" s="39">
        <v>1.1000000000000001</v>
      </c>
    </row>
    <row r="31" spans="1:5" ht="19.5" customHeight="1" x14ac:dyDescent="0.25">
      <c r="A31" s="85">
        <v>23</v>
      </c>
      <c r="B31" s="154"/>
      <c r="C31" s="160"/>
      <c r="D31" s="163" t="s">
        <v>270</v>
      </c>
      <c r="E31" s="39">
        <v>220</v>
      </c>
    </row>
    <row r="32" spans="1:5" ht="16.5" customHeight="1" x14ac:dyDescent="0.25">
      <c r="A32" s="85">
        <v>24</v>
      </c>
      <c r="B32" s="154"/>
      <c r="C32" s="109" t="s">
        <v>106</v>
      </c>
      <c r="D32" s="164"/>
      <c r="E32" s="39">
        <v>1121.5</v>
      </c>
    </row>
    <row r="33" spans="1:5" ht="31.5" customHeight="1" x14ac:dyDescent="0.25">
      <c r="A33" s="85">
        <v>25</v>
      </c>
      <c r="B33" s="154"/>
      <c r="C33" s="114" t="s">
        <v>260</v>
      </c>
      <c r="D33" s="110" t="s">
        <v>269</v>
      </c>
      <c r="E33" s="39">
        <v>21</v>
      </c>
    </row>
    <row r="34" spans="1:5" ht="33" customHeight="1" x14ac:dyDescent="0.25">
      <c r="A34" s="85">
        <v>26</v>
      </c>
      <c r="B34" s="154"/>
      <c r="C34" s="114" t="s">
        <v>152</v>
      </c>
      <c r="D34" s="115" t="s">
        <v>266</v>
      </c>
      <c r="E34" s="39">
        <v>200</v>
      </c>
    </row>
    <row r="35" spans="1:5" ht="16.5" customHeight="1" x14ac:dyDescent="0.25">
      <c r="A35" s="85">
        <v>27</v>
      </c>
      <c r="B35" s="154"/>
      <c r="C35" s="114" t="s">
        <v>106</v>
      </c>
      <c r="D35" s="156" t="s">
        <v>271</v>
      </c>
      <c r="E35" s="39">
        <v>216.6</v>
      </c>
    </row>
    <row r="36" spans="1:5" ht="16.5" customHeight="1" x14ac:dyDescent="0.25">
      <c r="A36" s="85">
        <v>28</v>
      </c>
      <c r="B36" s="155"/>
      <c r="C36" s="114" t="s">
        <v>32</v>
      </c>
      <c r="D36" s="158"/>
      <c r="E36" s="39">
        <v>46.5</v>
      </c>
    </row>
    <row r="37" spans="1:5" ht="16.5" customHeight="1" x14ac:dyDescent="0.25">
      <c r="A37" s="85">
        <v>29</v>
      </c>
      <c r="B37" s="159" t="s">
        <v>120</v>
      </c>
      <c r="C37" s="109" t="s">
        <v>258</v>
      </c>
      <c r="D37" s="109" t="s">
        <v>257</v>
      </c>
      <c r="E37" s="39">
        <v>308.3</v>
      </c>
    </row>
    <row r="38" spans="1:5" ht="16.5" customHeight="1" x14ac:dyDescent="0.25">
      <c r="A38" s="85">
        <v>30</v>
      </c>
      <c r="B38" s="159"/>
      <c r="C38" s="109" t="s">
        <v>22</v>
      </c>
      <c r="D38" s="109" t="s">
        <v>256</v>
      </c>
      <c r="E38" s="39">
        <v>1660.6</v>
      </c>
    </row>
    <row r="39" spans="1:5" ht="16.5" customHeight="1" x14ac:dyDescent="0.25">
      <c r="A39" s="85">
        <v>31</v>
      </c>
      <c r="B39" s="159"/>
      <c r="C39" s="114" t="s">
        <v>57</v>
      </c>
      <c r="D39" s="109" t="s">
        <v>177</v>
      </c>
      <c r="E39" s="39">
        <v>40</v>
      </c>
    </row>
    <row r="40" spans="1:5" ht="16.5" customHeight="1" x14ac:dyDescent="0.25">
      <c r="A40" s="85">
        <v>32</v>
      </c>
      <c r="B40" s="159"/>
      <c r="C40" s="156" t="s">
        <v>260</v>
      </c>
      <c r="D40" s="109" t="s">
        <v>259</v>
      </c>
      <c r="E40" s="39">
        <v>141.9</v>
      </c>
    </row>
    <row r="41" spans="1:5" ht="16.5" customHeight="1" x14ac:dyDescent="0.25">
      <c r="A41" s="85">
        <v>33</v>
      </c>
      <c r="B41" s="159"/>
      <c r="C41" s="158"/>
      <c r="D41" s="109" t="s">
        <v>273</v>
      </c>
      <c r="E41" s="39">
        <v>39.200000000000003</v>
      </c>
    </row>
    <row r="42" spans="1:5" ht="16.5" customHeight="1" x14ac:dyDescent="0.25">
      <c r="A42" s="85">
        <v>34</v>
      </c>
      <c r="B42" s="153" t="s">
        <v>122</v>
      </c>
      <c r="C42" s="109" t="s">
        <v>279</v>
      </c>
      <c r="D42" s="109" t="s">
        <v>261</v>
      </c>
      <c r="E42" s="39">
        <v>855.3</v>
      </c>
    </row>
    <row r="43" spans="1:5" ht="16.5" customHeight="1" x14ac:dyDescent="0.25">
      <c r="A43" s="85">
        <v>35</v>
      </c>
      <c r="B43" s="154"/>
      <c r="C43" s="109" t="s">
        <v>263</v>
      </c>
      <c r="D43" s="109" t="s">
        <v>280</v>
      </c>
      <c r="E43" s="39">
        <v>136.5</v>
      </c>
    </row>
    <row r="44" spans="1:5" ht="16.5" customHeight="1" x14ac:dyDescent="0.25">
      <c r="A44" s="85">
        <v>36</v>
      </c>
      <c r="B44" s="154"/>
      <c r="C44" s="160" t="s">
        <v>32</v>
      </c>
      <c r="D44" s="109" t="s">
        <v>181</v>
      </c>
      <c r="E44" s="39">
        <v>627.9</v>
      </c>
    </row>
    <row r="45" spans="1:5" ht="16.5" customHeight="1" x14ac:dyDescent="0.25">
      <c r="A45" s="85">
        <v>37</v>
      </c>
      <c r="B45" s="154"/>
      <c r="C45" s="160"/>
      <c r="D45" s="109" t="s">
        <v>182</v>
      </c>
      <c r="E45" s="39">
        <v>40</v>
      </c>
    </row>
    <row r="46" spans="1:5" ht="16.5" customHeight="1" x14ac:dyDescent="0.25">
      <c r="A46" s="85">
        <v>38</v>
      </c>
      <c r="B46" s="154"/>
      <c r="C46" s="109" t="s">
        <v>281</v>
      </c>
      <c r="D46" s="109" t="s">
        <v>264</v>
      </c>
      <c r="E46" s="39">
        <v>895.6</v>
      </c>
    </row>
    <row r="47" spans="1:5" ht="16.5" customHeight="1" x14ac:dyDescent="0.25">
      <c r="A47" s="85">
        <v>39</v>
      </c>
      <c r="B47" s="154"/>
      <c r="C47" s="109" t="s">
        <v>20</v>
      </c>
      <c r="D47" s="109" t="s">
        <v>184</v>
      </c>
      <c r="E47" s="39">
        <v>151.69999999999999</v>
      </c>
    </row>
    <row r="48" spans="1:5" ht="16.5" customHeight="1" x14ac:dyDescent="0.25">
      <c r="A48" s="85">
        <v>40</v>
      </c>
      <c r="B48" s="154"/>
      <c r="C48" s="109" t="s">
        <v>30</v>
      </c>
      <c r="D48" s="109" t="s">
        <v>185</v>
      </c>
      <c r="E48" s="39">
        <v>142.80000000000001</v>
      </c>
    </row>
    <row r="49" spans="1:5" ht="16.5" customHeight="1" x14ac:dyDescent="0.25">
      <c r="A49" s="85">
        <v>41</v>
      </c>
      <c r="B49" s="154"/>
      <c r="C49" s="109" t="s">
        <v>9</v>
      </c>
      <c r="D49" s="109" t="s">
        <v>186</v>
      </c>
      <c r="E49" s="39">
        <v>209.7</v>
      </c>
    </row>
    <row r="50" spans="1:5" ht="16.5" customHeight="1" x14ac:dyDescent="0.25">
      <c r="A50" s="85">
        <v>42</v>
      </c>
      <c r="B50" s="155"/>
      <c r="C50" s="109" t="s">
        <v>37</v>
      </c>
      <c r="D50" s="109" t="s">
        <v>187</v>
      </c>
      <c r="E50" s="39">
        <v>214.4</v>
      </c>
    </row>
    <row r="51" spans="1:5" ht="16.5" customHeight="1" x14ac:dyDescent="0.25">
      <c r="A51" s="85">
        <v>43</v>
      </c>
      <c r="B51" s="159" t="s">
        <v>123</v>
      </c>
      <c r="C51" s="109" t="s">
        <v>267</v>
      </c>
      <c r="D51" s="109" t="s">
        <v>268</v>
      </c>
      <c r="E51" s="39">
        <v>1092.8</v>
      </c>
    </row>
    <row r="52" spans="1:5" ht="16.5" customHeight="1" x14ac:dyDescent="0.25">
      <c r="A52" s="85">
        <v>44</v>
      </c>
      <c r="B52" s="153"/>
      <c r="C52" s="114" t="s">
        <v>31</v>
      </c>
      <c r="D52" s="114" t="s">
        <v>197</v>
      </c>
      <c r="E52" s="116">
        <v>20</v>
      </c>
    </row>
    <row r="53" spans="1:5" ht="16.5" customHeight="1" thickBot="1" x14ac:dyDescent="0.3">
      <c r="A53" s="85">
        <v>45</v>
      </c>
      <c r="B53" s="153"/>
      <c r="C53" s="114" t="s">
        <v>60</v>
      </c>
      <c r="D53" s="114" t="s">
        <v>188</v>
      </c>
      <c r="E53" s="116">
        <v>157.4</v>
      </c>
    </row>
    <row r="54" spans="1:5" ht="15.75" customHeight="1" thickBot="1" x14ac:dyDescent="0.3">
      <c r="A54" s="85">
        <v>46</v>
      </c>
      <c r="B54" s="117"/>
      <c r="C54" s="118" t="s">
        <v>2</v>
      </c>
      <c r="D54" s="118"/>
      <c r="E54" s="119">
        <f>SUM(E55:E111)</f>
        <v>17853.100000000002</v>
      </c>
    </row>
    <row r="55" spans="1:5" ht="15.75" customHeight="1" x14ac:dyDescent="0.25">
      <c r="A55" s="120" t="s">
        <v>340</v>
      </c>
      <c r="B55" s="167" t="s">
        <v>117</v>
      </c>
      <c r="C55" s="158" t="s">
        <v>2</v>
      </c>
      <c r="D55" s="121" t="s">
        <v>145</v>
      </c>
      <c r="E55" s="122">
        <v>35</v>
      </c>
    </row>
    <row r="56" spans="1:5" ht="15.75" customHeight="1" x14ac:dyDescent="0.25">
      <c r="A56" s="120" t="s">
        <v>341</v>
      </c>
      <c r="B56" s="154"/>
      <c r="C56" s="160"/>
      <c r="D56" s="109" t="s">
        <v>146</v>
      </c>
      <c r="E56" s="39">
        <v>35</v>
      </c>
    </row>
    <row r="57" spans="1:5" ht="15.75" customHeight="1" x14ac:dyDescent="0.25">
      <c r="A57" s="120" t="s">
        <v>342</v>
      </c>
      <c r="B57" s="154"/>
      <c r="C57" s="160"/>
      <c r="D57" s="109" t="s">
        <v>189</v>
      </c>
      <c r="E57" s="39">
        <v>35</v>
      </c>
    </row>
    <row r="58" spans="1:5" ht="15.75" customHeight="1" x14ac:dyDescent="0.25">
      <c r="A58" s="120" t="s">
        <v>343</v>
      </c>
      <c r="B58" s="154"/>
      <c r="C58" s="160" t="s">
        <v>2</v>
      </c>
      <c r="D58" s="109" t="s">
        <v>147</v>
      </c>
      <c r="E58" s="39">
        <v>195.9</v>
      </c>
    </row>
    <row r="59" spans="1:5" ht="15.75" customHeight="1" x14ac:dyDescent="0.25">
      <c r="A59" s="120" t="s">
        <v>344</v>
      </c>
      <c r="B59" s="154"/>
      <c r="C59" s="160"/>
      <c r="D59" s="109" t="s">
        <v>148</v>
      </c>
      <c r="E59" s="39">
        <v>90</v>
      </c>
    </row>
    <row r="60" spans="1:5" ht="15.75" customHeight="1" x14ac:dyDescent="0.25">
      <c r="A60" s="120" t="s">
        <v>345</v>
      </c>
      <c r="B60" s="154"/>
      <c r="C60" s="160"/>
      <c r="D60" s="109" t="s">
        <v>282</v>
      </c>
      <c r="E60" s="39">
        <v>340</v>
      </c>
    </row>
    <row r="61" spans="1:5" ht="15.75" customHeight="1" x14ac:dyDescent="0.25">
      <c r="A61" s="120" t="s">
        <v>346</v>
      </c>
      <c r="B61" s="154"/>
      <c r="C61" s="160"/>
      <c r="D61" s="109" t="s">
        <v>149</v>
      </c>
      <c r="E61" s="39">
        <v>42</v>
      </c>
    </row>
    <row r="62" spans="1:5" ht="15.75" customHeight="1" x14ac:dyDescent="0.25">
      <c r="A62" s="120" t="s">
        <v>347</v>
      </c>
      <c r="B62" s="154"/>
      <c r="C62" s="160"/>
      <c r="D62" s="109" t="s">
        <v>150</v>
      </c>
      <c r="E62" s="39">
        <v>72</v>
      </c>
    </row>
    <row r="63" spans="1:5" ht="15.75" customHeight="1" x14ac:dyDescent="0.25">
      <c r="A63" s="120" t="s">
        <v>348</v>
      </c>
      <c r="B63" s="155"/>
      <c r="C63" s="160"/>
      <c r="D63" s="109" t="s">
        <v>151</v>
      </c>
      <c r="E63" s="39">
        <v>80</v>
      </c>
    </row>
    <row r="64" spans="1:5" ht="15.75" customHeight="1" x14ac:dyDescent="0.25">
      <c r="A64" s="120" t="s">
        <v>349</v>
      </c>
      <c r="B64" s="159" t="s">
        <v>118</v>
      </c>
      <c r="C64" s="160" t="s">
        <v>2</v>
      </c>
      <c r="D64" s="109" t="s">
        <v>142</v>
      </c>
      <c r="E64" s="39">
        <v>46.2</v>
      </c>
    </row>
    <row r="65" spans="1:5" ht="15.75" customHeight="1" x14ac:dyDescent="0.25">
      <c r="A65" s="120" t="s">
        <v>350</v>
      </c>
      <c r="B65" s="159"/>
      <c r="C65" s="160"/>
      <c r="D65" s="109" t="s">
        <v>143</v>
      </c>
      <c r="E65" s="39">
        <v>57</v>
      </c>
    </row>
    <row r="66" spans="1:5" ht="15.75" customHeight="1" x14ac:dyDescent="0.25">
      <c r="A66" s="120" t="s">
        <v>351</v>
      </c>
      <c r="B66" s="159"/>
      <c r="C66" s="160"/>
      <c r="D66" s="109" t="s">
        <v>144</v>
      </c>
      <c r="E66" s="39">
        <v>15.5</v>
      </c>
    </row>
    <row r="67" spans="1:5" ht="31.5" customHeight="1" x14ac:dyDescent="0.25">
      <c r="A67" s="120" t="s">
        <v>352</v>
      </c>
      <c r="B67" s="159"/>
      <c r="C67" s="160"/>
      <c r="D67" s="109" t="s">
        <v>214</v>
      </c>
      <c r="E67" s="39">
        <v>1500</v>
      </c>
    </row>
    <row r="68" spans="1:5" ht="27" customHeight="1" x14ac:dyDescent="0.25">
      <c r="A68" s="120" t="s">
        <v>353</v>
      </c>
      <c r="B68" s="159"/>
      <c r="C68" s="160"/>
      <c r="D68" s="109" t="s">
        <v>216</v>
      </c>
      <c r="E68" s="39">
        <v>190</v>
      </c>
    </row>
    <row r="69" spans="1:5" ht="30.75" customHeight="1" x14ac:dyDescent="0.25">
      <c r="A69" s="120" t="s">
        <v>354</v>
      </c>
      <c r="B69" s="159"/>
      <c r="C69" s="160"/>
      <c r="D69" s="109" t="s">
        <v>269</v>
      </c>
      <c r="E69" s="39">
        <v>662</v>
      </c>
    </row>
    <row r="70" spans="1:5" ht="32.25" customHeight="1" x14ac:dyDescent="0.25">
      <c r="A70" s="120" t="s">
        <v>355</v>
      </c>
      <c r="B70" s="159"/>
      <c r="C70" s="160"/>
      <c r="D70" s="109" t="s">
        <v>266</v>
      </c>
      <c r="E70" s="39">
        <v>1.9</v>
      </c>
    </row>
    <row r="71" spans="1:5" ht="45.75" customHeight="1" x14ac:dyDescent="0.25">
      <c r="A71" s="120" t="s">
        <v>356</v>
      </c>
      <c r="B71" s="159"/>
      <c r="C71" s="160"/>
      <c r="D71" s="109" t="s">
        <v>221</v>
      </c>
      <c r="E71" s="39">
        <v>7.4</v>
      </c>
    </row>
    <row r="72" spans="1:5" ht="27.75" customHeight="1" x14ac:dyDescent="0.25">
      <c r="A72" s="120" t="s">
        <v>357</v>
      </c>
      <c r="B72" s="159"/>
      <c r="C72" s="160"/>
      <c r="D72" s="109" t="s">
        <v>222</v>
      </c>
      <c r="E72" s="39">
        <v>327.60000000000002</v>
      </c>
    </row>
    <row r="73" spans="1:5" ht="15.75" customHeight="1" x14ac:dyDescent="0.25">
      <c r="A73" s="120" t="s">
        <v>358</v>
      </c>
      <c r="B73" s="159"/>
      <c r="C73" s="160"/>
      <c r="D73" s="109" t="s">
        <v>155</v>
      </c>
      <c r="E73" s="39">
        <v>34.4</v>
      </c>
    </row>
    <row r="74" spans="1:5" ht="15.75" customHeight="1" x14ac:dyDescent="0.25">
      <c r="A74" s="120" t="s">
        <v>359</v>
      </c>
      <c r="B74" s="159"/>
      <c r="C74" s="160"/>
      <c r="D74" s="109" t="s">
        <v>154</v>
      </c>
      <c r="E74" s="39">
        <v>30</v>
      </c>
    </row>
    <row r="75" spans="1:5" ht="15.75" customHeight="1" x14ac:dyDescent="0.25">
      <c r="A75" s="120" t="s">
        <v>360</v>
      </c>
      <c r="B75" s="159"/>
      <c r="C75" s="160"/>
      <c r="D75" s="109" t="s">
        <v>153</v>
      </c>
      <c r="E75" s="39">
        <v>20</v>
      </c>
    </row>
    <row r="76" spans="1:5" ht="16.5" customHeight="1" x14ac:dyDescent="0.25">
      <c r="A76" s="120" t="s">
        <v>361</v>
      </c>
      <c r="B76" s="159" t="s">
        <v>119</v>
      </c>
      <c r="C76" s="160" t="s">
        <v>2</v>
      </c>
      <c r="D76" s="109" t="s">
        <v>159</v>
      </c>
      <c r="E76" s="39">
        <v>73</v>
      </c>
    </row>
    <row r="77" spans="1:5" ht="30" customHeight="1" x14ac:dyDescent="0.25">
      <c r="A77" s="120" t="s">
        <v>362</v>
      </c>
      <c r="B77" s="159"/>
      <c r="C77" s="160"/>
      <c r="D77" s="109" t="s">
        <v>160</v>
      </c>
      <c r="E77" s="39">
        <v>97.6</v>
      </c>
    </row>
    <row r="78" spans="1:5" ht="16.5" customHeight="1" x14ac:dyDescent="0.25">
      <c r="A78" s="120" t="s">
        <v>363</v>
      </c>
      <c r="B78" s="153" t="s">
        <v>120</v>
      </c>
      <c r="C78" s="156" t="s">
        <v>2</v>
      </c>
      <c r="D78" s="109" t="s">
        <v>164</v>
      </c>
      <c r="E78" s="39">
        <v>718</v>
      </c>
    </row>
    <row r="79" spans="1:5" ht="16.5" customHeight="1" x14ac:dyDescent="0.25">
      <c r="A79" s="120" t="s">
        <v>364</v>
      </c>
      <c r="B79" s="154"/>
      <c r="C79" s="157"/>
      <c r="D79" s="109" t="s">
        <v>165</v>
      </c>
      <c r="E79" s="39">
        <v>76.8</v>
      </c>
    </row>
    <row r="80" spans="1:5" ht="16.5" customHeight="1" x14ac:dyDescent="0.25">
      <c r="A80" s="120" t="s">
        <v>365</v>
      </c>
      <c r="B80" s="154"/>
      <c r="C80" s="157"/>
      <c r="D80" s="109" t="s">
        <v>163</v>
      </c>
      <c r="E80" s="39">
        <v>80</v>
      </c>
    </row>
    <row r="81" spans="1:5" ht="16.5" customHeight="1" x14ac:dyDescent="0.25">
      <c r="A81" s="120" t="s">
        <v>366</v>
      </c>
      <c r="B81" s="154"/>
      <c r="C81" s="157"/>
      <c r="D81" s="109" t="s">
        <v>272</v>
      </c>
      <c r="E81" s="39">
        <v>360</v>
      </c>
    </row>
    <row r="82" spans="1:5" ht="16.5" customHeight="1" x14ac:dyDescent="0.25">
      <c r="A82" s="120" t="s">
        <v>367</v>
      </c>
      <c r="B82" s="154"/>
      <c r="C82" s="157"/>
      <c r="D82" s="109" t="s">
        <v>166</v>
      </c>
      <c r="E82" s="39">
        <v>2526.8000000000002</v>
      </c>
    </row>
    <row r="83" spans="1:5" ht="16.5" customHeight="1" x14ac:dyDescent="0.25">
      <c r="A83" s="120" t="s">
        <v>368</v>
      </c>
      <c r="B83" s="154"/>
      <c r="C83" s="157"/>
      <c r="D83" s="109" t="s">
        <v>277</v>
      </c>
      <c r="E83" s="39">
        <v>21</v>
      </c>
    </row>
    <row r="84" spans="1:5" ht="16.5" customHeight="1" x14ac:dyDescent="0.25">
      <c r="A84" s="120" t="s">
        <v>369</v>
      </c>
      <c r="B84" s="154"/>
      <c r="C84" s="157"/>
      <c r="D84" s="109" t="s">
        <v>167</v>
      </c>
      <c r="E84" s="39">
        <v>850</v>
      </c>
    </row>
    <row r="85" spans="1:5" ht="16.5" customHeight="1" x14ac:dyDescent="0.25">
      <c r="A85" s="120" t="s">
        <v>370</v>
      </c>
      <c r="B85" s="154"/>
      <c r="C85" s="157"/>
      <c r="D85" s="109" t="s">
        <v>168</v>
      </c>
      <c r="E85" s="39">
        <v>157.19999999999999</v>
      </c>
    </row>
    <row r="86" spans="1:5" ht="28.5" customHeight="1" x14ac:dyDescent="0.25">
      <c r="A86" s="120" t="s">
        <v>371</v>
      </c>
      <c r="B86" s="154"/>
      <c r="C86" s="157"/>
      <c r="D86" s="109" t="s">
        <v>169</v>
      </c>
      <c r="E86" s="39">
        <v>40</v>
      </c>
    </row>
    <row r="87" spans="1:5" ht="16.5" customHeight="1" x14ac:dyDescent="0.25">
      <c r="A87" s="120" t="s">
        <v>372</v>
      </c>
      <c r="B87" s="154"/>
      <c r="C87" s="157"/>
      <c r="D87" s="109" t="s">
        <v>275</v>
      </c>
      <c r="E87" s="39">
        <v>20</v>
      </c>
    </row>
    <row r="88" spans="1:5" ht="16.5" customHeight="1" x14ac:dyDescent="0.25">
      <c r="A88" s="120" t="s">
        <v>373</v>
      </c>
      <c r="B88" s="154"/>
      <c r="C88" s="157"/>
      <c r="D88" s="109" t="s">
        <v>274</v>
      </c>
      <c r="E88" s="39">
        <v>780</v>
      </c>
    </row>
    <row r="89" spans="1:5" ht="16.5" customHeight="1" x14ac:dyDescent="0.25">
      <c r="A89" s="120" t="s">
        <v>374</v>
      </c>
      <c r="B89" s="154"/>
      <c r="C89" s="157"/>
      <c r="D89" s="109" t="s">
        <v>276</v>
      </c>
      <c r="E89" s="39">
        <v>55</v>
      </c>
    </row>
    <row r="90" spans="1:5" ht="16.5" customHeight="1" x14ac:dyDescent="0.25">
      <c r="A90" s="120" t="s">
        <v>375</v>
      </c>
      <c r="B90" s="155"/>
      <c r="C90" s="158"/>
      <c r="D90" s="109" t="s">
        <v>278</v>
      </c>
      <c r="E90" s="39">
        <v>4</v>
      </c>
    </row>
    <row r="91" spans="1:5" ht="16.5" customHeight="1" x14ac:dyDescent="0.25">
      <c r="A91" s="120" t="s">
        <v>376</v>
      </c>
      <c r="B91" s="159" t="s">
        <v>121</v>
      </c>
      <c r="C91" s="161" t="s">
        <v>2</v>
      </c>
      <c r="D91" s="109" t="s">
        <v>175</v>
      </c>
      <c r="E91" s="39">
        <v>1180</v>
      </c>
    </row>
    <row r="92" spans="1:5" ht="16.5" customHeight="1" x14ac:dyDescent="0.25">
      <c r="A92" s="120" t="s">
        <v>377</v>
      </c>
      <c r="B92" s="159"/>
      <c r="C92" s="161"/>
      <c r="D92" s="109" t="s">
        <v>174</v>
      </c>
      <c r="E92" s="39">
        <v>245</v>
      </c>
    </row>
    <row r="93" spans="1:5" ht="16.5" customHeight="1" x14ac:dyDescent="0.25">
      <c r="A93" s="120" t="s">
        <v>378</v>
      </c>
      <c r="B93" s="159" t="s">
        <v>122</v>
      </c>
      <c r="C93" s="160" t="s">
        <v>2</v>
      </c>
      <c r="D93" s="109" t="s">
        <v>178</v>
      </c>
      <c r="E93" s="39">
        <v>100</v>
      </c>
    </row>
    <row r="94" spans="1:5" ht="16.5" customHeight="1" x14ac:dyDescent="0.25">
      <c r="A94" s="120" t="s">
        <v>379</v>
      </c>
      <c r="B94" s="159"/>
      <c r="C94" s="160"/>
      <c r="D94" s="109" t="s">
        <v>183</v>
      </c>
      <c r="E94" s="39">
        <v>40</v>
      </c>
    </row>
    <row r="95" spans="1:5" ht="16.5" customHeight="1" x14ac:dyDescent="0.25">
      <c r="A95" s="120" t="s">
        <v>380</v>
      </c>
      <c r="B95" s="159"/>
      <c r="C95" s="160"/>
      <c r="D95" s="109" t="s">
        <v>158</v>
      </c>
      <c r="E95" s="39">
        <v>70</v>
      </c>
    </row>
    <row r="96" spans="1:5" ht="16.5" customHeight="1" x14ac:dyDescent="0.25">
      <c r="A96" s="120" t="s">
        <v>381</v>
      </c>
      <c r="B96" s="159"/>
      <c r="C96" s="160"/>
      <c r="D96" s="109" t="s">
        <v>179</v>
      </c>
      <c r="E96" s="39">
        <v>40</v>
      </c>
    </row>
    <row r="97" spans="1:5" ht="16.5" customHeight="1" x14ac:dyDescent="0.25">
      <c r="A97" s="120" t="s">
        <v>382</v>
      </c>
      <c r="B97" s="159"/>
      <c r="C97" s="160"/>
      <c r="D97" s="109" t="s">
        <v>220</v>
      </c>
      <c r="E97" s="39">
        <v>25</v>
      </c>
    </row>
    <row r="98" spans="1:5" ht="16.5" customHeight="1" x14ac:dyDescent="0.25">
      <c r="A98" s="120" t="s">
        <v>383</v>
      </c>
      <c r="B98" s="159"/>
      <c r="C98" s="160"/>
      <c r="D98" s="109" t="s">
        <v>180</v>
      </c>
      <c r="E98" s="39">
        <v>40</v>
      </c>
    </row>
    <row r="99" spans="1:5" ht="16.5" customHeight="1" x14ac:dyDescent="0.25">
      <c r="A99" s="120" t="s">
        <v>384</v>
      </c>
      <c r="B99" s="159" t="s">
        <v>123</v>
      </c>
      <c r="C99" s="160" t="s">
        <v>2</v>
      </c>
      <c r="D99" s="109" t="s">
        <v>190</v>
      </c>
      <c r="E99" s="39">
        <v>693</v>
      </c>
    </row>
    <row r="100" spans="1:5" ht="16.5" customHeight="1" x14ac:dyDescent="0.25">
      <c r="A100" s="120" t="s">
        <v>385</v>
      </c>
      <c r="B100" s="159"/>
      <c r="C100" s="160"/>
      <c r="D100" s="109" t="s">
        <v>191</v>
      </c>
      <c r="E100" s="39">
        <v>2752.1</v>
      </c>
    </row>
    <row r="101" spans="1:5" ht="16.5" customHeight="1" x14ac:dyDescent="0.25">
      <c r="A101" s="120" t="s">
        <v>386</v>
      </c>
      <c r="B101" s="159"/>
      <c r="C101" s="160"/>
      <c r="D101" s="109" t="s">
        <v>417</v>
      </c>
      <c r="E101" s="39">
        <v>1658.5</v>
      </c>
    </row>
    <row r="102" spans="1:5" ht="16.5" customHeight="1" x14ac:dyDescent="0.25">
      <c r="A102" s="120" t="s">
        <v>387</v>
      </c>
      <c r="B102" s="154" t="s">
        <v>123</v>
      </c>
      <c r="C102" s="157" t="s">
        <v>2</v>
      </c>
      <c r="D102" s="121" t="s">
        <v>265</v>
      </c>
      <c r="E102" s="122">
        <v>176</v>
      </c>
    </row>
    <row r="103" spans="1:5" ht="16.5" customHeight="1" x14ac:dyDescent="0.25">
      <c r="A103" s="120" t="s">
        <v>388</v>
      </c>
      <c r="B103" s="154"/>
      <c r="C103" s="157"/>
      <c r="D103" s="109" t="s">
        <v>192</v>
      </c>
      <c r="E103" s="39">
        <v>33</v>
      </c>
    </row>
    <row r="104" spans="1:5" ht="16.5" customHeight="1" x14ac:dyDescent="0.25">
      <c r="A104" s="120" t="s">
        <v>389</v>
      </c>
      <c r="B104" s="154"/>
      <c r="C104" s="157"/>
      <c r="D104" s="109" t="s">
        <v>233</v>
      </c>
      <c r="E104" s="39">
        <v>10</v>
      </c>
    </row>
    <row r="105" spans="1:5" ht="16.5" customHeight="1" x14ac:dyDescent="0.25">
      <c r="A105" s="120" t="s">
        <v>390</v>
      </c>
      <c r="B105" s="155"/>
      <c r="C105" s="158"/>
      <c r="D105" s="109" t="s">
        <v>217</v>
      </c>
      <c r="E105" s="39">
        <v>1</v>
      </c>
    </row>
    <row r="106" spans="1:5" ht="16.5" customHeight="1" x14ac:dyDescent="0.25">
      <c r="A106" s="120" t="s">
        <v>391</v>
      </c>
      <c r="B106" s="153" t="s">
        <v>124</v>
      </c>
      <c r="C106" s="156" t="s">
        <v>2</v>
      </c>
      <c r="D106" s="109" t="s">
        <v>244</v>
      </c>
      <c r="E106" s="39">
        <v>306.2</v>
      </c>
    </row>
    <row r="107" spans="1:5" ht="16.5" customHeight="1" x14ac:dyDescent="0.25">
      <c r="A107" s="120" t="s">
        <v>392</v>
      </c>
      <c r="B107" s="154"/>
      <c r="C107" s="157"/>
      <c r="D107" s="109" t="s">
        <v>211</v>
      </c>
      <c r="E107" s="39">
        <v>402</v>
      </c>
    </row>
    <row r="108" spans="1:5" ht="27" customHeight="1" x14ac:dyDescent="0.25">
      <c r="A108" s="120" t="s">
        <v>393</v>
      </c>
      <c r="B108" s="154"/>
      <c r="C108" s="157"/>
      <c r="D108" s="109" t="s">
        <v>193</v>
      </c>
      <c r="E108" s="39">
        <v>100</v>
      </c>
    </row>
    <row r="109" spans="1:5" ht="27.75" customHeight="1" x14ac:dyDescent="0.25">
      <c r="A109" s="120" t="s">
        <v>394</v>
      </c>
      <c r="B109" s="154"/>
      <c r="C109" s="157"/>
      <c r="D109" s="109" t="s">
        <v>194</v>
      </c>
      <c r="E109" s="39">
        <v>125</v>
      </c>
    </row>
    <row r="110" spans="1:5" ht="28.5" customHeight="1" x14ac:dyDescent="0.25">
      <c r="A110" s="120" t="s">
        <v>395</v>
      </c>
      <c r="B110" s="154"/>
      <c r="C110" s="157"/>
      <c r="D110" s="109" t="s">
        <v>195</v>
      </c>
      <c r="E110" s="39">
        <v>50</v>
      </c>
    </row>
    <row r="111" spans="1:5" ht="15.75" customHeight="1" x14ac:dyDescent="0.25">
      <c r="A111" s="120" t="s">
        <v>396</v>
      </c>
      <c r="B111" s="155"/>
      <c r="C111" s="158"/>
      <c r="D111" s="109" t="s">
        <v>196</v>
      </c>
      <c r="E111" s="39">
        <v>130</v>
      </c>
    </row>
    <row r="112" spans="1:5" ht="16.5" customHeight="1" x14ac:dyDescent="0.25">
      <c r="A112" s="123" t="s">
        <v>397</v>
      </c>
      <c r="B112" s="159" t="s">
        <v>123</v>
      </c>
      <c r="C112" s="161" t="s">
        <v>89</v>
      </c>
      <c r="D112" s="109" t="s">
        <v>212</v>
      </c>
      <c r="E112" s="39">
        <v>1721.7</v>
      </c>
    </row>
    <row r="113" spans="1:5" ht="16.5" customHeight="1" x14ac:dyDescent="0.25">
      <c r="A113" s="123" t="s">
        <v>398</v>
      </c>
      <c r="B113" s="159"/>
      <c r="C113" s="161"/>
      <c r="D113" s="109" t="s">
        <v>213</v>
      </c>
      <c r="E113" s="39">
        <v>385</v>
      </c>
    </row>
    <row r="114" spans="1:5" ht="16.5" customHeight="1" x14ac:dyDescent="0.25">
      <c r="A114" s="166" t="s">
        <v>228</v>
      </c>
      <c r="B114" s="166"/>
      <c r="C114" s="166"/>
      <c r="D114" s="166"/>
      <c r="E114" s="39">
        <f>SUM(E9:E29)+SUM(E55:E63)</f>
        <v>12043.900000000001</v>
      </c>
    </row>
    <row r="115" spans="1:5" ht="16.5" customHeight="1" x14ac:dyDescent="0.25">
      <c r="A115" s="166" t="s">
        <v>229</v>
      </c>
      <c r="B115" s="166"/>
      <c r="C115" s="166"/>
      <c r="D115" s="166"/>
      <c r="E115" s="39">
        <f>SUM(E30:E36)+SUM(E64:E75)</f>
        <v>4718.7</v>
      </c>
    </row>
    <row r="116" spans="1:5" ht="16.5" customHeight="1" x14ac:dyDescent="0.25">
      <c r="A116" s="166" t="s">
        <v>225</v>
      </c>
      <c r="B116" s="166"/>
      <c r="C116" s="166"/>
      <c r="D116" s="166"/>
      <c r="E116" s="39">
        <f>SUM(E76:E77)</f>
        <v>170.6</v>
      </c>
    </row>
    <row r="117" spans="1:5" ht="16.5" customHeight="1" x14ac:dyDescent="0.25">
      <c r="A117" s="166" t="s">
        <v>226</v>
      </c>
      <c r="B117" s="166"/>
      <c r="C117" s="166"/>
      <c r="D117" s="166"/>
      <c r="E117" s="39">
        <f>SUM(E37:E41)+SUM(E78:E90)</f>
        <v>7878.7999999999993</v>
      </c>
    </row>
    <row r="118" spans="1:5" ht="16.5" customHeight="1" x14ac:dyDescent="0.25">
      <c r="A118" s="166" t="s">
        <v>232</v>
      </c>
      <c r="B118" s="166"/>
      <c r="C118" s="166"/>
      <c r="D118" s="166"/>
      <c r="E118" s="39">
        <f>SUM(E91:E92)</f>
        <v>1425</v>
      </c>
    </row>
    <row r="119" spans="1:5" ht="16.5" customHeight="1" x14ac:dyDescent="0.25">
      <c r="A119" s="166" t="s">
        <v>230</v>
      </c>
      <c r="B119" s="166"/>
      <c r="C119" s="166"/>
      <c r="D119" s="166"/>
      <c r="E119" s="39">
        <f>SUM(E42:E50)+SUM(E93:E98)</f>
        <v>3588.8999999999996</v>
      </c>
    </row>
    <row r="120" spans="1:5" ht="16.5" customHeight="1" x14ac:dyDescent="0.25">
      <c r="A120" s="166" t="s">
        <v>227</v>
      </c>
      <c r="B120" s="166"/>
      <c r="C120" s="166"/>
      <c r="D120" s="166"/>
      <c r="E120" s="39">
        <f>E51+E52+E53+SUM(E99:E105)+E112+E113</f>
        <v>8700.5</v>
      </c>
    </row>
    <row r="121" spans="1:5" ht="16.5" customHeight="1" x14ac:dyDescent="0.25">
      <c r="A121" s="166" t="s">
        <v>231</v>
      </c>
      <c r="B121" s="166"/>
      <c r="C121" s="166"/>
      <c r="D121" s="166"/>
      <c r="E121" s="39">
        <f>SUM(E106:E111)</f>
        <v>1113.2</v>
      </c>
    </row>
    <row r="122" spans="1:5" ht="16.5" customHeight="1" x14ac:dyDescent="0.25">
      <c r="A122" s="165" t="s">
        <v>10</v>
      </c>
      <c r="B122" s="165"/>
      <c r="C122" s="165"/>
      <c r="D122" s="165"/>
      <c r="E122" s="124">
        <f>SUM(E114:E121)</f>
        <v>39639.599999999999</v>
      </c>
    </row>
    <row r="123" spans="1:5" ht="16.5" customHeight="1" x14ac:dyDescent="0.25">
      <c r="A123" s="166" t="s">
        <v>73</v>
      </c>
      <c r="B123" s="166"/>
      <c r="C123" s="166"/>
      <c r="D123" s="166"/>
      <c r="E123" s="124">
        <f>E112</f>
        <v>1721.7</v>
      </c>
    </row>
    <row r="124" spans="1:5" ht="16.5" customHeight="1" x14ac:dyDescent="0.25">
      <c r="A124" s="165" t="s">
        <v>66</v>
      </c>
      <c r="B124" s="165"/>
      <c r="C124" s="165"/>
      <c r="D124" s="165"/>
      <c r="E124" s="124">
        <f>E122-E123</f>
        <v>37917.9</v>
      </c>
    </row>
  </sheetData>
  <mergeCells count="48">
    <mergeCell ref="C55:C57"/>
    <mergeCell ref="C58:C63"/>
    <mergeCell ref="B55:B63"/>
    <mergeCell ref="B9:B25"/>
    <mergeCell ref="B42:B50"/>
    <mergeCell ref="B51:B53"/>
    <mergeCell ref="B26:B29"/>
    <mergeCell ref="B37:B41"/>
    <mergeCell ref="C40:C41"/>
    <mergeCell ref="B30:B36"/>
    <mergeCell ref="B112:B113"/>
    <mergeCell ref="A124:D124"/>
    <mergeCell ref="A114:D114"/>
    <mergeCell ref="A121:D121"/>
    <mergeCell ref="A115:D115"/>
    <mergeCell ref="A123:D123"/>
    <mergeCell ref="A122:D122"/>
    <mergeCell ref="A120:D120"/>
    <mergeCell ref="A118:D118"/>
    <mergeCell ref="A119:D119"/>
    <mergeCell ref="A117:D117"/>
    <mergeCell ref="A116:D116"/>
    <mergeCell ref="C112:C113"/>
    <mergeCell ref="D1:E1"/>
    <mergeCell ref="D2:E2"/>
    <mergeCell ref="D3:E3"/>
    <mergeCell ref="D4:E4"/>
    <mergeCell ref="C44:C45"/>
    <mergeCell ref="A6:E6"/>
    <mergeCell ref="D31:D32"/>
    <mergeCell ref="C30:C31"/>
    <mergeCell ref="D35:D36"/>
    <mergeCell ref="B64:B75"/>
    <mergeCell ref="C64:C75"/>
    <mergeCell ref="C76:C77"/>
    <mergeCell ref="C93:C98"/>
    <mergeCell ref="B91:B92"/>
    <mergeCell ref="B76:B77"/>
    <mergeCell ref="B93:B98"/>
    <mergeCell ref="C91:C92"/>
    <mergeCell ref="B106:B111"/>
    <mergeCell ref="C106:C111"/>
    <mergeCell ref="B78:B90"/>
    <mergeCell ref="C78:C90"/>
    <mergeCell ref="B99:B101"/>
    <mergeCell ref="B102:B105"/>
    <mergeCell ref="C99:C101"/>
    <mergeCell ref="C102:C105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xSplit="2" ySplit="8" topLeftCell="C24" activePane="bottomRight" state="frozen"/>
      <selection pane="topRight" activeCell="C1" sqref="C1"/>
      <selection pane="bottomLeft" activeCell="A12" sqref="A12"/>
      <selection pane="bottomRight" activeCell="G17" sqref="G17"/>
    </sheetView>
  </sheetViews>
  <sheetFormatPr defaultColWidth="9.109375" defaultRowHeight="13.8" x14ac:dyDescent="0.25"/>
  <cols>
    <col min="1" max="1" width="4.109375" style="43" customWidth="1"/>
    <col min="2" max="2" width="7" style="43" customWidth="1"/>
    <col min="3" max="3" width="34.88671875" style="43" customWidth="1"/>
    <col min="4" max="4" width="83.88671875" style="43" customWidth="1"/>
    <col min="5" max="5" width="11.6640625" style="43" customWidth="1"/>
    <col min="6" max="16384" width="9.109375" style="43"/>
  </cols>
  <sheetData>
    <row r="1" spans="1:9" ht="12.75" customHeight="1" x14ac:dyDescent="0.25">
      <c r="D1" s="178" t="s">
        <v>414</v>
      </c>
      <c r="E1" s="178"/>
    </row>
    <row r="2" spans="1:9" ht="12.75" customHeight="1" x14ac:dyDescent="0.25">
      <c r="D2" s="178" t="s">
        <v>415</v>
      </c>
      <c r="E2" s="178"/>
    </row>
    <row r="3" spans="1:9" ht="13.2" customHeight="1" x14ac:dyDescent="0.25">
      <c r="D3" s="178" t="s">
        <v>403</v>
      </c>
      <c r="E3" s="178"/>
    </row>
    <row r="4" spans="1:9" ht="15" customHeight="1" x14ac:dyDescent="0.25">
      <c r="D4" s="178" t="s">
        <v>408</v>
      </c>
      <c r="E4" s="178"/>
    </row>
    <row r="5" spans="1:9" ht="9" customHeight="1" x14ac:dyDescent="0.25">
      <c r="D5" s="178"/>
      <c r="E5" s="178"/>
    </row>
    <row r="6" spans="1:9" ht="30.75" customHeight="1" x14ac:dyDescent="0.25">
      <c r="A6" s="179" t="s">
        <v>238</v>
      </c>
      <c r="B6" s="179"/>
      <c r="C6" s="179"/>
      <c r="D6" s="179"/>
      <c r="E6" s="179"/>
    </row>
    <row r="7" spans="1:9" ht="15" customHeight="1" x14ac:dyDescent="0.25">
      <c r="E7" s="43" t="s">
        <v>65</v>
      </c>
    </row>
    <row r="8" spans="1:9" ht="48.75" customHeight="1" x14ac:dyDescent="0.25">
      <c r="A8" s="44" t="s">
        <v>23</v>
      </c>
      <c r="B8" s="44" t="s">
        <v>18</v>
      </c>
      <c r="C8" s="44" t="s">
        <v>40</v>
      </c>
      <c r="D8" s="44" t="s">
        <v>41</v>
      </c>
      <c r="E8" s="44" t="s">
        <v>105</v>
      </c>
    </row>
    <row r="9" spans="1:9" ht="30" customHeight="1" x14ac:dyDescent="0.25">
      <c r="A9" s="44">
        <v>1</v>
      </c>
      <c r="B9" s="45" t="s">
        <v>119</v>
      </c>
      <c r="C9" s="46" t="s">
        <v>2</v>
      </c>
      <c r="D9" s="46" t="s">
        <v>291</v>
      </c>
      <c r="E9" s="47">
        <v>16.207999999999998</v>
      </c>
    </row>
    <row r="10" spans="1:9" ht="16.5" customHeight="1" x14ac:dyDescent="0.25">
      <c r="A10" s="44">
        <v>2</v>
      </c>
      <c r="B10" s="170" t="s">
        <v>120</v>
      </c>
      <c r="C10" s="175" t="s">
        <v>2</v>
      </c>
      <c r="D10" s="48" t="s">
        <v>161</v>
      </c>
      <c r="E10" s="47">
        <v>258.2</v>
      </c>
    </row>
    <row r="11" spans="1:9" ht="16.5" customHeight="1" x14ac:dyDescent="0.25">
      <c r="A11" s="44">
        <v>3</v>
      </c>
      <c r="B11" s="171"/>
      <c r="C11" s="176"/>
      <c r="D11" s="49" t="s">
        <v>162</v>
      </c>
      <c r="E11" s="47">
        <v>651.29999999999995</v>
      </c>
    </row>
    <row r="12" spans="1:9" ht="15.75" customHeight="1" x14ac:dyDescent="0.25">
      <c r="A12" s="74">
        <v>4</v>
      </c>
      <c r="B12" s="171"/>
      <c r="C12" s="177"/>
      <c r="D12" s="173" t="s">
        <v>163</v>
      </c>
      <c r="E12" s="39">
        <v>1037</v>
      </c>
      <c r="I12" s="50"/>
    </row>
    <row r="13" spans="1:9" ht="15.75" customHeight="1" x14ac:dyDescent="0.25">
      <c r="A13" s="74">
        <v>5</v>
      </c>
      <c r="B13" s="171"/>
      <c r="C13" s="51" t="s">
        <v>22</v>
      </c>
      <c r="D13" s="173"/>
      <c r="E13" s="39">
        <v>770.2</v>
      </c>
      <c r="I13" s="52"/>
    </row>
    <row r="14" spans="1:9" ht="16.5" customHeight="1" x14ac:dyDescent="0.25">
      <c r="A14" s="74">
        <v>6</v>
      </c>
      <c r="B14" s="171"/>
      <c r="C14" s="174" t="s">
        <v>2</v>
      </c>
      <c r="D14" s="49" t="s">
        <v>171</v>
      </c>
      <c r="E14" s="47">
        <v>7.5</v>
      </c>
    </row>
    <row r="15" spans="1:9" ht="16.5" customHeight="1" x14ac:dyDescent="0.25">
      <c r="A15" s="74">
        <v>7</v>
      </c>
      <c r="B15" s="171"/>
      <c r="C15" s="174"/>
      <c r="D15" s="53" t="s">
        <v>172</v>
      </c>
      <c r="E15" s="47">
        <v>2.1</v>
      </c>
    </row>
    <row r="16" spans="1:9" ht="16.5" customHeight="1" x14ac:dyDescent="0.25">
      <c r="A16" s="74">
        <v>8</v>
      </c>
      <c r="B16" s="171"/>
      <c r="C16" s="174"/>
      <c r="D16" s="53" t="s">
        <v>173</v>
      </c>
      <c r="E16" s="47">
        <v>107.2</v>
      </c>
    </row>
    <row r="17" spans="1:5" ht="16.5" customHeight="1" x14ac:dyDescent="0.25">
      <c r="A17" s="74">
        <v>9</v>
      </c>
      <c r="B17" s="172"/>
      <c r="C17" s="54" t="s">
        <v>260</v>
      </c>
      <c r="D17" s="46" t="s">
        <v>170</v>
      </c>
      <c r="E17" s="47">
        <v>377.72</v>
      </c>
    </row>
    <row r="18" spans="1:5" ht="16.5" customHeight="1" x14ac:dyDescent="0.25">
      <c r="A18" s="74">
        <v>10</v>
      </c>
      <c r="B18" s="170" t="s">
        <v>123</v>
      </c>
      <c r="C18" s="48" t="s">
        <v>31</v>
      </c>
      <c r="D18" s="55" t="s">
        <v>197</v>
      </c>
      <c r="E18" s="47">
        <v>979.4</v>
      </c>
    </row>
    <row r="19" spans="1:5" ht="16.5" customHeight="1" x14ac:dyDescent="0.25">
      <c r="A19" s="74">
        <v>11</v>
      </c>
      <c r="B19" s="171"/>
      <c r="C19" s="175" t="s">
        <v>2</v>
      </c>
      <c r="D19" s="51" t="s">
        <v>198</v>
      </c>
      <c r="E19" s="47">
        <v>37.700000000000003</v>
      </c>
    </row>
    <row r="20" spans="1:5" ht="29.25" customHeight="1" x14ac:dyDescent="0.25">
      <c r="A20" s="74">
        <v>12</v>
      </c>
      <c r="B20" s="171"/>
      <c r="C20" s="176"/>
      <c r="D20" s="56" t="s">
        <v>199</v>
      </c>
      <c r="E20" s="47">
        <v>3.6</v>
      </c>
    </row>
    <row r="21" spans="1:5" ht="16.5" customHeight="1" x14ac:dyDescent="0.25">
      <c r="A21" s="74">
        <v>13</v>
      </c>
      <c r="B21" s="171"/>
      <c r="C21" s="176"/>
      <c r="D21" s="56" t="s">
        <v>200</v>
      </c>
      <c r="E21" s="47">
        <v>225.8</v>
      </c>
    </row>
    <row r="22" spans="1:5" ht="30" customHeight="1" x14ac:dyDescent="0.25">
      <c r="A22" s="74">
        <v>14</v>
      </c>
      <c r="B22" s="171"/>
      <c r="C22" s="176"/>
      <c r="D22" s="56" t="s">
        <v>201</v>
      </c>
      <c r="E22" s="47">
        <v>162</v>
      </c>
    </row>
    <row r="23" spans="1:5" ht="30.75" customHeight="1" x14ac:dyDescent="0.25">
      <c r="A23" s="74">
        <v>15</v>
      </c>
      <c r="B23" s="171"/>
      <c r="C23" s="176"/>
      <c r="D23" s="56" t="s">
        <v>202</v>
      </c>
      <c r="E23" s="47">
        <v>24</v>
      </c>
    </row>
    <row r="24" spans="1:5" ht="16.5" customHeight="1" x14ac:dyDescent="0.25">
      <c r="A24" s="74">
        <v>16</v>
      </c>
      <c r="B24" s="171"/>
      <c r="C24" s="176"/>
      <c r="D24" s="57" t="s">
        <v>203</v>
      </c>
      <c r="E24" s="47">
        <v>0.2</v>
      </c>
    </row>
    <row r="25" spans="1:5" ht="14.25" customHeight="1" x14ac:dyDescent="0.25">
      <c r="A25" s="74">
        <v>17</v>
      </c>
      <c r="B25" s="172"/>
      <c r="C25" s="177"/>
      <c r="D25" s="56" t="s">
        <v>204</v>
      </c>
      <c r="E25" s="47">
        <v>8</v>
      </c>
    </row>
    <row r="26" spans="1:5" ht="16.5" customHeight="1" x14ac:dyDescent="0.25">
      <c r="A26" s="74">
        <v>18</v>
      </c>
      <c r="B26" s="170" t="s">
        <v>123</v>
      </c>
      <c r="C26" s="175" t="s">
        <v>2</v>
      </c>
      <c r="D26" s="56" t="s">
        <v>205</v>
      </c>
      <c r="E26" s="47">
        <v>27.7</v>
      </c>
    </row>
    <row r="27" spans="1:5" ht="16.5" customHeight="1" x14ac:dyDescent="0.25">
      <c r="A27" s="74">
        <v>19</v>
      </c>
      <c r="B27" s="171"/>
      <c r="C27" s="176"/>
      <c r="D27" s="56" t="s">
        <v>206</v>
      </c>
      <c r="E27" s="47">
        <v>13.7</v>
      </c>
    </row>
    <row r="28" spans="1:5" ht="16.5" customHeight="1" x14ac:dyDescent="0.25">
      <c r="A28" s="74">
        <v>20</v>
      </c>
      <c r="B28" s="171"/>
      <c r="C28" s="176"/>
      <c r="D28" s="51" t="s">
        <v>207</v>
      </c>
      <c r="E28" s="47">
        <v>22</v>
      </c>
    </row>
    <row r="29" spans="1:5" ht="16.5" customHeight="1" x14ac:dyDescent="0.25">
      <c r="A29" s="74">
        <v>21</v>
      </c>
      <c r="B29" s="171"/>
      <c r="C29" s="176"/>
      <c r="D29" s="57" t="s">
        <v>208</v>
      </c>
      <c r="E29" s="47">
        <v>0.6</v>
      </c>
    </row>
    <row r="30" spans="1:5" ht="16.5" customHeight="1" x14ac:dyDescent="0.25">
      <c r="A30" s="74">
        <v>22</v>
      </c>
      <c r="B30" s="171"/>
      <c r="C30" s="176"/>
      <c r="D30" s="56" t="s">
        <v>209</v>
      </c>
      <c r="E30" s="47">
        <v>7.4</v>
      </c>
    </row>
    <row r="31" spans="1:5" ht="16.5" customHeight="1" x14ac:dyDescent="0.25">
      <c r="A31" s="74">
        <v>23</v>
      </c>
      <c r="B31" s="171"/>
      <c r="C31" s="176"/>
      <c r="D31" s="58" t="s">
        <v>210</v>
      </c>
      <c r="E31" s="47">
        <v>29.7</v>
      </c>
    </row>
    <row r="32" spans="1:5" ht="38.25" customHeight="1" x14ac:dyDescent="0.25">
      <c r="A32" s="74">
        <v>24</v>
      </c>
      <c r="B32" s="172"/>
      <c r="C32" s="177"/>
      <c r="D32" s="59" t="s">
        <v>292</v>
      </c>
      <c r="E32" s="47">
        <v>43.896000000000001</v>
      </c>
    </row>
    <row r="33" spans="1:5" ht="16.5" customHeight="1" x14ac:dyDescent="0.25">
      <c r="A33" s="169" t="s">
        <v>225</v>
      </c>
      <c r="B33" s="169"/>
      <c r="C33" s="169"/>
      <c r="D33" s="169"/>
      <c r="E33" s="47">
        <f>SUM(E9)</f>
        <v>16.207999999999998</v>
      </c>
    </row>
    <row r="34" spans="1:5" ht="16.5" customHeight="1" x14ac:dyDescent="0.25">
      <c r="A34" s="169" t="s">
        <v>226</v>
      </c>
      <c r="B34" s="169"/>
      <c r="C34" s="169"/>
      <c r="D34" s="169"/>
      <c r="E34" s="47">
        <f>SUM(E10:E17)</f>
        <v>3211.2199999999993</v>
      </c>
    </row>
    <row r="35" spans="1:5" ht="16.5" customHeight="1" x14ac:dyDescent="0.25">
      <c r="A35" s="169" t="s">
        <v>227</v>
      </c>
      <c r="B35" s="169"/>
      <c r="C35" s="169"/>
      <c r="D35" s="169"/>
      <c r="E35" s="47">
        <f>SUM(E18:E32)</f>
        <v>1585.6960000000001</v>
      </c>
    </row>
    <row r="36" spans="1:5" ht="16.5" customHeight="1" x14ac:dyDescent="0.25">
      <c r="A36" s="168" t="s">
        <v>66</v>
      </c>
      <c r="B36" s="168"/>
      <c r="C36" s="168"/>
      <c r="D36" s="168"/>
      <c r="E36" s="60">
        <f>E34+E35+E33</f>
        <v>4813.1239999999989</v>
      </c>
    </row>
  </sheetData>
  <mergeCells count="18">
    <mergeCell ref="D1:E1"/>
    <mergeCell ref="D2:E2"/>
    <mergeCell ref="D3:E3"/>
    <mergeCell ref="D4:E4"/>
    <mergeCell ref="A6:E6"/>
    <mergeCell ref="D5:E5"/>
    <mergeCell ref="A36:D36"/>
    <mergeCell ref="A34:D34"/>
    <mergeCell ref="A35:D35"/>
    <mergeCell ref="B10:B17"/>
    <mergeCell ref="D12:D13"/>
    <mergeCell ref="A33:D33"/>
    <mergeCell ref="C14:C16"/>
    <mergeCell ref="C10:C12"/>
    <mergeCell ref="B18:B25"/>
    <mergeCell ref="B26:B32"/>
    <mergeCell ref="C26:C32"/>
    <mergeCell ref="C19:C2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pane xSplit="2" ySplit="8" topLeftCell="C27" activePane="bottomRight" state="frozen"/>
      <selection pane="topRight" activeCell="C1" sqref="C1"/>
      <selection pane="bottomLeft" activeCell="A11" sqref="A11"/>
      <selection pane="bottomRight" activeCell="O32" sqref="O32"/>
    </sheetView>
  </sheetViews>
  <sheetFormatPr defaultColWidth="9.109375" defaultRowHeight="13.8" x14ac:dyDescent="0.25"/>
  <cols>
    <col min="1" max="1" width="4" style="9" customWidth="1"/>
    <col min="2" max="2" width="7.5546875" style="9" customWidth="1"/>
    <col min="3" max="3" width="40.88671875" style="9" customWidth="1"/>
    <col min="4" max="4" width="50.44140625" style="9" customWidth="1"/>
    <col min="5" max="5" width="12.33203125" style="9" customWidth="1"/>
    <col min="6" max="6" width="9.109375" style="9" hidden="1" customWidth="1"/>
    <col min="7" max="16384" width="9.109375" style="9"/>
  </cols>
  <sheetData>
    <row r="1" spans="1:8" ht="12.75" customHeight="1" x14ac:dyDescent="0.25">
      <c r="D1" s="151" t="s">
        <v>412</v>
      </c>
      <c r="E1" s="151"/>
    </row>
    <row r="2" spans="1:8" ht="14.25" customHeight="1" x14ac:dyDescent="0.25">
      <c r="D2" s="150" t="s">
        <v>401</v>
      </c>
      <c r="E2" s="150"/>
    </row>
    <row r="3" spans="1:8" ht="12" customHeight="1" x14ac:dyDescent="0.25">
      <c r="D3" s="151" t="s">
        <v>411</v>
      </c>
      <c r="E3" s="151"/>
    </row>
    <row r="4" spans="1:8" ht="15" customHeight="1" x14ac:dyDescent="0.25">
      <c r="D4" s="151" t="s">
        <v>413</v>
      </c>
      <c r="E4" s="151"/>
    </row>
    <row r="5" spans="1:8" ht="12" customHeight="1" x14ac:dyDescent="0.25"/>
    <row r="6" spans="1:8" ht="30.75" customHeight="1" x14ac:dyDescent="0.25">
      <c r="A6" s="184" t="s">
        <v>239</v>
      </c>
      <c r="B6" s="184"/>
      <c r="C6" s="184"/>
      <c r="D6" s="184"/>
      <c r="E6" s="184"/>
      <c r="F6" s="31"/>
      <c r="H6" s="29"/>
    </row>
    <row r="7" spans="1:8" ht="14.25" customHeight="1" x14ac:dyDescent="0.25">
      <c r="E7" s="9" t="s">
        <v>65</v>
      </c>
    </row>
    <row r="8" spans="1:8" ht="48.75" customHeight="1" x14ac:dyDescent="0.25">
      <c r="A8" s="34" t="s">
        <v>23</v>
      </c>
      <c r="B8" s="33" t="s">
        <v>18</v>
      </c>
      <c r="C8" s="33" t="s">
        <v>40</v>
      </c>
      <c r="D8" s="33" t="s">
        <v>41</v>
      </c>
      <c r="E8" s="42" t="s">
        <v>105</v>
      </c>
    </row>
    <row r="9" spans="1:8" ht="15" customHeight="1" x14ac:dyDescent="0.25">
      <c r="A9" s="7">
        <v>1</v>
      </c>
      <c r="B9" s="181" t="s">
        <v>117</v>
      </c>
      <c r="C9" s="8" t="s">
        <v>67</v>
      </c>
      <c r="D9" s="40" t="s">
        <v>125</v>
      </c>
      <c r="E9" s="63">
        <v>868.2</v>
      </c>
      <c r="F9" s="41"/>
    </row>
    <row r="10" spans="1:8" ht="15" customHeight="1" x14ac:dyDescent="0.25">
      <c r="A10" s="7">
        <v>2</v>
      </c>
      <c r="B10" s="182"/>
      <c r="C10" s="8" t="s">
        <v>91</v>
      </c>
      <c r="D10" s="8" t="s">
        <v>176</v>
      </c>
      <c r="E10" s="62">
        <v>480.9</v>
      </c>
      <c r="F10" s="11"/>
    </row>
    <row r="11" spans="1:8" ht="15" customHeight="1" x14ac:dyDescent="0.25">
      <c r="A11" s="7">
        <v>3</v>
      </c>
      <c r="B11" s="182"/>
      <c r="C11" s="8" t="s">
        <v>92</v>
      </c>
      <c r="D11" s="8" t="s">
        <v>126</v>
      </c>
      <c r="E11" s="61">
        <v>1328.9</v>
      </c>
      <c r="F11" s="11"/>
    </row>
    <row r="12" spans="1:8" ht="15" customHeight="1" x14ac:dyDescent="0.25">
      <c r="A12" s="7">
        <v>4</v>
      </c>
      <c r="B12" s="182"/>
      <c r="C12" s="8" t="s">
        <v>58</v>
      </c>
      <c r="D12" s="8" t="s">
        <v>127</v>
      </c>
      <c r="E12" s="61">
        <v>848.3</v>
      </c>
      <c r="F12" s="11"/>
    </row>
    <row r="13" spans="1:8" ht="15" customHeight="1" x14ac:dyDescent="0.25">
      <c r="A13" s="7">
        <v>5</v>
      </c>
      <c r="B13" s="182"/>
      <c r="C13" s="8" t="s">
        <v>103</v>
      </c>
      <c r="D13" s="8" t="s">
        <v>128</v>
      </c>
      <c r="E13" s="61">
        <v>1095.8</v>
      </c>
      <c r="F13" s="11"/>
    </row>
    <row r="14" spans="1:8" ht="15" customHeight="1" x14ac:dyDescent="0.25">
      <c r="A14" s="78">
        <v>6</v>
      </c>
      <c r="B14" s="182"/>
      <c r="C14" s="8" t="s">
        <v>3</v>
      </c>
      <c r="D14" s="8" t="s">
        <v>129</v>
      </c>
      <c r="E14" s="61">
        <v>1872</v>
      </c>
      <c r="F14" s="11"/>
    </row>
    <row r="15" spans="1:8" ht="15" customHeight="1" x14ac:dyDescent="0.25">
      <c r="A15" s="78">
        <v>7</v>
      </c>
      <c r="B15" s="182"/>
      <c r="C15" s="8" t="s">
        <v>4</v>
      </c>
      <c r="D15" s="8" t="s">
        <v>130</v>
      </c>
      <c r="E15" s="61">
        <v>1705.2</v>
      </c>
      <c r="F15" s="11"/>
    </row>
    <row r="16" spans="1:8" ht="15" customHeight="1" x14ac:dyDescent="0.25">
      <c r="A16" s="78">
        <v>8</v>
      </c>
      <c r="B16" s="182"/>
      <c r="C16" s="1" t="s">
        <v>54</v>
      </c>
      <c r="D16" s="20" t="s">
        <v>131</v>
      </c>
      <c r="E16" s="61">
        <v>1908.9</v>
      </c>
      <c r="F16" s="11"/>
    </row>
    <row r="17" spans="1:6" ht="15" customHeight="1" x14ac:dyDescent="0.25">
      <c r="A17" s="78">
        <v>9</v>
      </c>
      <c r="B17" s="182"/>
      <c r="C17" s="8" t="s">
        <v>57</v>
      </c>
      <c r="D17" s="8" t="s">
        <v>177</v>
      </c>
      <c r="E17" s="61">
        <v>789.1</v>
      </c>
      <c r="F17" s="11"/>
    </row>
    <row r="18" spans="1:6" ht="15" customHeight="1" x14ac:dyDescent="0.25">
      <c r="A18" s="78">
        <v>10</v>
      </c>
      <c r="B18" s="182"/>
      <c r="C18" s="8" t="s">
        <v>267</v>
      </c>
      <c r="D18" s="8" t="s">
        <v>268</v>
      </c>
      <c r="E18" s="61">
        <v>193.2</v>
      </c>
    </row>
    <row r="19" spans="1:6" ht="15" customHeight="1" x14ac:dyDescent="0.25">
      <c r="A19" s="78">
        <v>11</v>
      </c>
      <c r="B19" s="182"/>
      <c r="C19" s="8" t="s">
        <v>59</v>
      </c>
      <c r="D19" s="8" t="s">
        <v>132</v>
      </c>
      <c r="E19" s="61">
        <v>855.9</v>
      </c>
    </row>
    <row r="20" spans="1:6" ht="15" customHeight="1" x14ac:dyDescent="0.25">
      <c r="A20" s="78">
        <v>12</v>
      </c>
      <c r="B20" s="182"/>
      <c r="C20" s="8" t="s">
        <v>12</v>
      </c>
      <c r="D20" s="8" t="s">
        <v>133</v>
      </c>
      <c r="E20" s="61">
        <v>436.4</v>
      </c>
      <c r="F20" s="12"/>
    </row>
    <row r="21" spans="1:6" ht="15" customHeight="1" x14ac:dyDescent="0.25">
      <c r="A21" s="78">
        <v>13</v>
      </c>
      <c r="B21" s="182"/>
      <c r="C21" s="8" t="s">
        <v>13</v>
      </c>
      <c r="D21" s="8" t="s">
        <v>134</v>
      </c>
      <c r="E21" s="61">
        <v>572.20000000000005</v>
      </c>
    </row>
    <row r="22" spans="1:6" ht="15" customHeight="1" x14ac:dyDescent="0.25">
      <c r="A22" s="78">
        <v>14</v>
      </c>
      <c r="B22" s="182"/>
      <c r="C22" s="8" t="s">
        <v>14</v>
      </c>
      <c r="D22" s="8" t="s">
        <v>135</v>
      </c>
      <c r="E22" s="61">
        <v>717.7</v>
      </c>
      <c r="F22" s="12"/>
    </row>
    <row r="23" spans="1:6" ht="15" customHeight="1" x14ac:dyDescent="0.25">
      <c r="A23" s="78">
        <v>15</v>
      </c>
      <c r="B23" s="182"/>
      <c r="C23" s="8" t="s">
        <v>15</v>
      </c>
      <c r="D23" s="8" t="s">
        <v>136</v>
      </c>
      <c r="E23" s="61">
        <v>599.70000000000005</v>
      </c>
      <c r="F23" s="12"/>
    </row>
    <row r="24" spans="1:6" ht="15" customHeight="1" x14ac:dyDescent="0.25">
      <c r="A24" s="78">
        <v>16</v>
      </c>
      <c r="B24" s="182"/>
      <c r="C24" s="8" t="s">
        <v>16</v>
      </c>
      <c r="D24" s="8" t="s">
        <v>137</v>
      </c>
      <c r="E24" s="61">
        <v>554.1</v>
      </c>
      <c r="F24" s="12"/>
    </row>
    <row r="25" spans="1:6" ht="15" customHeight="1" x14ac:dyDescent="0.25">
      <c r="A25" s="78">
        <v>17</v>
      </c>
      <c r="B25" s="182"/>
      <c r="C25" s="8" t="s">
        <v>17</v>
      </c>
      <c r="D25" s="8" t="s">
        <v>138</v>
      </c>
      <c r="E25" s="61">
        <v>688.5</v>
      </c>
      <c r="F25" s="12"/>
    </row>
    <row r="26" spans="1:6" ht="15" customHeight="1" x14ac:dyDescent="0.25">
      <c r="A26" s="78">
        <v>18</v>
      </c>
      <c r="B26" s="182"/>
      <c r="C26" s="8" t="s">
        <v>5</v>
      </c>
      <c r="D26" s="8" t="s">
        <v>139</v>
      </c>
      <c r="E26" s="61">
        <v>40.1</v>
      </c>
    </row>
    <row r="27" spans="1:6" ht="15" customHeight="1" x14ac:dyDescent="0.25">
      <c r="A27" s="78">
        <v>19</v>
      </c>
      <c r="B27" s="182"/>
      <c r="C27" s="8" t="s">
        <v>6</v>
      </c>
      <c r="D27" s="8" t="s">
        <v>140</v>
      </c>
      <c r="E27" s="61">
        <v>14</v>
      </c>
    </row>
    <row r="28" spans="1:6" ht="15" customHeight="1" x14ac:dyDescent="0.25">
      <c r="A28" s="78">
        <v>20</v>
      </c>
      <c r="B28" s="182"/>
      <c r="C28" s="27" t="s">
        <v>152</v>
      </c>
      <c r="D28" s="27" t="s">
        <v>255</v>
      </c>
      <c r="E28" s="61">
        <v>31.7</v>
      </c>
    </row>
    <row r="29" spans="1:6" ht="15" customHeight="1" x14ac:dyDescent="0.25">
      <c r="A29" s="78">
        <v>21</v>
      </c>
      <c r="B29" s="183"/>
      <c r="C29" s="8" t="s">
        <v>2</v>
      </c>
      <c r="D29" s="8" t="s">
        <v>147</v>
      </c>
      <c r="E29" s="61">
        <v>292.39999999999998</v>
      </c>
    </row>
    <row r="30" spans="1:6" ht="15" customHeight="1" x14ac:dyDescent="0.25">
      <c r="A30" s="180" t="s">
        <v>66</v>
      </c>
      <c r="B30" s="180"/>
      <c r="C30" s="180"/>
      <c r="D30" s="180"/>
      <c r="E30" s="36">
        <v>15893.2</v>
      </c>
    </row>
    <row r="31" spans="1:6" ht="15" customHeight="1" x14ac:dyDescent="0.25">
      <c r="A31" s="10"/>
      <c r="B31" s="10"/>
      <c r="C31" s="10"/>
      <c r="D31" s="10"/>
      <c r="E31" s="13"/>
    </row>
    <row r="32" spans="1:6" ht="15" customHeight="1" x14ac:dyDescent="0.25">
      <c r="A32" s="10"/>
      <c r="B32" s="10"/>
      <c r="C32" s="10"/>
      <c r="D32" s="23"/>
      <c r="E32" s="24"/>
    </row>
    <row r="33" spans="1:6" ht="15" customHeight="1" x14ac:dyDescent="0.25">
      <c r="A33" s="14"/>
      <c r="B33" s="14"/>
      <c r="C33" s="14"/>
      <c r="D33" s="25"/>
      <c r="E33" s="24"/>
      <c r="F33" s="16"/>
    </row>
    <row r="34" spans="1:6" ht="13.5" customHeight="1" x14ac:dyDescent="0.25">
      <c r="A34" s="14"/>
      <c r="B34" s="14"/>
      <c r="C34" s="14"/>
      <c r="D34" s="25"/>
      <c r="E34" s="24"/>
      <c r="F34" s="16"/>
    </row>
    <row r="35" spans="1:6" ht="12.75" customHeight="1" x14ac:dyDescent="0.25">
      <c r="A35" s="16"/>
      <c r="B35" s="16"/>
      <c r="C35" s="16"/>
      <c r="D35" s="25"/>
      <c r="E35" s="26"/>
      <c r="F35" s="16"/>
    </row>
    <row r="36" spans="1:6" x14ac:dyDescent="0.25">
      <c r="A36" s="16"/>
      <c r="B36" s="16"/>
      <c r="C36" s="16"/>
      <c r="D36" s="25"/>
      <c r="E36" s="26"/>
      <c r="F36" s="16"/>
    </row>
    <row r="37" spans="1:6" x14ac:dyDescent="0.25">
      <c r="A37" s="16"/>
      <c r="B37" s="16"/>
      <c r="C37" s="16"/>
      <c r="D37" s="17"/>
      <c r="E37" s="18"/>
      <c r="F37" s="16"/>
    </row>
    <row r="38" spans="1:6" x14ac:dyDescent="0.25">
      <c r="A38" s="16"/>
      <c r="B38" s="16"/>
      <c r="C38" s="16"/>
      <c r="D38" s="17"/>
      <c r="E38" s="18"/>
      <c r="F38" s="16"/>
    </row>
    <row r="39" spans="1:6" x14ac:dyDescent="0.25">
      <c r="A39" s="16"/>
      <c r="B39" s="16"/>
      <c r="C39" s="16"/>
      <c r="D39" s="17"/>
      <c r="E39" s="18"/>
      <c r="F39" s="16"/>
    </row>
    <row r="40" spans="1:6" x14ac:dyDescent="0.25">
      <c r="A40" s="16"/>
      <c r="B40" s="16"/>
      <c r="C40" s="16"/>
      <c r="D40" s="17"/>
      <c r="E40" s="18"/>
      <c r="F40" s="16"/>
    </row>
    <row r="41" spans="1:6" x14ac:dyDescent="0.25">
      <c r="A41" s="16"/>
      <c r="B41" s="16"/>
      <c r="C41" s="16"/>
      <c r="D41" s="17"/>
      <c r="E41" s="18"/>
      <c r="F41" s="16"/>
    </row>
    <row r="42" spans="1:6" x14ac:dyDescent="0.25">
      <c r="A42" s="16"/>
      <c r="B42" s="16"/>
      <c r="C42" s="16"/>
      <c r="D42" s="17"/>
      <c r="E42" s="18"/>
      <c r="F42" s="16"/>
    </row>
    <row r="43" spans="1:6" x14ac:dyDescent="0.25">
      <c r="A43" s="16"/>
      <c r="B43" s="16"/>
      <c r="C43" s="16"/>
      <c r="D43" s="17"/>
      <c r="E43" s="18"/>
      <c r="F43" s="16"/>
    </row>
    <row r="44" spans="1:6" x14ac:dyDescent="0.25">
      <c r="A44" s="16"/>
      <c r="B44" s="16"/>
      <c r="C44" s="16"/>
      <c r="D44" s="17"/>
      <c r="E44" s="18"/>
      <c r="F44" s="16"/>
    </row>
    <row r="45" spans="1:6" x14ac:dyDescent="0.25">
      <c r="A45" s="16"/>
      <c r="B45" s="16"/>
      <c r="C45" s="16"/>
      <c r="D45" s="16"/>
      <c r="E45" s="15"/>
      <c r="F45" s="16"/>
    </row>
    <row r="46" spans="1:6" x14ac:dyDescent="0.25">
      <c r="A46" s="16"/>
      <c r="B46" s="16"/>
      <c r="C46" s="16"/>
      <c r="D46" s="16"/>
      <c r="E46" s="16"/>
      <c r="F46" s="16"/>
    </row>
    <row r="47" spans="1:6" x14ac:dyDescent="0.25">
      <c r="A47" s="16"/>
      <c r="B47" s="16"/>
      <c r="C47" s="16"/>
      <c r="D47" s="16"/>
      <c r="E47" s="16"/>
      <c r="F47" s="16"/>
    </row>
    <row r="48" spans="1:6" x14ac:dyDescent="0.25">
      <c r="A48" s="16"/>
      <c r="B48" s="16"/>
      <c r="C48" s="16"/>
      <c r="D48" s="16"/>
      <c r="E48" s="16"/>
      <c r="F48" s="16"/>
    </row>
    <row r="49" spans="1:6" x14ac:dyDescent="0.25">
      <c r="A49" s="16"/>
      <c r="B49" s="16"/>
      <c r="C49" s="16"/>
      <c r="D49" s="16"/>
      <c r="E49" s="16"/>
      <c r="F49" s="16"/>
    </row>
    <row r="50" spans="1:6" x14ac:dyDescent="0.25">
      <c r="A50" s="16"/>
      <c r="B50" s="16"/>
      <c r="C50" s="16"/>
      <c r="D50" s="16"/>
      <c r="E50" s="16"/>
      <c r="F50" s="16"/>
    </row>
    <row r="51" spans="1:6" x14ac:dyDescent="0.25">
      <c r="A51" s="16"/>
      <c r="B51" s="16"/>
      <c r="C51" s="16"/>
      <c r="D51" s="16"/>
      <c r="E51" s="16"/>
      <c r="F51" s="16"/>
    </row>
    <row r="52" spans="1:6" x14ac:dyDescent="0.25">
      <c r="A52" s="16"/>
      <c r="B52" s="16"/>
      <c r="C52" s="16"/>
      <c r="D52" s="16"/>
      <c r="E52" s="16"/>
      <c r="F52" s="16"/>
    </row>
    <row r="53" spans="1:6" x14ac:dyDescent="0.25">
      <c r="A53" s="16"/>
      <c r="B53" s="16"/>
      <c r="C53" s="16"/>
      <c r="D53" s="16"/>
      <c r="E53" s="16"/>
      <c r="F53" s="16"/>
    </row>
    <row r="54" spans="1:6" x14ac:dyDescent="0.25">
      <c r="A54" s="16"/>
      <c r="B54" s="16"/>
      <c r="C54" s="16"/>
      <c r="D54" s="16"/>
      <c r="E54" s="16"/>
      <c r="F54" s="16"/>
    </row>
    <row r="55" spans="1:6" x14ac:dyDescent="0.25">
      <c r="A55" s="16"/>
      <c r="B55" s="16"/>
      <c r="C55" s="16"/>
      <c r="D55" s="16"/>
      <c r="E55" s="16"/>
      <c r="F55" s="16"/>
    </row>
  </sheetData>
  <mergeCells count="7">
    <mergeCell ref="A30:D30"/>
    <mergeCell ref="B9:B29"/>
    <mergeCell ref="A6:E6"/>
    <mergeCell ref="D1:E1"/>
    <mergeCell ref="D2:E2"/>
    <mergeCell ref="D3:E3"/>
    <mergeCell ref="D4:E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pane xSplit="2" ySplit="8" topLeftCell="C21" activePane="bottomRight" state="frozen"/>
      <selection pane="topRight" activeCell="C1" sqref="C1"/>
      <selection pane="bottomLeft" activeCell="A12" sqref="A12"/>
      <selection pane="bottomRight" activeCell="D39" sqref="D39"/>
    </sheetView>
  </sheetViews>
  <sheetFormatPr defaultColWidth="9.109375" defaultRowHeight="13.8" x14ac:dyDescent="0.25"/>
  <cols>
    <col min="1" max="1" width="4.88671875" style="125" customWidth="1"/>
    <col min="2" max="2" width="7.5546875" style="125" customWidth="1"/>
    <col min="3" max="3" width="32.109375" style="125" customWidth="1"/>
    <col min="4" max="4" width="65.109375" style="125" customWidth="1"/>
    <col min="5" max="5" width="11.6640625" style="125" customWidth="1"/>
    <col min="6" max="16384" width="9.109375" style="125"/>
  </cols>
  <sheetData>
    <row r="1" spans="1:9" ht="15" customHeight="1" x14ac:dyDescent="0.25">
      <c r="D1" s="143" t="s">
        <v>110</v>
      </c>
      <c r="E1" s="143"/>
    </row>
    <row r="2" spans="1:9" ht="16.2" customHeight="1" x14ac:dyDescent="0.25">
      <c r="D2" s="143" t="s">
        <v>399</v>
      </c>
      <c r="E2" s="143"/>
    </row>
    <row r="3" spans="1:9" ht="15" customHeight="1" x14ac:dyDescent="0.25">
      <c r="D3" s="145" t="s">
        <v>419</v>
      </c>
      <c r="E3" s="145"/>
    </row>
    <row r="4" spans="1:9" ht="15" customHeight="1" x14ac:dyDescent="0.25">
      <c r="D4" s="144" t="s">
        <v>420</v>
      </c>
      <c r="E4" s="144"/>
    </row>
    <row r="5" spans="1:9" ht="15" customHeight="1" x14ac:dyDescent="0.25">
      <c r="E5" s="126"/>
    </row>
    <row r="6" spans="1:9" ht="18.75" customHeight="1" x14ac:dyDescent="0.25">
      <c r="A6" s="192" t="s">
        <v>240</v>
      </c>
      <c r="B6" s="192"/>
      <c r="C6" s="192"/>
      <c r="D6" s="192"/>
      <c r="E6" s="192"/>
    </row>
    <row r="7" spans="1:9" ht="16.5" customHeight="1" x14ac:dyDescent="0.25">
      <c r="E7" s="125" t="s">
        <v>65</v>
      </c>
    </row>
    <row r="8" spans="1:9" ht="46.5" customHeight="1" x14ac:dyDescent="0.25">
      <c r="A8" s="127" t="s">
        <v>52</v>
      </c>
      <c r="B8" s="127" t="s">
        <v>18</v>
      </c>
      <c r="C8" s="127" t="s">
        <v>40</v>
      </c>
      <c r="D8" s="127" t="s">
        <v>41</v>
      </c>
      <c r="E8" s="127" t="s">
        <v>105</v>
      </c>
    </row>
    <row r="9" spans="1:9" ht="13.5" customHeight="1" x14ac:dyDescent="0.25">
      <c r="A9" s="128">
        <v>1</v>
      </c>
      <c r="B9" s="153" t="s">
        <v>117</v>
      </c>
      <c r="C9" s="97" t="s">
        <v>57</v>
      </c>
      <c r="D9" s="102" t="s">
        <v>177</v>
      </c>
      <c r="E9" s="39">
        <v>780.2</v>
      </c>
    </row>
    <row r="10" spans="1:9" ht="13.5" customHeight="1" x14ac:dyDescent="0.25">
      <c r="A10" s="128">
        <v>2</v>
      </c>
      <c r="B10" s="154"/>
      <c r="C10" s="97" t="s">
        <v>2</v>
      </c>
      <c r="D10" s="102" t="s">
        <v>224</v>
      </c>
      <c r="E10" s="39">
        <v>223.3</v>
      </c>
    </row>
    <row r="11" spans="1:9" ht="13.5" customHeight="1" x14ac:dyDescent="0.25">
      <c r="A11" s="128">
        <v>3</v>
      </c>
      <c r="B11" s="153" t="s">
        <v>118</v>
      </c>
      <c r="C11" s="59" t="s">
        <v>2</v>
      </c>
      <c r="D11" s="187" t="s">
        <v>223</v>
      </c>
      <c r="E11" s="129">
        <v>9</v>
      </c>
      <c r="I11" s="126"/>
    </row>
    <row r="12" spans="1:9" ht="13.5" customHeight="1" x14ac:dyDescent="0.25">
      <c r="A12" s="128">
        <v>4</v>
      </c>
      <c r="B12" s="154"/>
      <c r="C12" s="59" t="s">
        <v>32</v>
      </c>
      <c r="D12" s="188"/>
      <c r="E12" s="129">
        <v>24.1</v>
      </c>
    </row>
    <row r="13" spans="1:9" ht="13.5" customHeight="1" x14ac:dyDescent="0.25">
      <c r="A13" s="128">
        <v>5</v>
      </c>
      <c r="B13" s="154"/>
      <c r="C13" s="59" t="s">
        <v>2</v>
      </c>
      <c r="D13" s="187" t="s">
        <v>294</v>
      </c>
      <c r="E13" s="129">
        <v>452</v>
      </c>
    </row>
    <row r="14" spans="1:9" ht="13.5" customHeight="1" x14ac:dyDescent="0.25">
      <c r="A14" s="128">
        <v>6</v>
      </c>
      <c r="B14" s="154"/>
      <c r="C14" s="59" t="s">
        <v>260</v>
      </c>
      <c r="D14" s="188"/>
      <c r="E14" s="129">
        <v>33</v>
      </c>
    </row>
    <row r="15" spans="1:9" ht="13.5" customHeight="1" x14ac:dyDescent="0.25">
      <c r="A15" s="128">
        <v>7</v>
      </c>
      <c r="B15" s="154"/>
      <c r="C15" s="87" t="s">
        <v>2</v>
      </c>
      <c r="D15" s="189" t="s">
        <v>295</v>
      </c>
      <c r="E15" s="129">
        <v>1675.2</v>
      </c>
    </row>
    <row r="16" spans="1:9" ht="13.5" customHeight="1" x14ac:dyDescent="0.25">
      <c r="A16" s="128">
        <v>8</v>
      </c>
      <c r="B16" s="154"/>
      <c r="C16" s="87" t="s">
        <v>32</v>
      </c>
      <c r="D16" s="190"/>
      <c r="E16" s="129">
        <v>227</v>
      </c>
    </row>
    <row r="17" spans="1:5" ht="13.5" customHeight="1" x14ac:dyDescent="0.25">
      <c r="A17" s="128">
        <v>9</v>
      </c>
      <c r="B17" s="154"/>
      <c r="C17" s="87" t="s">
        <v>258</v>
      </c>
      <c r="D17" s="190"/>
      <c r="E17" s="129">
        <v>89.7</v>
      </c>
    </row>
    <row r="18" spans="1:5" ht="13.5" customHeight="1" x14ac:dyDescent="0.25">
      <c r="A18" s="128">
        <v>10</v>
      </c>
      <c r="B18" s="155"/>
      <c r="C18" s="59" t="s">
        <v>22</v>
      </c>
      <c r="D18" s="191"/>
      <c r="E18" s="129">
        <v>170</v>
      </c>
    </row>
    <row r="19" spans="1:5" ht="13.5" customHeight="1" x14ac:dyDescent="0.25">
      <c r="A19" s="128">
        <v>11</v>
      </c>
      <c r="B19" s="153" t="s">
        <v>120</v>
      </c>
      <c r="C19" s="189" t="s">
        <v>2</v>
      </c>
      <c r="D19" s="59" t="s">
        <v>168</v>
      </c>
      <c r="E19" s="130">
        <v>150.1</v>
      </c>
    </row>
    <row r="20" spans="1:5" ht="13.5" customHeight="1" x14ac:dyDescent="0.25">
      <c r="A20" s="128">
        <v>12</v>
      </c>
      <c r="B20" s="154"/>
      <c r="C20" s="190"/>
      <c r="D20" s="59" t="s">
        <v>157</v>
      </c>
      <c r="E20" s="130"/>
    </row>
    <row r="21" spans="1:5" ht="13.5" customHeight="1" x14ac:dyDescent="0.25">
      <c r="A21" s="128">
        <v>13</v>
      </c>
      <c r="B21" s="154"/>
      <c r="C21" s="190"/>
      <c r="D21" s="59" t="s">
        <v>165</v>
      </c>
      <c r="E21" s="130">
        <v>91.061999999999998</v>
      </c>
    </row>
    <row r="22" spans="1:5" ht="13.5" customHeight="1" x14ac:dyDescent="0.25">
      <c r="A22" s="128">
        <v>14</v>
      </c>
      <c r="B22" s="154"/>
      <c r="C22" s="191"/>
      <c r="D22" s="59" t="s">
        <v>299</v>
      </c>
      <c r="E22" s="130">
        <v>50</v>
      </c>
    </row>
    <row r="23" spans="1:5" ht="13.5" customHeight="1" x14ac:dyDescent="0.25">
      <c r="A23" s="128">
        <v>15</v>
      </c>
      <c r="B23" s="154"/>
      <c r="C23" s="87" t="s">
        <v>22</v>
      </c>
      <c r="D23" s="87" t="s">
        <v>256</v>
      </c>
      <c r="E23" s="130">
        <v>196.34700000000001</v>
      </c>
    </row>
    <row r="24" spans="1:5" ht="13.5" customHeight="1" x14ac:dyDescent="0.25">
      <c r="A24" s="128">
        <v>16</v>
      </c>
      <c r="B24" s="155"/>
      <c r="C24" s="87" t="s">
        <v>258</v>
      </c>
      <c r="D24" s="87" t="s">
        <v>257</v>
      </c>
      <c r="E24" s="130">
        <v>25.001000000000001</v>
      </c>
    </row>
    <row r="25" spans="1:5" ht="13.5" customHeight="1" x14ac:dyDescent="0.25">
      <c r="A25" s="128">
        <v>17</v>
      </c>
      <c r="B25" s="123" t="s">
        <v>122</v>
      </c>
      <c r="C25" s="109" t="s">
        <v>279</v>
      </c>
      <c r="D25" s="109" t="s">
        <v>261</v>
      </c>
      <c r="E25" s="130">
        <v>43.048000000000002</v>
      </c>
    </row>
    <row r="26" spans="1:5" ht="13.5" customHeight="1" x14ac:dyDescent="0.25">
      <c r="A26" s="128">
        <v>18</v>
      </c>
      <c r="B26" s="123" t="s">
        <v>123</v>
      </c>
      <c r="C26" s="87" t="s">
        <v>267</v>
      </c>
      <c r="D26" s="59" t="s">
        <v>416</v>
      </c>
      <c r="E26" s="130">
        <v>33.4</v>
      </c>
    </row>
    <row r="27" spans="1:5" ht="30" customHeight="1" x14ac:dyDescent="0.25">
      <c r="A27" s="128">
        <v>19</v>
      </c>
      <c r="B27" s="153" t="s">
        <v>124</v>
      </c>
      <c r="C27" s="87" t="s">
        <v>2</v>
      </c>
      <c r="D27" s="59" t="s">
        <v>193</v>
      </c>
      <c r="E27" s="130">
        <v>0</v>
      </c>
    </row>
    <row r="28" spans="1:5" ht="30" customHeight="1" x14ac:dyDescent="0.25">
      <c r="A28" s="128">
        <v>20</v>
      </c>
      <c r="B28" s="155"/>
      <c r="C28" s="87" t="s">
        <v>2</v>
      </c>
      <c r="D28" s="59" t="s">
        <v>194</v>
      </c>
      <c r="E28" s="130">
        <v>0</v>
      </c>
    </row>
    <row r="29" spans="1:5" ht="15.9" customHeight="1" x14ac:dyDescent="0.25">
      <c r="A29" s="186" t="s">
        <v>228</v>
      </c>
      <c r="B29" s="186"/>
      <c r="C29" s="186"/>
      <c r="D29" s="186"/>
      <c r="E29" s="130">
        <f>SUM(E9:E10)</f>
        <v>1003.5</v>
      </c>
    </row>
    <row r="30" spans="1:5" ht="15.9" customHeight="1" x14ac:dyDescent="0.25">
      <c r="A30" s="186" t="s">
        <v>229</v>
      </c>
      <c r="B30" s="186"/>
      <c r="C30" s="186"/>
      <c r="D30" s="186"/>
      <c r="E30" s="130">
        <f>SUM(E11:E18)</f>
        <v>2680</v>
      </c>
    </row>
    <row r="31" spans="1:5" ht="15.9" customHeight="1" x14ac:dyDescent="0.25">
      <c r="A31" s="186" t="s">
        <v>226</v>
      </c>
      <c r="B31" s="186"/>
      <c r="C31" s="186"/>
      <c r="D31" s="186"/>
      <c r="E31" s="130">
        <f>SUM(E19:E24)</f>
        <v>512.51</v>
      </c>
    </row>
    <row r="32" spans="1:5" ht="15.9" customHeight="1" x14ac:dyDescent="0.25">
      <c r="A32" s="186" t="s">
        <v>230</v>
      </c>
      <c r="B32" s="186"/>
      <c r="C32" s="186"/>
      <c r="D32" s="186"/>
      <c r="E32" s="130">
        <f>E25</f>
        <v>43.048000000000002</v>
      </c>
    </row>
    <row r="33" spans="1:5" ht="15.9" customHeight="1" x14ac:dyDescent="0.25">
      <c r="A33" s="186" t="s">
        <v>227</v>
      </c>
      <c r="B33" s="186"/>
      <c r="C33" s="186"/>
      <c r="D33" s="186"/>
      <c r="E33" s="130">
        <f>E26</f>
        <v>33.4</v>
      </c>
    </row>
    <row r="34" spans="1:5" ht="15.9" customHeight="1" x14ac:dyDescent="0.25">
      <c r="A34" s="186" t="s">
        <v>231</v>
      </c>
      <c r="B34" s="186"/>
      <c r="C34" s="186"/>
      <c r="D34" s="186"/>
      <c r="E34" s="130">
        <f>E28+E27</f>
        <v>0</v>
      </c>
    </row>
    <row r="35" spans="1:5" ht="15.9" customHeight="1" x14ac:dyDescent="0.25">
      <c r="A35" s="185" t="s">
        <v>66</v>
      </c>
      <c r="B35" s="185"/>
      <c r="C35" s="185"/>
      <c r="D35" s="185"/>
      <c r="E35" s="131">
        <f>SUM(E29:E34)</f>
        <v>4272.4579999999996</v>
      </c>
    </row>
  </sheetData>
  <mergeCells count="20">
    <mergeCell ref="D13:D14"/>
    <mergeCell ref="B27:B28"/>
    <mergeCell ref="D1:E1"/>
    <mergeCell ref="D2:E2"/>
    <mergeCell ref="D3:E3"/>
    <mergeCell ref="B9:B10"/>
    <mergeCell ref="B19:B24"/>
    <mergeCell ref="D15:D18"/>
    <mergeCell ref="B11:B18"/>
    <mergeCell ref="A6:E6"/>
    <mergeCell ref="C19:C22"/>
    <mergeCell ref="D4:E4"/>
    <mergeCell ref="D11:D12"/>
    <mergeCell ref="A35:D35"/>
    <mergeCell ref="A30:D30"/>
    <mergeCell ref="A34:D34"/>
    <mergeCell ref="A29:D29"/>
    <mergeCell ref="A32:D32"/>
    <mergeCell ref="A33:D33"/>
    <mergeCell ref="A31:D3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workbookViewId="0">
      <pane xSplit="4" ySplit="8" topLeftCell="E33" activePane="bottomRight" state="frozen"/>
      <selection activeCell="M24" sqref="M24"/>
      <selection pane="topRight" activeCell="M24" sqref="M24"/>
      <selection pane="bottomLeft" activeCell="M24" sqref="M24"/>
      <selection pane="bottomRight" activeCell="D42" sqref="D42"/>
    </sheetView>
  </sheetViews>
  <sheetFormatPr defaultColWidth="9.109375" defaultRowHeight="13.8" x14ac:dyDescent="0.25"/>
  <cols>
    <col min="1" max="1" width="4" style="35" customWidth="1"/>
    <col min="2" max="2" width="10.33203125" style="35" customWidth="1"/>
    <col min="3" max="3" width="41.33203125" style="35" customWidth="1"/>
    <col min="4" max="4" width="49.6640625" style="35" customWidth="1"/>
    <col min="5" max="5" width="12.6640625" style="35" customWidth="1"/>
    <col min="6" max="16384" width="9.109375" style="35"/>
  </cols>
  <sheetData>
    <row r="1" spans="1:5" ht="12.75" customHeight="1" x14ac:dyDescent="0.25">
      <c r="D1" s="150" t="s">
        <v>245</v>
      </c>
      <c r="E1" s="150"/>
    </row>
    <row r="2" spans="1:5" ht="12.75" customHeight="1" x14ac:dyDescent="0.25">
      <c r="D2" s="150" t="s">
        <v>246</v>
      </c>
      <c r="E2" s="150"/>
    </row>
    <row r="3" spans="1:5" ht="12.75" customHeight="1" x14ac:dyDescent="0.25">
      <c r="D3" s="151" t="s">
        <v>402</v>
      </c>
      <c r="E3" s="151"/>
    </row>
    <row r="4" spans="1:5" ht="15" customHeight="1" x14ac:dyDescent="0.25">
      <c r="D4" s="151" t="s">
        <v>410</v>
      </c>
      <c r="E4" s="151"/>
    </row>
    <row r="5" spans="1:5" ht="15" customHeight="1" x14ac:dyDescent="0.25"/>
    <row r="6" spans="1:5" ht="15" customHeight="1" x14ac:dyDescent="0.25">
      <c r="A6" s="184" t="s">
        <v>241</v>
      </c>
      <c r="B6" s="184"/>
      <c r="C6" s="184"/>
      <c r="D6" s="184"/>
      <c r="E6" s="184"/>
    </row>
    <row r="7" spans="1:5" ht="15" customHeight="1" x14ac:dyDescent="0.25">
      <c r="E7" s="73" t="s">
        <v>65</v>
      </c>
    </row>
    <row r="8" spans="1:5" ht="45.75" customHeight="1" x14ac:dyDescent="0.25">
      <c r="A8" s="76" t="s">
        <v>23</v>
      </c>
      <c r="B8" s="76" t="s">
        <v>18</v>
      </c>
      <c r="C8" s="76" t="s">
        <v>40</v>
      </c>
      <c r="D8" s="76" t="s">
        <v>41</v>
      </c>
      <c r="E8" s="76" t="s">
        <v>105</v>
      </c>
    </row>
    <row r="9" spans="1:5" ht="18" customHeight="1" x14ac:dyDescent="0.25">
      <c r="A9" s="76">
        <v>1</v>
      </c>
      <c r="B9" s="181" t="s">
        <v>117</v>
      </c>
      <c r="C9" s="67" t="s">
        <v>67</v>
      </c>
      <c r="D9" s="67" t="s">
        <v>125</v>
      </c>
      <c r="E9" s="70">
        <v>61.9</v>
      </c>
    </row>
    <row r="10" spans="1:5" ht="18" customHeight="1" x14ac:dyDescent="0.25">
      <c r="A10" s="76">
        <v>2</v>
      </c>
      <c r="B10" s="182"/>
      <c r="C10" s="67" t="s">
        <v>91</v>
      </c>
      <c r="D10" s="67" t="s">
        <v>176</v>
      </c>
      <c r="E10" s="70">
        <v>2</v>
      </c>
    </row>
    <row r="11" spans="1:5" ht="18" customHeight="1" x14ac:dyDescent="0.25">
      <c r="A11" s="76">
        <v>3</v>
      </c>
      <c r="B11" s="182"/>
      <c r="C11" s="67" t="s">
        <v>92</v>
      </c>
      <c r="D11" s="67" t="s">
        <v>126</v>
      </c>
      <c r="E11" s="70">
        <v>6</v>
      </c>
    </row>
    <row r="12" spans="1:5" ht="18" customHeight="1" x14ac:dyDescent="0.25">
      <c r="A12" s="76">
        <v>4</v>
      </c>
      <c r="B12" s="182"/>
      <c r="C12" s="67" t="s">
        <v>58</v>
      </c>
      <c r="D12" s="67" t="s">
        <v>127</v>
      </c>
      <c r="E12" s="70">
        <v>13.7</v>
      </c>
    </row>
    <row r="13" spans="1:5" ht="18" customHeight="1" x14ac:dyDescent="0.25">
      <c r="A13" s="76">
        <v>5</v>
      </c>
      <c r="B13" s="182"/>
      <c r="C13" s="67" t="s">
        <v>103</v>
      </c>
      <c r="D13" s="67" t="s">
        <v>128</v>
      </c>
      <c r="E13" s="70">
        <v>36.5</v>
      </c>
    </row>
    <row r="14" spans="1:5" ht="18" customHeight="1" x14ac:dyDescent="0.25">
      <c r="A14" s="76">
        <v>6</v>
      </c>
      <c r="B14" s="182"/>
      <c r="C14" s="67" t="s">
        <v>3</v>
      </c>
      <c r="D14" s="67" t="s">
        <v>129</v>
      </c>
      <c r="E14" s="70">
        <v>77</v>
      </c>
    </row>
    <row r="15" spans="1:5" ht="15" customHeight="1" x14ac:dyDescent="0.25">
      <c r="A15" s="76">
        <v>7</v>
      </c>
      <c r="B15" s="182"/>
      <c r="C15" s="67" t="s">
        <v>4</v>
      </c>
      <c r="D15" s="67" t="s">
        <v>130</v>
      </c>
      <c r="E15" s="70">
        <v>7</v>
      </c>
    </row>
    <row r="16" spans="1:5" ht="15" customHeight="1" x14ac:dyDescent="0.25">
      <c r="A16" s="76">
        <v>8</v>
      </c>
      <c r="B16" s="182"/>
      <c r="C16" s="1" t="s">
        <v>54</v>
      </c>
      <c r="D16" s="72" t="s">
        <v>131</v>
      </c>
      <c r="E16" s="70">
        <v>10</v>
      </c>
    </row>
    <row r="17" spans="1:5" ht="15" customHeight="1" x14ac:dyDescent="0.25">
      <c r="A17" s="76">
        <v>9</v>
      </c>
      <c r="B17" s="182"/>
      <c r="C17" s="67" t="s">
        <v>57</v>
      </c>
      <c r="D17" s="67" t="s">
        <v>177</v>
      </c>
      <c r="E17" s="70">
        <v>26.8</v>
      </c>
    </row>
    <row r="18" spans="1:5" ht="15" customHeight="1" x14ac:dyDescent="0.25">
      <c r="A18" s="76">
        <v>10</v>
      </c>
      <c r="B18" s="182"/>
      <c r="C18" s="67" t="s">
        <v>59</v>
      </c>
      <c r="D18" s="67" t="s">
        <v>132</v>
      </c>
      <c r="E18" s="68">
        <v>25.5</v>
      </c>
    </row>
    <row r="19" spans="1:5" ht="15" customHeight="1" x14ac:dyDescent="0.25">
      <c r="A19" s="76">
        <v>11</v>
      </c>
      <c r="B19" s="182"/>
      <c r="C19" s="67" t="s">
        <v>12</v>
      </c>
      <c r="D19" s="67" t="s">
        <v>133</v>
      </c>
      <c r="E19" s="70">
        <v>71.099999999999994</v>
      </c>
    </row>
    <row r="20" spans="1:5" ht="15" customHeight="1" x14ac:dyDescent="0.25">
      <c r="A20" s="76">
        <v>12</v>
      </c>
      <c r="B20" s="182"/>
      <c r="C20" s="67" t="s">
        <v>13</v>
      </c>
      <c r="D20" s="67" t="s">
        <v>134</v>
      </c>
      <c r="E20" s="70">
        <v>102</v>
      </c>
    </row>
    <row r="21" spans="1:5" ht="15" customHeight="1" x14ac:dyDescent="0.25">
      <c r="A21" s="76">
        <v>13</v>
      </c>
      <c r="B21" s="182"/>
      <c r="C21" s="67" t="s">
        <v>14</v>
      </c>
      <c r="D21" s="67" t="s">
        <v>135</v>
      </c>
      <c r="E21" s="70">
        <v>109.6</v>
      </c>
    </row>
    <row r="22" spans="1:5" ht="15" customHeight="1" x14ac:dyDescent="0.25">
      <c r="A22" s="76">
        <v>14</v>
      </c>
      <c r="B22" s="182"/>
      <c r="C22" s="67" t="s">
        <v>15</v>
      </c>
      <c r="D22" s="67" t="s">
        <v>136</v>
      </c>
      <c r="E22" s="70">
        <v>125</v>
      </c>
    </row>
    <row r="23" spans="1:5" ht="15" customHeight="1" x14ac:dyDescent="0.25">
      <c r="A23" s="76">
        <v>15</v>
      </c>
      <c r="B23" s="182"/>
      <c r="C23" s="67" t="s">
        <v>16</v>
      </c>
      <c r="D23" s="67" t="s">
        <v>137</v>
      </c>
      <c r="E23" s="70">
        <v>104.3</v>
      </c>
    </row>
    <row r="24" spans="1:5" ht="15" customHeight="1" x14ac:dyDescent="0.25">
      <c r="A24" s="76">
        <v>16</v>
      </c>
      <c r="B24" s="182"/>
      <c r="C24" s="67" t="s">
        <v>17</v>
      </c>
      <c r="D24" s="67" t="s">
        <v>138</v>
      </c>
      <c r="E24" s="70">
        <v>146.6</v>
      </c>
    </row>
    <row r="25" spans="1:5" ht="15" customHeight="1" x14ac:dyDescent="0.25">
      <c r="A25" s="76">
        <v>17</v>
      </c>
      <c r="B25" s="182"/>
      <c r="C25" s="67" t="s">
        <v>5</v>
      </c>
      <c r="D25" s="67" t="s">
        <v>139</v>
      </c>
      <c r="E25" s="68">
        <v>86</v>
      </c>
    </row>
    <row r="26" spans="1:5" ht="15" customHeight="1" x14ac:dyDescent="0.25">
      <c r="A26" s="76">
        <v>18</v>
      </c>
      <c r="B26" s="182"/>
      <c r="C26" s="67" t="s">
        <v>6</v>
      </c>
      <c r="D26" s="67" t="s">
        <v>140</v>
      </c>
      <c r="E26" s="70">
        <v>25</v>
      </c>
    </row>
    <row r="27" spans="1:5" ht="15" customHeight="1" x14ac:dyDescent="0.25">
      <c r="A27" s="76">
        <v>19</v>
      </c>
      <c r="B27" s="182"/>
      <c r="C27" s="77" t="s">
        <v>152</v>
      </c>
      <c r="D27" s="77" t="s">
        <v>255</v>
      </c>
      <c r="E27" s="70">
        <v>91</v>
      </c>
    </row>
    <row r="28" spans="1:5" ht="15" customHeight="1" x14ac:dyDescent="0.25">
      <c r="A28" s="76">
        <v>20</v>
      </c>
      <c r="B28" s="183"/>
      <c r="C28" s="77" t="s">
        <v>250</v>
      </c>
      <c r="D28" s="77" t="s">
        <v>255</v>
      </c>
      <c r="E28" s="70">
        <v>285</v>
      </c>
    </row>
    <row r="29" spans="1:5" ht="15" customHeight="1" x14ac:dyDescent="0.25">
      <c r="A29" s="76">
        <v>21</v>
      </c>
      <c r="B29" s="193" t="s">
        <v>120</v>
      </c>
      <c r="C29" s="72" t="s">
        <v>258</v>
      </c>
      <c r="D29" s="72" t="s">
        <v>257</v>
      </c>
      <c r="E29" s="70">
        <v>14</v>
      </c>
    </row>
    <row r="30" spans="1:5" ht="15" customHeight="1" x14ac:dyDescent="0.25">
      <c r="A30" s="76">
        <v>22</v>
      </c>
      <c r="B30" s="193"/>
      <c r="C30" s="72" t="s">
        <v>22</v>
      </c>
      <c r="D30" s="72" t="s">
        <v>256</v>
      </c>
      <c r="E30" s="70">
        <v>65.5</v>
      </c>
    </row>
    <row r="31" spans="1:5" ht="15" customHeight="1" x14ac:dyDescent="0.25">
      <c r="A31" s="76">
        <v>23</v>
      </c>
      <c r="B31" s="193"/>
      <c r="C31" s="67" t="s">
        <v>260</v>
      </c>
      <c r="D31" s="67" t="s">
        <v>259</v>
      </c>
      <c r="E31" s="70">
        <v>8</v>
      </c>
    </row>
    <row r="32" spans="1:5" ht="15" customHeight="1" x14ac:dyDescent="0.25">
      <c r="A32" s="76">
        <v>24</v>
      </c>
      <c r="B32" s="181" t="s">
        <v>122</v>
      </c>
      <c r="C32" s="67" t="s">
        <v>279</v>
      </c>
      <c r="D32" s="67" t="s">
        <v>261</v>
      </c>
      <c r="E32" s="68">
        <v>5</v>
      </c>
    </row>
    <row r="33" spans="1:5" ht="15" customHeight="1" x14ac:dyDescent="0.25">
      <c r="A33" s="76">
        <v>25</v>
      </c>
      <c r="B33" s="182"/>
      <c r="C33" s="67" t="s">
        <v>263</v>
      </c>
      <c r="D33" s="67" t="s">
        <v>262</v>
      </c>
      <c r="E33" s="68">
        <v>7.5</v>
      </c>
    </row>
    <row r="34" spans="1:5" ht="15" customHeight="1" x14ac:dyDescent="0.25">
      <c r="A34" s="76">
        <v>26</v>
      </c>
      <c r="B34" s="182"/>
      <c r="C34" s="67" t="s">
        <v>32</v>
      </c>
      <c r="D34" s="67" t="s">
        <v>181</v>
      </c>
      <c r="E34" s="68">
        <v>100</v>
      </c>
    </row>
    <row r="35" spans="1:5" ht="15" customHeight="1" x14ac:dyDescent="0.25">
      <c r="A35" s="76">
        <v>27</v>
      </c>
      <c r="B35" s="183"/>
      <c r="C35" s="67" t="s">
        <v>8</v>
      </c>
      <c r="D35" s="67" t="s">
        <v>264</v>
      </c>
      <c r="E35" s="68">
        <v>77</v>
      </c>
    </row>
    <row r="36" spans="1:5" ht="15" customHeight="1" x14ac:dyDescent="0.25">
      <c r="A36" s="76">
        <v>28</v>
      </c>
      <c r="B36" s="181" t="s">
        <v>122</v>
      </c>
      <c r="C36" s="67" t="s">
        <v>20</v>
      </c>
      <c r="D36" s="67" t="s">
        <v>184</v>
      </c>
      <c r="E36" s="68">
        <v>0.6</v>
      </c>
    </row>
    <row r="37" spans="1:5" ht="15" customHeight="1" x14ac:dyDescent="0.25">
      <c r="A37" s="76">
        <v>29</v>
      </c>
      <c r="B37" s="182"/>
      <c r="C37" s="67" t="s">
        <v>30</v>
      </c>
      <c r="D37" s="67" t="s">
        <v>185</v>
      </c>
      <c r="E37" s="68">
        <v>2.8</v>
      </c>
    </row>
    <row r="38" spans="1:5" ht="15" customHeight="1" x14ac:dyDescent="0.25">
      <c r="A38" s="76">
        <v>30</v>
      </c>
      <c r="B38" s="182"/>
      <c r="C38" s="67" t="s">
        <v>9</v>
      </c>
      <c r="D38" s="67" t="s">
        <v>186</v>
      </c>
      <c r="E38" s="68">
        <v>11</v>
      </c>
    </row>
    <row r="39" spans="1:5" ht="15" customHeight="1" x14ac:dyDescent="0.25">
      <c r="A39" s="76">
        <v>31</v>
      </c>
      <c r="B39" s="183"/>
      <c r="C39" s="67" t="s">
        <v>37</v>
      </c>
      <c r="D39" s="67" t="s">
        <v>187</v>
      </c>
      <c r="E39" s="68">
        <v>2</v>
      </c>
    </row>
    <row r="40" spans="1:5" ht="15" customHeight="1" x14ac:dyDescent="0.25">
      <c r="A40" s="76">
        <v>32</v>
      </c>
      <c r="B40" s="181" t="s">
        <v>123</v>
      </c>
      <c r="C40" s="67" t="s">
        <v>267</v>
      </c>
      <c r="D40" s="67" t="s">
        <v>268</v>
      </c>
      <c r="E40" s="68">
        <v>2.2000000000000002</v>
      </c>
    </row>
    <row r="41" spans="1:5" ht="15" customHeight="1" x14ac:dyDescent="0.25">
      <c r="A41" s="76">
        <v>33</v>
      </c>
      <c r="B41" s="182"/>
      <c r="C41" s="195" t="s">
        <v>2</v>
      </c>
      <c r="D41" s="67" t="s">
        <v>191</v>
      </c>
      <c r="E41" s="68">
        <v>195.8</v>
      </c>
    </row>
    <row r="42" spans="1:5" ht="15" customHeight="1" x14ac:dyDescent="0.25">
      <c r="A42" s="76">
        <v>34</v>
      </c>
      <c r="B42" s="183"/>
      <c r="C42" s="195"/>
      <c r="D42" s="67" t="s">
        <v>418</v>
      </c>
      <c r="E42" s="68">
        <v>4.5</v>
      </c>
    </row>
    <row r="43" spans="1:5" ht="15" customHeight="1" x14ac:dyDescent="0.25">
      <c r="A43" s="76">
        <v>35</v>
      </c>
      <c r="B43" s="71" t="s">
        <v>124</v>
      </c>
      <c r="C43" s="195"/>
      <c r="D43" s="67" t="s">
        <v>114</v>
      </c>
      <c r="E43" s="68">
        <v>200</v>
      </c>
    </row>
    <row r="44" spans="1:5" ht="16.5" customHeight="1" x14ac:dyDescent="0.25">
      <c r="A44" s="194" t="s">
        <v>228</v>
      </c>
      <c r="B44" s="194"/>
      <c r="C44" s="194"/>
      <c r="D44" s="194"/>
      <c r="E44" s="68">
        <f>SUM(E9:E28)</f>
        <v>1412</v>
      </c>
    </row>
    <row r="45" spans="1:5" ht="16.5" customHeight="1" x14ac:dyDescent="0.25">
      <c r="A45" s="194" t="s">
        <v>226</v>
      </c>
      <c r="B45" s="194"/>
      <c r="C45" s="194"/>
      <c r="D45" s="194"/>
      <c r="E45" s="68">
        <f>SUM(E29:E31)</f>
        <v>87.5</v>
      </c>
    </row>
    <row r="46" spans="1:5" ht="16.5" customHeight="1" x14ac:dyDescent="0.25">
      <c r="A46" s="194" t="s">
        <v>230</v>
      </c>
      <c r="B46" s="194"/>
      <c r="C46" s="194"/>
      <c r="D46" s="194"/>
      <c r="E46" s="68">
        <f>SUM(E32:E39)</f>
        <v>205.9</v>
      </c>
    </row>
    <row r="47" spans="1:5" ht="16.5" customHeight="1" x14ac:dyDescent="0.25">
      <c r="A47" s="194" t="s">
        <v>227</v>
      </c>
      <c r="B47" s="194"/>
      <c r="C47" s="194"/>
      <c r="D47" s="194"/>
      <c r="E47" s="68">
        <f>SUM(E40:E42)</f>
        <v>202.5</v>
      </c>
    </row>
    <row r="48" spans="1:5" ht="16.5" customHeight="1" x14ac:dyDescent="0.25">
      <c r="A48" s="196" t="s">
        <v>231</v>
      </c>
      <c r="B48" s="197"/>
      <c r="C48" s="197"/>
      <c r="D48" s="198"/>
      <c r="E48" s="68">
        <f>E43</f>
        <v>200</v>
      </c>
    </row>
    <row r="49" spans="1:5" ht="16.5" customHeight="1" x14ac:dyDescent="0.25">
      <c r="A49" s="180" t="s">
        <v>66</v>
      </c>
      <c r="B49" s="180"/>
      <c r="C49" s="180"/>
      <c r="D49" s="180"/>
      <c r="E49" s="69">
        <f>SUM(E44+E45+E46+E47+E48)</f>
        <v>2107.9</v>
      </c>
    </row>
  </sheetData>
  <mergeCells count="17">
    <mergeCell ref="D1:E1"/>
    <mergeCell ref="D2:E2"/>
    <mergeCell ref="D3:E3"/>
    <mergeCell ref="A6:E6"/>
    <mergeCell ref="B9:B28"/>
    <mergeCell ref="D4:E4"/>
    <mergeCell ref="A49:D49"/>
    <mergeCell ref="B29:B31"/>
    <mergeCell ref="A47:D47"/>
    <mergeCell ref="C41:C43"/>
    <mergeCell ref="A44:D44"/>
    <mergeCell ref="A45:D45"/>
    <mergeCell ref="A46:D46"/>
    <mergeCell ref="B40:B42"/>
    <mergeCell ref="A48:D48"/>
    <mergeCell ref="B32:B35"/>
    <mergeCell ref="B36:B39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pane xSplit="4" ySplit="8" topLeftCell="E15" activePane="bottomRight" state="frozen"/>
      <selection activeCell="H21" sqref="H21"/>
      <selection pane="topRight" activeCell="H21" sqref="H21"/>
      <selection pane="bottomLeft" activeCell="H21" sqref="H21"/>
      <selection pane="bottomRight" activeCell="E25" sqref="E25"/>
    </sheetView>
  </sheetViews>
  <sheetFormatPr defaultColWidth="9.109375" defaultRowHeight="13.8" x14ac:dyDescent="0.25"/>
  <cols>
    <col min="1" max="1" width="4" style="80" customWidth="1"/>
    <col min="2" max="2" width="6.44140625" style="80" customWidth="1"/>
    <col min="3" max="3" width="49.44140625" style="80" customWidth="1"/>
    <col min="4" max="4" width="58.33203125" style="80" customWidth="1"/>
    <col min="5" max="5" width="13.33203125" style="80" customWidth="1"/>
    <col min="6" max="16384" width="9.109375" style="80"/>
  </cols>
  <sheetData>
    <row r="1" spans="1:8" ht="13.5" customHeight="1" x14ac:dyDescent="0.25">
      <c r="D1" s="143" t="s">
        <v>110</v>
      </c>
      <c r="E1" s="143"/>
    </row>
    <row r="2" spans="1:8" ht="13.5" customHeight="1" x14ac:dyDescent="0.25">
      <c r="D2" s="143" t="s">
        <v>401</v>
      </c>
      <c r="E2" s="143"/>
    </row>
    <row r="3" spans="1:8" ht="13.5" customHeight="1" x14ac:dyDescent="0.25">
      <c r="D3" s="145" t="s">
        <v>400</v>
      </c>
      <c r="E3" s="145"/>
    </row>
    <row r="4" spans="1:8" ht="13.5" customHeight="1" x14ac:dyDescent="0.25">
      <c r="D4" s="145" t="s">
        <v>409</v>
      </c>
      <c r="E4" s="145"/>
    </row>
    <row r="5" spans="1:8" ht="13.5" customHeight="1" x14ac:dyDescent="0.25"/>
    <row r="6" spans="1:8" ht="20.25" customHeight="1" x14ac:dyDescent="0.25">
      <c r="A6" s="200" t="s">
        <v>242</v>
      </c>
      <c r="B6" s="200"/>
      <c r="C6" s="200"/>
      <c r="D6" s="200"/>
      <c r="E6" s="200"/>
    </row>
    <row r="7" spans="1:8" ht="15" customHeight="1" x14ac:dyDescent="0.25">
      <c r="E7" s="80" t="s">
        <v>65</v>
      </c>
    </row>
    <row r="8" spans="1:8" ht="45" customHeight="1" x14ac:dyDescent="0.25">
      <c r="A8" s="128" t="s">
        <v>23</v>
      </c>
      <c r="B8" s="128" t="s">
        <v>18</v>
      </c>
      <c r="C8" s="128" t="s">
        <v>40</v>
      </c>
      <c r="D8" s="128" t="s">
        <v>41</v>
      </c>
      <c r="E8" s="128" t="s">
        <v>1</v>
      </c>
    </row>
    <row r="9" spans="1:8" ht="16.5" customHeight="1" x14ac:dyDescent="0.25">
      <c r="A9" s="132">
        <v>1</v>
      </c>
      <c r="B9" s="159" t="s">
        <v>117</v>
      </c>
      <c r="C9" s="59" t="s">
        <v>3</v>
      </c>
      <c r="D9" s="133" t="s">
        <v>251</v>
      </c>
      <c r="E9" s="134">
        <v>4.3</v>
      </c>
    </row>
    <row r="10" spans="1:8" ht="16.5" customHeight="1" x14ac:dyDescent="0.25">
      <c r="A10" s="132">
        <v>2</v>
      </c>
      <c r="B10" s="159"/>
      <c r="C10" s="59" t="s">
        <v>152</v>
      </c>
      <c r="D10" s="133" t="s">
        <v>252</v>
      </c>
      <c r="E10" s="134">
        <v>2.2000000000000002</v>
      </c>
    </row>
    <row r="11" spans="1:8" ht="16.5" customHeight="1" x14ac:dyDescent="0.25">
      <c r="A11" s="132">
        <v>3</v>
      </c>
      <c r="B11" s="159"/>
      <c r="C11" s="59" t="s">
        <v>250</v>
      </c>
      <c r="D11" s="133" t="s">
        <v>252</v>
      </c>
      <c r="E11" s="134">
        <v>51</v>
      </c>
    </row>
    <row r="12" spans="1:8" ht="50.25" customHeight="1" x14ac:dyDescent="0.25">
      <c r="A12" s="132">
        <v>4</v>
      </c>
      <c r="B12" s="153" t="s">
        <v>118</v>
      </c>
      <c r="C12" s="87" t="s">
        <v>2</v>
      </c>
      <c r="D12" s="133" t="s">
        <v>223</v>
      </c>
      <c r="E12" s="134">
        <v>14.7</v>
      </c>
      <c r="G12" s="135"/>
      <c r="H12" s="135"/>
    </row>
    <row r="13" spans="1:8" ht="34.5" customHeight="1" x14ac:dyDescent="0.25">
      <c r="A13" s="132">
        <v>5</v>
      </c>
      <c r="B13" s="154"/>
      <c r="C13" s="199" t="s">
        <v>2</v>
      </c>
      <c r="D13" s="133" t="s">
        <v>249</v>
      </c>
      <c r="E13" s="112">
        <v>36.1</v>
      </c>
      <c r="G13" s="135"/>
    </row>
    <row r="14" spans="1:8" ht="32.25" customHeight="1" x14ac:dyDescent="0.25">
      <c r="A14" s="132">
        <v>6</v>
      </c>
      <c r="B14" s="154"/>
      <c r="C14" s="199"/>
      <c r="D14" s="133" t="s">
        <v>254</v>
      </c>
      <c r="E14" s="112">
        <v>20.3</v>
      </c>
      <c r="G14" s="135"/>
    </row>
    <row r="15" spans="1:8" ht="16.5" customHeight="1" x14ac:dyDescent="0.25">
      <c r="A15" s="132">
        <v>7</v>
      </c>
      <c r="B15" s="154"/>
      <c r="C15" s="59" t="s">
        <v>57</v>
      </c>
      <c r="D15" s="189" t="s">
        <v>249</v>
      </c>
      <c r="E15" s="112">
        <v>10.5</v>
      </c>
      <c r="G15" s="135"/>
    </row>
    <row r="16" spans="1:8" ht="16.5" customHeight="1" x14ac:dyDescent="0.25">
      <c r="A16" s="132">
        <v>8</v>
      </c>
      <c r="B16" s="154"/>
      <c r="C16" s="59" t="s">
        <v>63</v>
      </c>
      <c r="D16" s="190"/>
      <c r="E16" s="112">
        <v>19.2</v>
      </c>
      <c r="G16" s="135"/>
    </row>
    <row r="17" spans="1:9" ht="16.5" customHeight="1" x14ac:dyDescent="0.25">
      <c r="A17" s="132">
        <v>9</v>
      </c>
      <c r="B17" s="155"/>
      <c r="C17" s="59" t="s">
        <v>22</v>
      </c>
      <c r="D17" s="191"/>
      <c r="E17" s="112">
        <v>8.6999999999999993</v>
      </c>
      <c r="G17" s="135"/>
    </row>
    <row r="18" spans="1:9" ht="16.5" customHeight="1" x14ac:dyDescent="0.25">
      <c r="A18" s="132">
        <v>10</v>
      </c>
      <c r="B18" s="123" t="s">
        <v>119</v>
      </c>
      <c r="C18" s="199" t="s">
        <v>2</v>
      </c>
      <c r="D18" s="133" t="s">
        <v>156</v>
      </c>
      <c r="E18" s="39">
        <v>220.9</v>
      </c>
      <c r="G18" s="135"/>
    </row>
    <row r="19" spans="1:9" ht="16.5" customHeight="1" x14ac:dyDescent="0.25">
      <c r="A19" s="132">
        <v>11</v>
      </c>
      <c r="B19" s="159" t="s">
        <v>120</v>
      </c>
      <c r="C19" s="199"/>
      <c r="D19" s="133" t="s">
        <v>157</v>
      </c>
      <c r="E19" s="39">
        <v>130.6</v>
      </c>
    </row>
    <row r="20" spans="1:9" ht="16.5" customHeight="1" x14ac:dyDescent="0.25">
      <c r="A20" s="132">
        <v>12</v>
      </c>
      <c r="B20" s="159"/>
      <c r="C20" s="199"/>
      <c r="D20" s="133" t="s">
        <v>166</v>
      </c>
      <c r="E20" s="39">
        <v>400</v>
      </c>
    </row>
    <row r="21" spans="1:9" ht="16.5" customHeight="1" x14ac:dyDescent="0.25">
      <c r="A21" s="132">
        <v>13</v>
      </c>
      <c r="B21" s="159"/>
      <c r="C21" s="199"/>
      <c r="D21" s="133" t="s">
        <v>167</v>
      </c>
      <c r="E21" s="39">
        <v>500</v>
      </c>
    </row>
    <row r="22" spans="1:9" ht="16.5" customHeight="1" x14ac:dyDescent="0.25">
      <c r="A22" s="132">
        <v>14</v>
      </c>
      <c r="B22" s="159" t="s">
        <v>121</v>
      </c>
      <c r="C22" s="199"/>
      <c r="D22" s="133" t="s">
        <v>175</v>
      </c>
      <c r="E22" s="39">
        <v>143.80000000000001</v>
      </c>
    </row>
    <row r="23" spans="1:9" ht="16.5" customHeight="1" x14ac:dyDescent="0.25">
      <c r="A23" s="132">
        <v>15</v>
      </c>
      <c r="B23" s="159"/>
      <c r="C23" s="199"/>
      <c r="D23" s="133" t="s">
        <v>174</v>
      </c>
      <c r="E23" s="39">
        <v>49.9</v>
      </c>
    </row>
    <row r="24" spans="1:9" ht="16.5" customHeight="1" x14ac:dyDescent="0.25">
      <c r="A24" s="132">
        <v>16</v>
      </c>
      <c r="B24" s="123" t="s">
        <v>122</v>
      </c>
      <c r="C24" s="59" t="s">
        <v>8</v>
      </c>
      <c r="D24" s="133" t="s">
        <v>253</v>
      </c>
      <c r="E24" s="39">
        <v>30</v>
      </c>
    </row>
    <row r="25" spans="1:9" ht="16.5" customHeight="1" x14ac:dyDescent="0.25">
      <c r="A25" s="132">
        <v>17</v>
      </c>
      <c r="B25" s="123" t="s">
        <v>123</v>
      </c>
      <c r="C25" s="199" t="s">
        <v>2</v>
      </c>
      <c r="D25" s="133" t="s">
        <v>219</v>
      </c>
      <c r="E25" s="39">
        <v>2637.4</v>
      </c>
      <c r="G25" s="135"/>
      <c r="H25" s="135"/>
      <c r="I25" s="136"/>
    </row>
    <row r="26" spans="1:9" ht="16.5" customHeight="1" x14ac:dyDescent="0.25">
      <c r="A26" s="132">
        <v>18</v>
      </c>
      <c r="B26" s="123" t="s">
        <v>124</v>
      </c>
      <c r="C26" s="199"/>
      <c r="D26" s="133" t="s">
        <v>114</v>
      </c>
      <c r="E26" s="39">
        <v>123.1</v>
      </c>
      <c r="H26" s="135"/>
      <c r="I26" s="136"/>
    </row>
    <row r="27" spans="1:9" ht="16.5" customHeight="1" x14ac:dyDescent="0.25">
      <c r="A27" s="202" t="s">
        <v>228</v>
      </c>
      <c r="B27" s="203"/>
      <c r="C27" s="203"/>
      <c r="D27" s="204"/>
      <c r="E27" s="39">
        <f>E9+E10+E11</f>
        <v>57.5</v>
      </c>
      <c r="H27" s="135"/>
      <c r="I27" s="136"/>
    </row>
    <row r="28" spans="1:9" ht="16.5" customHeight="1" x14ac:dyDescent="0.25">
      <c r="A28" s="202" t="s">
        <v>229</v>
      </c>
      <c r="B28" s="203"/>
      <c r="C28" s="203"/>
      <c r="D28" s="204"/>
      <c r="E28" s="39">
        <f>SUM(E12:E17)</f>
        <v>109.5</v>
      </c>
    </row>
    <row r="29" spans="1:9" ht="16.5" customHeight="1" x14ac:dyDescent="0.25">
      <c r="A29" s="202" t="s">
        <v>225</v>
      </c>
      <c r="B29" s="203"/>
      <c r="C29" s="203"/>
      <c r="D29" s="204"/>
      <c r="E29" s="39">
        <f>E18</f>
        <v>220.9</v>
      </c>
    </row>
    <row r="30" spans="1:9" ht="16.5" customHeight="1" x14ac:dyDescent="0.25">
      <c r="A30" s="202" t="s">
        <v>226</v>
      </c>
      <c r="B30" s="203"/>
      <c r="C30" s="203"/>
      <c r="D30" s="204"/>
      <c r="E30" s="39">
        <f>E19+E20+E21</f>
        <v>1030.5999999999999</v>
      </c>
    </row>
    <row r="31" spans="1:9" ht="16.5" customHeight="1" x14ac:dyDescent="0.25">
      <c r="A31" s="202" t="s">
        <v>232</v>
      </c>
      <c r="B31" s="203"/>
      <c r="C31" s="203"/>
      <c r="D31" s="204"/>
      <c r="E31" s="39">
        <f>E22+E23</f>
        <v>193.70000000000002</v>
      </c>
    </row>
    <row r="32" spans="1:9" ht="16.5" customHeight="1" x14ac:dyDescent="0.25">
      <c r="A32" s="202" t="s">
        <v>230</v>
      </c>
      <c r="B32" s="203"/>
      <c r="C32" s="203"/>
      <c r="D32" s="204"/>
      <c r="E32" s="39">
        <f>E24</f>
        <v>30</v>
      </c>
    </row>
    <row r="33" spans="1:8" ht="16.5" customHeight="1" x14ac:dyDescent="0.25">
      <c r="A33" s="202" t="s">
        <v>227</v>
      </c>
      <c r="B33" s="203"/>
      <c r="C33" s="203"/>
      <c r="D33" s="204"/>
      <c r="E33" s="39">
        <f>E25</f>
        <v>2637.4</v>
      </c>
    </row>
    <row r="34" spans="1:8" ht="16.5" customHeight="1" x14ac:dyDescent="0.25">
      <c r="A34" s="202" t="s">
        <v>231</v>
      </c>
      <c r="B34" s="203"/>
      <c r="C34" s="203"/>
      <c r="D34" s="204"/>
      <c r="E34" s="39">
        <f>E26</f>
        <v>123.1</v>
      </c>
    </row>
    <row r="35" spans="1:8" ht="16.5" customHeight="1" x14ac:dyDescent="0.25">
      <c r="A35" s="201" t="s">
        <v>66</v>
      </c>
      <c r="B35" s="201"/>
      <c r="C35" s="201"/>
      <c r="D35" s="201"/>
      <c r="E35" s="137">
        <f>SUM(E27:E34)</f>
        <v>4402.7000000000007</v>
      </c>
      <c r="H35" s="135"/>
    </row>
    <row r="36" spans="1:8" x14ac:dyDescent="0.25">
      <c r="D36" s="138"/>
      <c r="E36" s="136"/>
    </row>
    <row r="37" spans="1:8" x14ac:dyDescent="0.25">
      <c r="D37" s="138"/>
      <c r="E37" s="135"/>
    </row>
    <row r="38" spans="1:8" x14ac:dyDescent="0.25">
      <c r="E38" s="135"/>
    </row>
  </sheetData>
  <mergeCells count="22">
    <mergeCell ref="A35:D35"/>
    <mergeCell ref="C25:C26"/>
    <mergeCell ref="A27:D27"/>
    <mergeCell ref="B9:B11"/>
    <mergeCell ref="C13:C14"/>
    <mergeCell ref="D15:D17"/>
    <mergeCell ref="B12:B17"/>
    <mergeCell ref="A28:D28"/>
    <mergeCell ref="A29:D29"/>
    <mergeCell ref="A30:D30"/>
    <mergeCell ref="A33:D33"/>
    <mergeCell ref="A31:D31"/>
    <mergeCell ref="A34:D34"/>
    <mergeCell ref="A32:D32"/>
    <mergeCell ref="D1:E1"/>
    <mergeCell ref="D2:E2"/>
    <mergeCell ref="D3:E3"/>
    <mergeCell ref="B22:B23"/>
    <mergeCell ref="C18:C23"/>
    <mergeCell ref="B19:B21"/>
    <mergeCell ref="A6:E6"/>
    <mergeCell ref="D4:E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3"/>
  <sheetViews>
    <sheetView topLeftCell="A4" workbookViewId="0">
      <selection activeCell="K6" sqref="K6"/>
    </sheetView>
  </sheetViews>
  <sheetFormatPr defaultColWidth="9.109375" defaultRowHeight="13.8" x14ac:dyDescent="0.25"/>
  <cols>
    <col min="1" max="1" width="4.5546875" style="79" customWidth="1"/>
    <col min="2" max="2" width="10.109375" style="79" customWidth="1"/>
    <col min="3" max="3" width="62.44140625" style="79" customWidth="1"/>
    <col min="4" max="4" width="27.5546875" style="79" customWidth="1"/>
    <col min="5" max="16384" width="9.109375" style="79"/>
  </cols>
  <sheetData>
    <row r="1" spans="1:4" ht="13.5" customHeight="1" x14ac:dyDescent="0.25">
      <c r="C1" s="80"/>
      <c r="D1" s="81" t="s">
        <v>110</v>
      </c>
    </row>
    <row r="2" spans="1:4" ht="13.5" customHeight="1" x14ac:dyDescent="0.25">
      <c r="C2" s="80"/>
      <c r="D2" s="81" t="s">
        <v>293</v>
      </c>
    </row>
    <row r="3" spans="1:4" ht="13.5" customHeight="1" x14ac:dyDescent="0.25">
      <c r="C3" s="80"/>
      <c r="D3" s="81" t="s">
        <v>115</v>
      </c>
    </row>
    <row r="4" spans="1:4" ht="13.5" customHeight="1" x14ac:dyDescent="0.25">
      <c r="C4" s="80"/>
      <c r="D4" s="81" t="s">
        <v>113</v>
      </c>
    </row>
    <row r="5" spans="1:4" x14ac:dyDescent="0.25">
      <c r="D5" s="82"/>
    </row>
    <row r="6" spans="1:4" ht="32.25" customHeight="1" x14ac:dyDescent="0.25">
      <c r="A6" s="205" t="s">
        <v>296</v>
      </c>
      <c r="B6" s="205"/>
      <c r="C6" s="205"/>
      <c r="D6" s="205"/>
    </row>
    <row r="7" spans="1:4" ht="15" customHeight="1" x14ac:dyDescent="0.25">
      <c r="D7" s="83" t="s">
        <v>65</v>
      </c>
    </row>
    <row r="8" spans="1:4" ht="35.25" customHeight="1" x14ac:dyDescent="0.25">
      <c r="A8" s="84" t="s">
        <v>52</v>
      </c>
      <c r="B8" s="85" t="s">
        <v>18</v>
      </c>
      <c r="C8" s="85" t="s">
        <v>11</v>
      </c>
      <c r="D8" s="85" t="s">
        <v>1</v>
      </c>
    </row>
    <row r="9" spans="1:4" ht="24.9" customHeight="1" x14ac:dyDescent="0.25">
      <c r="A9" s="84">
        <v>1</v>
      </c>
      <c r="B9" s="86" t="s">
        <v>117</v>
      </c>
      <c r="C9" s="87" t="s">
        <v>104</v>
      </c>
      <c r="D9" s="37">
        <f>'savivaldybės funkcijos(3)'!E114+'ugd_reikmems(5)'!E30+'kt_ dotacijos (6)'!E29+'biud_ist_pajamos (7)'!E44+'likutis (8)'!E27</f>
        <v>30410.100000000002</v>
      </c>
    </row>
    <row r="10" spans="1:4" ht="24.9" customHeight="1" x14ac:dyDescent="0.25">
      <c r="A10" s="84">
        <v>2</v>
      </c>
      <c r="B10" s="86" t="s">
        <v>118</v>
      </c>
      <c r="C10" s="87" t="s">
        <v>29</v>
      </c>
      <c r="D10" s="37">
        <f>'savivaldybės funkcijos(3)'!E115+'kt_ dotacijos (6)'!E30+'likutis (8)'!E28</f>
        <v>7508.2</v>
      </c>
    </row>
    <row r="11" spans="1:4" ht="24.9" customHeight="1" x14ac:dyDescent="0.25">
      <c r="A11" s="84">
        <v>3</v>
      </c>
      <c r="B11" s="86" t="s">
        <v>119</v>
      </c>
      <c r="C11" s="87" t="s">
        <v>19</v>
      </c>
      <c r="D11" s="37">
        <f>'savivaldybės funkcijos(3)'!E116+'v-f (4)'!E33+'likutis (8)'!E29</f>
        <v>407.70799999999997</v>
      </c>
    </row>
    <row r="12" spans="1:4" ht="24.9" customHeight="1" x14ac:dyDescent="0.25">
      <c r="A12" s="84">
        <v>4</v>
      </c>
      <c r="B12" s="86" t="s">
        <v>120</v>
      </c>
      <c r="C12" s="87" t="s">
        <v>42</v>
      </c>
      <c r="D12" s="37">
        <f>'savivaldybės funkcijos(3)'!E117+'v-f (4)'!E34+'kt_ dotacijos (6)'!E31+'biud_ist_pajamos (7)'!E45+'likutis (8)'!E30</f>
        <v>12720.63</v>
      </c>
    </row>
    <row r="13" spans="1:4" ht="24.9" customHeight="1" x14ac:dyDescent="0.25">
      <c r="A13" s="84">
        <v>5</v>
      </c>
      <c r="B13" s="86" t="s">
        <v>121</v>
      </c>
      <c r="C13" s="87" t="s">
        <v>243</v>
      </c>
      <c r="D13" s="37">
        <f>'savivaldybės funkcijos(3)'!E118+'likutis (8)'!E31</f>
        <v>1618.7</v>
      </c>
    </row>
    <row r="14" spans="1:4" ht="24.9" customHeight="1" x14ac:dyDescent="0.25">
      <c r="A14" s="84">
        <v>6</v>
      </c>
      <c r="B14" s="86" t="s">
        <v>122</v>
      </c>
      <c r="C14" s="87" t="s">
        <v>107</v>
      </c>
      <c r="D14" s="37">
        <f>'savivaldybės funkcijos(3)'!E119+'kt_ dotacijos (6)'!E32+'biud_ist_pajamos (7)'!E46+'likutis (8)'!E32</f>
        <v>3867.8479999999995</v>
      </c>
    </row>
    <row r="15" spans="1:4" ht="24.9" customHeight="1" x14ac:dyDescent="0.25">
      <c r="A15" s="84">
        <v>7</v>
      </c>
      <c r="B15" s="86" t="s">
        <v>123</v>
      </c>
      <c r="C15" s="87" t="s">
        <v>43</v>
      </c>
      <c r="D15" s="37">
        <f>'savivaldybės funkcijos(3)'!E120+'v-f (4)'!E35+'kt_ dotacijos (6)'!E33+'biud_ist_pajamos (7)'!E47+'likutis (8)'!E33</f>
        <v>13159.495999999999</v>
      </c>
    </row>
    <row r="16" spans="1:4" ht="24.9" customHeight="1" x14ac:dyDescent="0.25">
      <c r="A16" s="84">
        <v>8</v>
      </c>
      <c r="B16" s="86" t="s">
        <v>124</v>
      </c>
      <c r="C16" s="87" t="s">
        <v>44</v>
      </c>
      <c r="D16" s="37">
        <f>'savivaldybės funkcijos(3)'!E121+'kt_ dotacijos (6)'!E34+'biud_ist_pajamos (7)'!E48+'likutis (8)'!E34</f>
        <v>1436.3</v>
      </c>
    </row>
    <row r="17" spans="1:4" ht="16.5" customHeight="1" x14ac:dyDescent="0.25">
      <c r="A17" s="84">
        <v>9</v>
      </c>
      <c r="B17" s="210" t="s">
        <v>64</v>
      </c>
      <c r="C17" s="211"/>
      <c r="D17" s="38">
        <f>SUM(D9:D16)</f>
        <v>71128.982000000004</v>
      </c>
    </row>
    <row r="18" spans="1:4" ht="16.5" customHeight="1" x14ac:dyDescent="0.25">
      <c r="A18" s="84">
        <v>10</v>
      </c>
      <c r="B18" s="206" t="s">
        <v>95</v>
      </c>
      <c r="C18" s="207"/>
      <c r="D18" s="37">
        <f>'savivaldybės funkcijos(3)'!E123</f>
        <v>1721.7</v>
      </c>
    </row>
    <row r="19" spans="1:4" ht="16.5" customHeight="1" x14ac:dyDescent="0.25">
      <c r="A19" s="84">
        <v>11</v>
      </c>
      <c r="B19" s="208" t="s">
        <v>74</v>
      </c>
      <c r="C19" s="209"/>
      <c r="D19" s="38">
        <f>D17-D18</f>
        <v>69407.282000000007</v>
      </c>
    </row>
    <row r="20" spans="1:4" x14ac:dyDescent="0.25">
      <c r="C20" s="83"/>
    </row>
    <row r="23" spans="1:4" x14ac:dyDescent="0.25">
      <c r="D23" s="88"/>
    </row>
  </sheetData>
  <mergeCells count="4">
    <mergeCell ref="A6:D6"/>
    <mergeCell ref="B18:C18"/>
    <mergeCell ref="B19:C19"/>
    <mergeCell ref="B17:C1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Daiva Mažeikienė</cp:lastModifiedBy>
  <cp:lastPrinted>2024-01-19T13:30:59Z</cp:lastPrinted>
  <dcterms:created xsi:type="dcterms:W3CDTF">2002-11-07T10:01:21Z</dcterms:created>
  <dcterms:modified xsi:type="dcterms:W3CDTF">2024-01-24T07:42:26Z</dcterms:modified>
</cp:coreProperties>
</file>