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3040" windowHeight="10080" tabRatio="739"/>
  </bookViews>
  <sheets>
    <sheet name="pajamos (1)" sheetId="11" r:id="rId1"/>
    <sheet name=" imokos(2)" sheetId="12" r:id="rId2"/>
    <sheet name="savivaldybės funkcijos(3)" sheetId="24" r:id="rId3"/>
    <sheet name="v-f (4)" sheetId="20" r:id="rId4"/>
    <sheet name="ugd_reikmems(5)" sheetId="17" r:id="rId5"/>
    <sheet name="kt_ dotacijos (6)" sheetId="21" r:id="rId6"/>
    <sheet name="biud_ist_pajamos (7)" sheetId="33" r:id="rId7"/>
    <sheet name="programos(9)" sheetId="6" r:id="rId8"/>
  </sheets>
  <definedNames>
    <definedName name="_xlnm.Print_Area" localSheetId="4">'ugd_reikmems(5)'!$A$1:$G$25</definedName>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(1)'!$8:$8</definedName>
    <definedName name="_xlnm.Print_Titles" localSheetId="2">'savivaldybės funkcijos(3)'!$8:$8</definedName>
    <definedName name="_xlnm.Print_Titles" localSheetId="4">'ugd_reikmems(5)'!$8:$8</definedName>
    <definedName name="_xlnm.Print_Titles" localSheetId="3">'v-f (4)'!$8:$8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20" l="1"/>
  <c r="E15" i="20"/>
  <c r="F15" i="20"/>
  <c r="F16" i="20" s="1"/>
  <c r="E14" i="20"/>
  <c r="F14" i="20"/>
  <c r="C28" i="11" l="1"/>
  <c r="D13" i="6"/>
  <c r="E13" i="6"/>
  <c r="E32" i="24"/>
  <c r="F32" i="24"/>
  <c r="E11" i="6" l="1"/>
  <c r="E30" i="24" l="1"/>
  <c r="F30" i="24"/>
  <c r="E10" i="6" s="1"/>
  <c r="E25" i="33" l="1"/>
  <c r="F25" i="33"/>
  <c r="E24" i="33"/>
  <c r="F24" i="33"/>
  <c r="E23" i="33"/>
  <c r="F23" i="33"/>
  <c r="E22" i="33"/>
  <c r="F22" i="33"/>
  <c r="E21" i="33"/>
  <c r="F21" i="33"/>
  <c r="F25" i="17" l="1"/>
  <c r="E31" i="24" l="1"/>
  <c r="D12" i="6" s="1"/>
  <c r="F31" i="24"/>
  <c r="E12" i="6" s="1"/>
  <c r="E33" i="24"/>
  <c r="D14" i="6" s="1"/>
  <c r="F33" i="24"/>
  <c r="E14" i="6" s="1"/>
  <c r="E29" i="24"/>
  <c r="D9" i="6" s="1"/>
  <c r="F29" i="24"/>
  <c r="E9" i="6" s="1"/>
  <c r="E15" i="21" l="1"/>
  <c r="D10" i="6" s="1"/>
  <c r="F15" i="21"/>
  <c r="F17" i="21"/>
  <c r="E16" i="21"/>
  <c r="D11" i="6" s="1"/>
  <c r="F16" i="21"/>
  <c r="E21" i="24"/>
  <c r="F21" i="24"/>
  <c r="E17" i="21" l="1"/>
  <c r="D22" i="12" l="1"/>
  <c r="E22" i="12"/>
  <c r="F22" i="12"/>
  <c r="C18" i="12"/>
  <c r="C10" i="11"/>
  <c r="C21" i="12" l="1"/>
  <c r="C19" i="12"/>
  <c r="C20" i="12"/>
  <c r="C16" i="12"/>
  <c r="C17" i="12"/>
  <c r="C15" i="12"/>
  <c r="C9" i="12" l="1"/>
  <c r="C10" i="12"/>
  <c r="C11" i="12"/>
  <c r="C12" i="12"/>
  <c r="C13" i="12"/>
  <c r="C14" i="12"/>
  <c r="F34" i="24" l="1"/>
  <c r="E34" i="24"/>
  <c r="E25" i="17" l="1"/>
  <c r="D15" i="6" s="1"/>
  <c r="E26" i="17"/>
  <c r="F26" i="17"/>
  <c r="E15" i="6" l="1"/>
  <c r="F36" i="24" l="1"/>
  <c r="E36" i="24"/>
  <c r="C22" i="12" l="1"/>
  <c r="E17" i="6" l="1"/>
  <c r="D17" i="6"/>
</calcChain>
</file>

<file path=xl/sharedStrings.xml><?xml version="1.0" encoding="utf-8"?>
<sst xmlns="http://schemas.openxmlformats.org/spreadsheetml/2006/main" count="394" uniqueCount="213">
  <si>
    <t>Eil.   Nr.</t>
  </si>
  <si>
    <t>Iš viso</t>
  </si>
  <si>
    <t>iš jų darbo užmokesčiui</t>
  </si>
  <si>
    <t>Savivaldybės administracija</t>
  </si>
  <si>
    <t>IŠ VISO:</t>
  </si>
  <si>
    <t xml:space="preserve">Programos pavadinimas </t>
  </si>
  <si>
    <t>Lopšelis-darželis „Raudonkepuraitė“</t>
  </si>
  <si>
    <t>Lopšelis-darželis „Saulutė“</t>
  </si>
  <si>
    <t>Programos kodas</t>
  </si>
  <si>
    <t>Įstaigos pavadinimas</t>
  </si>
  <si>
    <t>Eil.Nr.</t>
  </si>
  <si>
    <t>Pajamų pavadinimas</t>
  </si>
  <si>
    <t>IŠ VISO</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</si>
  <si>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</si>
  <si>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</si>
  <si>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</si>
  <si>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</si>
  <si>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</si>
  <si>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</si>
  <si>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Socialiai saugios ir sveikos aplinkos kūrimo programa</t>
  </si>
  <si>
    <t>Infrastruktūros objektų priežiūros ir ūkinių subjektų rėmimo programa</t>
  </si>
  <si>
    <t>Eil. Nr.</t>
  </si>
  <si>
    <t xml:space="preserve">Specialiojo ugdymo centras </t>
  </si>
  <si>
    <t xml:space="preserve">              IŠ VISO:</t>
  </si>
  <si>
    <t>tūkst. Eur</t>
  </si>
  <si>
    <t xml:space="preserve">IŠ VISO ASIGNAVIMŲ </t>
  </si>
  <si>
    <t xml:space="preserve">                                                                                                                                               Plungės rajono savivaldybės </t>
  </si>
  <si>
    <t>Dotacijos:</t>
  </si>
  <si>
    <t>iš jų: paskolų grąžinimas</t>
  </si>
  <si>
    <t>IŠ VISO ASIGNAVIMŲ (9eil.-10eil.)</t>
  </si>
  <si>
    <t>Pajamos už prekes ir paslaugas</t>
  </si>
  <si>
    <t>Pajamos už ilgalaikio ir trumpalaikio materialiojo turto nuomą</t>
  </si>
  <si>
    <t>iš jų - paskolų grąžinimas</t>
  </si>
  <si>
    <t>Europos Sąjungos, kitos tarptautinės finansinės paramos  lėšos</t>
  </si>
  <si>
    <t>Ugdymo kokybės, sporto ir modernios aplinkos užtikrinimo programa</t>
  </si>
  <si>
    <t xml:space="preserve">Iš viso </t>
  </si>
  <si>
    <t>Kultūros ir turizmo programa</t>
  </si>
  <si>
    <t>1.</t>
  </si>
  <si>
    <t>2.</t>
  </si>
  <si>
    <t>3.</t>
  </si>
  <si>
    <t>4.</t>
  </si>
  <si>
    <t>5.</t>
  </si>
  <si>
    <t>6.</t>
  </si>
  <si>
    <t>7.</t>
  </si>
  <si>
    <t>8.</t>
  </si>
  <si>
    <t>9.</t>
  </si>
  <si>
    <t>10.</t>
  </si>
  <si>
    <t>11.</t>
  </si>
  <si>
    <t>13.</t>
  </si>
  <si>
    <t>16.</t>
  </si>
  <si>
    <t xml:space="preserve">Plungės rajono savivaldybės </t>
  </si>
  <si>
    <t>2 priedas</t>
  </si>
  <si>
    <t>3 priedas</t>
  </si>
  <si>
    <t>4 priedas</t>
  </si>
  <si>
    <t>5 priedas</t>
  </si>
  <si>
    <t>6 priedas</t>
  </si>
  <si>
    <t xml:space="preserve">                                       </t>
  </si>
  <si>
    <t xml:space="preserve">                        </t>
  </si>
  <si>
    <t>7 priedas</t>
  </si>
  <si>
    <t>9 priedas</t>
  </si>
  <si>
    <t xml:space="preserve">                                                                                                                 1 priedas</t>
  </si>
  <si>
    <t xml:space="preserve">                                                                                                                                 sprendimo Nr. T1-</t>
  </si>
  <si>
    <t>sprendimo Nr. T1-</t>
  </si>
  <si>
    <t>PLUNGĖS RAJONO SAVIVALDYBĖS 2023 METŲ BIUDŽETO PAJAMŲ PAKEITIMAI (PADIDINTA+, SUMAŽINTA -)</t>
  </si>
  <si>
    <t>BIUDŽETINIŲ ĮSTAIGŲ  PAJAMŲ UŽ PREKES, TEIKIAMAS PASLAUGAS IR TURTO NUOMĄ ĮMOKŲ 2023 M.  Į SAVIVALDYBĖS BIUDŽETĄ PAKEITIMAI (PADIDINTA+, SUMAŽINTA -)</t>
  </si>
  <si>
    <t>ASIGNAVIMŲ SAVARANKIŠKOSIOMS SAVIVALDYBĖS FUNKCIJOMS VYKDYTI 2023 METAIS PASKIRSTYMO PAKEITIMAI (PADIDINTA+, SUMAŽINTA -)</t>
  </si>
  <si>
    <t>2023 METŲ VALSTYBĖS BIUDŽETO SPECIALIOSIOS TIKSLINĖS DOTACIJOS,  SKIRIAMOS VALSTYBINĖMS (VALSTYBĖS PERDUOTOMS SAVIVALDYBĖMS) FUNKCIJOMS ATLIKTI, PASKIRSTYMO) PAKEITIMAI (PADIDINTA+, SUMAŽINTA -)</t>
  </si>
  <si>
    <t>2023 METŲ VALSTYBĖS BIUDŽETO SPECIALIOSIOS TIKSLINĖS DOTACIJOS,  SKIRIAMOS UGDYMO REIKMĖMS FINANSUOTI, PASKIRSTYMO PAKEITIMAI (PADIDINTA+, SUMAŽINTA -)</t>
  </si>
  <si>
    <t>2023 METŲ KITŲ  DOTACIJŲ PASKIRSTYMO PAKEITIMAI (PADIDINTA+, SUMAŽINTA -)</t>
  </si>
  <si>
    <t>2023 METŲ BIUDŽETINIŲ ĮSTAIGŲ GAUNAMŲ LĖŠŲ IR PAJAMŲ UŽ NUOMĄ  PASKIRSTYMO PAKEITIMAI (PADIDINTA+, SUMAŽINTA -)</t>
  </si>
  <si>
    <t>8.30.</t>
  </si>
  <si>
    <t>Kulių gimnazija</t>
  </si>
  <si>
    <t>Liepijų mokykla</t>
  </si>
  <si>
    <t>„Ryto“ pagrindinė mokykla</t>
  </si>
  <si>
    <t>„Saulės“  gimnazija</t>
  </si>
  <si>
    <t>Senamiesčio mokykla</t>
  </si>
  <si>
    <t>21.</t>
  </si>
  <si>
    <t>001</t>
  </si>
  <si>
    <t>Kulių gimnazijos veikla (TP)</t>
  </si>
  <si>
    <t>Liepijų mokyklos veikla (TP)</t>
  </si>
  <si>
    <t>„Ryto“ pagrindinės mokyklos veikla (TP)</t>
  </si>
  <si>
    <t>„Saulės“  gimnazijos veikla (TP)</t>
  </si>
  <si>
    <t>Senamiesčio mokyklos veikla (TP)</t>
  </si>
  <si>
    <t>Lopšelio-darželio „Raudonkepuraitė“ veikla (TP)</t>
  </si>
  <si>
    <t>Lopšelio-darželio „Saulutė“ veikla (TP)</t>
  </si>
  <si>
    <t>002</t>
  </si>
  <si>
    <t>004</t>
  </si>
  <si>
    <t>006</t>
  </si>
  <si>
    <t>49.</t>
  </si>
  <si>
    <t>Ugdymo kokybės užtikrinimas (TP)</t>
  </si>
  <si>
    <t>008</t>
  </si>
  <si>
    <t>Iš viso 001 programai</t>
  </si>
  <si>
    <t>Iš viso 002 programai</t>
  </si>
  <si>
    <t>Iš viso 004 programai</t>
  </si>
  <si>
    <t>Iš viso 006 programai</t>
  </si>
  <si>
    <t>Iš viso 008 programai</t>
  </si>
  <si>
    <t>Specialiojo ugdymo centro veikla (TP)</t>
  </si>
  <si>
    <t>Plungės rajono savivaldybės administracija</t>
  </si>
  <si>
    <t>Lopšelis-darželis „Vyturėlis“</t>
  </si>
  <si>
    <t>Lopšelio-darželio „Vyturėlis“ veikla (TP)</t>
  </si>
  <si>
    <t>PLUNGĖS RAJONO SAVIVALDYBĖS 2023 METŲ BIUDŽETO ASIGNAVIMŲ PASKIRSTYMAS PAGAL  2023-2025 METŲ STRATEGINIO VEIKLOS PLANO PROGRAMAS  PAKEITIMAI (PADIDINTA+, SUMAŽINTA -)</t>
  </si>
  <si>
    <t>17.</t>
  </si>
  <si>
    <t>Lopšelis-darželis „Rūtelė“</t>
  </si>
  <si>
    <t>Lopšelio-darželio „Rūtelė“ veikla (TP)</t>
  </si>
  <si>
    <t>19.</t>
  </si>
  <si>
    <t>Plungės paslaugų ir švietimo pagalbos centras</t>
  </si>
  <si>
    <t>Plungės paslaugų ir švietimo pagalbos centro veikla (TP)</t>
  </si>
  <si>
    <t>12.</t>
  </si>
  <si>
    <t>15.</t>
  </si>
  <si>
    <t>Alsėdžių Stanislovo Narutavičiaus gimnazija</t>
  </si>
  <si>
    <t>Alsėdžių Stanislovo Narutavičiaus gimnazijos veikla (TP)</t>
  </si>
  <si>
    <t>Akademiko Adolfo Jucio progimnazija</t>
  </si>
  <si>
    <t>Akademiko Adolfo Jucio progimnazijos veikla (TP)</t>
  </si>
  <si>
    <t>Žemaičių Kalvarijos M.Valančiaus gimnazija</t>
  </si>
  <si>
    <t>Žemaičių Kalvarijos M.Valančiaus gimnazijos veikla (TP)</t>
  </si>
  <si>
    <t>14.</t>
  </si>
  <si>
    <t>„Babrungo“ progimnazija</t>
  </si>
  <si>
    <t>„Babrungo“ progimnazijos veikla (TP)</t>
  </si>
  <si>
    <t>Lopšelis-darželis „Nykštukas“</t>
  </si>
  <si>
    <t>Lopšelio-darželio „Nykštukas“ veikla (TP)</t>
  </si>
  <si>
    <t>Socialinės reabilitacijos paslaugų neįgaliesiems bendruomenėje teikimas (TP)</t>
  </si>
  <si>
    <t>49.57.</t>
  </si>
  <si>
    <t>Dalyvaujamojo biudžeto įgyvendinimas (PP)</t>
  </si>
  <si>
    <t>Investicijų ir kitų projektų skirtų 2014-2020 m. nacionalinei pažangos programai/ ES fondų investicijų programai, vykdymas (TE) (ES lėšos)</t>
  </si>
  <si>
    <t>Platelių meno mokykla</t>
  </si>
  <si>
    <t>Platelių meno mokyklos veikla (TP)</t>
  </si>
  <si>
    <t>31.</t>
  </si>
  <si>
    <t>Investicijų ir kitų projektų vykdymas (naujo finansavimo periodo) (PP)</t>
  </si>
  <si>
    <t>007</t>
  </si>
  <si>
    <t>Iš viso 007 programai</t>
  </si>
  <si>
    <t>Savivaldybės veiklos valdymo programa</t>
  </si>
  <si>
    <t>8.59.</t>
  </si>
  <si>
    <t>atliekų tvarkymo centro projektams įgyvendinti</t>
  </si>
  <si>
    <t>Investicijų ir kitų projektų vykdymas (naujo finansavimo periodo) (PP) (ES lėšos)</t>
  </si>
  <si>
    <t xml:space="preserve">                                                                                                                                                 tarybos 2023 m.  lapkričio 30 d. </t>
  </si>
  <si>
    <t>M.Oginskio meno mokykla</t>
  </si>
  <si>
    <t>M.Oginskio meno mokyklos veikla (TP)</t>
  </si>
  <si>
    <t>18.</t>
  </si>
  <si>
    <t>22.</t>
  </si>
  <si>
    <t>23.</t>
  </si>
  <si>
    <t>20.</t>
  </si>
  <si>
    <t>Socialinių paslaugų centras</t>
  </si>
  <si>
    <t>Plungės socialinių paslaugų centras</t>
  </si>
  <si>
    <t>Plungės socialinių paslaugų centro veikla (TP)</t>
  </si>
  <si>
    <t>Plungės krizių centras</t>
  </si>
  <si>
    <t>Plungės krizių centro veikla (TP)</t>
  </si>
  <si>
    <t>37.</t>
  </si>
  <si>
    <t>Plungės rajono savivaldybės viešoji biblioteka</t>
  </si>
  <si>
    <t>Plungės rajono savivaldybės viešosios bibliotekos veikla (TP)</t>
  </si>
  <si>
    <t>26.</t>
  </si>
  <si>
    <t>Žemaičių dailės muziejus</t>
  </si>
  <si>
    <t>Plungės turizmo informacijos centras</t>
  </si>
  <si>
    <t>Plungės turizmo informacijos centro veiklos programa (TP)</t>
  </si>
  <si>
    <t xml:space="preserve">Žemaičių dailės muziejus </t>
  </si>
  <si>
    <t>Žemaičių dailės muziejaus veikla (TP)</t>
  </si>
  <si>
    <t>24.</t>
  </si>
  <si>
    <t>25.</t>
  </si>
  <si>
    <t>32.</t>
  </si>
  <si>
    <t>8.38.</t>
  </si>
  <si>
    <t>8.39.</t>
  </si>
  <si>
    <t xml:space="preserve"> kompensacijoms už būsto suteikimą užsieniečiams, pasitraukusiems iš Ukrainos dėl Rusijos Federacijos karinės agresijos, finansuoti   </t>
  </si>
  <si>
    <t>8.1.</t>
  </si>
  <si>
    <t>socialinėms išmokoms ir kompensacijoms skaičiuoti ir mokėti</t>
  </si>
  <si>
    <t>8.2.</t>
  </si>
  <si>
    <t xml:space="preserve">socialinei paramai mokiniams </t>
  </si>
  <si>
    <t>8.29.</t>
  </si>
  <si>
    <t>8.52.</t>
  </si>
  <si>
    <t xml:space="preserve">savivaldybių administracijoms 2023 m., siekiant užtikrinti Lietuvos Respublikos piniginės socialinės paramos nepasiturintiems gyventojams įstatymo įgyvendinimą </t>
  </si>
  <si>
    <t>Plungės priešgaisrinės apsaugos tarnyba</t>
  </si>
  <si>
    <t>Priešgaisrinei saugai (TP)</t>
  </si>
  <si>
    <t>8.8.</t>
  </si>
  <si>
    <t>priešgaisrinei saugai</t>
  </si>
  <si>
    <t xml:space="preserve">akredituotai socialinei reabilitacijai neįgaliesiems bendruomenėje organizuoti, teikti ir administruoti </t>
  </si>
  <si>
    <t>Biudžetinių įstaigų pajamos už prekes ir paslaugas</t>
  </si>
  <si>
    <t>8.23.</t>
  </si>
  <si>
    <t>ugdymo reikmėms finansuoti</t>
  </si>
  <si>
    <t xml:space="preserve">tarybos 2023 m. lapkričio 30 d. </t>
  </si>
  <si>
    <t xml:space="preserve">tarybos 2023 m. lapkričio 30  d. </t>
  </si>
  <si>
    <t>Socialinėms išmokoms ir kompensacijoms skaičiuoti ir mokėti (TP)</t>
  </si>
  <si>
    <t>Socialinei paramai mokiniams (TP)</t>
  </si>
  <si>
    <t>Socialinėms pašalpoms ir kompensacijoms skaičiuoti ir mokėti (TP)</t>
  </si>
  <si>
    <t>38.</t>
  </si>
  <si>
    <t>Socialinės paramos organizavimas užsieniečių integracijai (TP)</t>
  </si>
  <si>
    <t>49.12.</t>
  </si>
  <si>
    <t>Bendruomeninės veiklos savivaldybėje stiprinimas (PP)</t>
  </si>
  <si>
    <t>Savivaldybės infrastruktūros objektų planavimas,  remontas ir priežiūra (TP)</t>
  </si>
  <si>
    <t>Savivaldybės infrastruktūros objektų plėtra (PP)</t>
  </si>
  <si>
    <t>49.52.</t>
  </si>
  <si>
    <t>49.53.</t>
  </si>
  <si>
    <t>49.55.</t>
  </si>
  <si>
    <t>Savivaldybės vietinės reikšmės kelių (gatvių) bei eismo saugumo priemonių plėtra, prisidedant prie darnaus judumo (PP)</t>
  </si>
  <si>
    <t>46.</t>
  </si>
  <si>
    <t>Žlibinų kultūros centras</t>
  </si>
  <si>
    <t>Žlibinų kultūros centro veikla (TP)</t>
  </si>
  <si>
    <t>29.</t>
  </si>
  <si>
    <t>Specialiojo ugdymo  centras</t>
  </si>
  <si>
    <t>Investicijų ir kitų projektų vykdymas (naujo finansavimo  periodo  (PP) (savivaldybės biudžeto lėšos)</t>
  </si>
  <si>
    <t>49.16.</t>
  </si>
  <si>
    <t>Investicijų ir kitų projektų, skirtų 2014-2020 m. nacionalinei pažangos programai/ES fondų investicijų programai, vykdymas (TE) (savivaldybės biudžeto lėšos)</t>
  </si>
  <si>
    <t>8.49.</t>
  </si>
  <si>
    <t>8.50.</t>
  </si>
  <si>
    <t xml:space="preserve">savivaldybių administracijoms išlaidoms, patirtoms 2023 metais teikiant piniginę socialinę paramą, skiriamą vadovaujantis Lietuvos Respublikos piniginės socialinės paramos nepasiturintiems gyventojams įstatymu užsieniečiams, pasitraukusiems iš Ukrainos  dėl  Rusijos federacijos karinių veiksmų Ukrainoje, padengti </t>
  </si>
  <si>
    <t xml:space="preserve">savivaldybių administracijoms išlaidoms, patirtoms 2023 m. mokant laidojimo pašalpą pagal Lietuvos Respublikos paramos mirties atveju įsatymą ir teikiant socialinę paramą mokiniams pagal Lietuvos Respublikos socialinės paramos mokiniams įstatymą užsieniečiams, pasitraukusiems iš Ukrainos dėl Rusijos federacijos karinių veiksmų Ukrainoje, padengti </t>
  </si>
  <si>
    <t>49.46.</t>
  </si>
  <si>
    <t>Plungės rajono seniūnijų veikla (TP)</t>
  </si>
  <si>
    <t>Gyventojų pajamų mokestis</t>
  </si>
  <si>
    <t>8.5.</t>
  </si>
  <si>
    <t>jaunimo teisių apsaugai</t>
  </si>
  <si>
    <t>8.6.</t>
  </si>
  <si>
    <t>būsto nuomos mokesčio daliai kompensuoti</t>
  </si>
  <si>
    <t>Būsto nuomos mokesčio daliai kompensuoti (TP)</t>
  </si>
  <si>
    <t>Jaunimo teisių apsaugai (TP)</t>
  </si>
  <si>
    <t>vienkartinėms išmokoms įsikurti gyvenamojoje vietoje savivaldybės teritorijoje ir (ar) mėnesinėms kompensacijoms atlyginimui švietimo teikėjui už  vaiko, ugdymo pagal ikimokyklinio ar priešmokyklinio ugdymo programas, išlaikymą apmokėti mokėti ir administruoti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</si>
</sst>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2" x14ac:knownFonts="1">
    <font>
      <sz val="10"/>
      <name val="Arial"/>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sz val="10"/>
      <name val="Arial"/>
      <family val="2"/>
    </font>
    <font>
      <sz val="10"/>
      <name val="Times New Roman Baltic"/>
      <charset val="186"/>
    </font>
    <font>
      <sz val="11"/>
      <color theme="1"/>
      <name val="Calibri"/>
      <family val="2"/>
      <charset val="186"/>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166" fontId="9" fillId="0" borderId="0" applyFont="0" applyFill="0" applyBorder="0" applyAlignment="0" applyProtection="0"/>
    <xf numFmtId="165" fontId="9" fillId="0" borderId="0" applyFont="0" applyFill="0" applyBorder="0" applyAlignment="0" applyProtection="0"/>
    <xf numFmtId="164" fontId="6" fillId="0" borderId="0" applyFont="0" applyFill="0" applyBorder="0" applyAlignment="0" applyProtection="0"/>
    <xf numFmtId="164" fontId="10" fillId="0" borderId="0" applyFont="0" applyFill="0" applyBorder="0" applyAlignment="0" applyProtection="0"/>
    <xf numFmtId="0" fontId="10" fillId="0" borderId="0"/>
    <xf numFmtId="0" fontId="9" fillId="0" borderId="0"/>
    <xf numFmtId="0" fontId="11" fillId="0" borderId="0"/>
    <xf numFmtId="0" fontId="10" fillId="0" borderId="0"/>
  </cellStyleXfs>
  <cellXfs count="185">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1" xfId="0" applyFont="1" applyFill="1" applyBorder="1" applyAlignment="1">
      <alignment horizontal="center" vertical="center" wrapText="1"/>
    </xf>
    <xf numFmtId="0" fontId="1" fillId="0" borderId="0" xfId="0" applyNumberFormat="1" applyFont="1" applyFill="1" applyAlignment="1">
      <alignment vertical="justify"/>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167" fontId="1" fillId="0" borderId="0" xfId="0" applyNumberFormat="1" applyFont="1" applyFill="1" applyBorder="1" applyAlignment="1">
      <alignment vertical="center" wrapText="1"/>
    </xf>
    <xf numFmtId="167" fontId="2" fillId="0" borderId="0" xfId="0" applyNumberFormat="1" applyFont="1" applyFill="1" applyBorder="1" applyAlignment="1">
      <alignment vertical="center" wrapText="1"/>
    </xf>
    <xf numFmtId="0" fontId="4" fillId="0" borderId="0" xfId="0" applyFont="1" applyFill="1" applyBorder="1" applyAlignment="1">
      <alignment vertical="center" wrapText="1"/>
    </xf>
    <xf numFmtId="167" fontId="4" fillId="0" borderId="0" xfId="0" applyNumberFormat="1" applyFont="1" applyFill="1" applyBorder="1" applyAlignment="1">
      <alignment vertical="center" wrapText="1"/>
    </xf>
    <xf numFmtId="0" fontId="3" fillId="0" borderId="0" xfId="0" applyFont="1" applyFill="1" applyBorder="1" applyAlignment="1">
      <alignment vertical="center" wrapText="1"/>
    </xf>
    <xf numFmtId="0" fontId="4" fillId="0" borderId="0" xfId="0" quotePrefix="1" applyFont="1" applyFill="1" applyBorder="1" applyAlignment="1">
      <alignment vertical="center" wrapText="1"/>
    </xf>
    <xf numFmtId="167" fontId="3"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5"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0" fontId="1" fillId="0" borderId="0" xfId="0" applyNumberFormat="1" applyFont="1" applyFill="1" applyBorder="1" applyAlignment="1">
      <alignment vertical="justify"/>
    </xf>
    <xf numFmtId="167" fontId="1" fillId="0" borderId="0" xfId="0" applyNumberFormat="1" applyFont="1" applyFill="1" applyBorder="1" applyAlignment="1">
      <alignment vertical="justify"/>
    </xf>
    <xf numFmtId="167" fontId="2" fillId="0" borderId="0" xfId="0" applyNumberFormat="1" applyFont="1" applyFill="1" applyBorder="1" applyAlignment="1">
      <alignment vertical="justify"/>
    </xf>
    <xf numFmtId="0" fontId="7" fillId="0" borderId="0" xfId="0" applyFont="1" applyFill="1" applyBorder="1" applyAlignment="1">
      <alignment vertical="center" wrapText="1"/>
    </xf>
    <xf numFmtId="167" fontId="7" fillId="0" borderId="0" xfId="0" applyNumberFormat="1" applyFont="1" applyFill="1" applyBorder="1" applyAlignment="1">
      <alignment vertical="center" wrapText="1"/>
    </xf>
    <xf numFmtId="0" fontId="7" fillId="0" borderId="0" xfId="0" quotePrefix="1" applyFont="1" applyFill="1" applyBorder="1" applyAlignment="1">
      <alignment vertical="center" wrapText="1"/>
    </xf>
    <xf numFmtId="167" fontId="8"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 fillId="0" borderId="5" xfId="0" applyFont="1" applyFill="1" applyBorder="1" applyAlignment="1">
      <alignment horizontal="right"/>
    </xf>
    <xf numFmtId="0" fontId="1" fillId="0" borderId="0" xfId="0" applyFont="1" applyFill="1" applyAlignment="1">
      <alignment horizontal="left"/>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5" xfId="0" applyFont="1" applyFill="1" applyBorder="1" applyAlignment="1">
      <alignment vertical="center" wrapText="1"/>
    </xf>
    <xf numFmtId="0" fontId="1" fillId="0" borderId="1" xfId="0" applyNumberFormat="1" applyFont="1" applyFill="1" applyBorder="1" applyAlignment="1">
      <alignment horizontal="center" vertical="justify" wrapText="1"/>
    </xf>
    <xf numFmtId="0" fontId="1" fillId="0" borderId="0" xfId="0" applyFont="1" applyFill="1" applyBorder="1" applyAlignment="1">
      <alignment horizontal="right" vertical="center" wrapText="1"/>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1" xfId="0" applyNumberFormat="1" applyFont="1" applyFill="1" applyBorder="1" applyAlignment="1">
      <alignment wrapText="1"/>
    </xf>
    <xf numFmtId="168" fontId="1" fillId="0" borderId="1" xfId="0" applyNumberFormat="1" applyFont="1" applyFill="1" applyBorder="1" applyAlignment="1">
      <alignment vertical="center" wrapText="1"/>
    </xf>
    <xf numFmtId="168" fontId="1" fillId="0" borderId="0" xfId="0" applyNumberFormat="1" applyFont="1" applyFill="1" applyAlignment="1">
      <alignment vertical="justify"/>
    </xf>
    <xf numFmtId="168" fontId="2"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1" xfId="0" applyFont="1" applyFill="1" applyBorder="1" applyAlignment="1">
      <alignment horizontal="center" wrapText="1"/>
    </xf>
    <xf numFmtId="168" fontId="1" fillId="0" borderId="0" xfId="0" applyNumberFormat="1" applyFont="1" applyFill="1" applyAlignment="1">
      <alignment horizontal="right" vertical="justify"/>
    </xf>
    <xf numFmtId="168" fontId="2" fillId="2" borderId="1" xfId="0" applyNumberFormat="1" applyFont="1" applyFill="1" applyBorder="1" applyAlignment="1">
      <alignment wrapText="1"/>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0" fontId="1" fillId="0" borderId="7" xfId="0" applyNumberFormat="1" applyFont="1" applyFill="1" applyBorder="1" applyAlignment="1">
      <alignment vertical="center" wrapText="1"/>
    </xf>
    <xf numFmtId="49" fontId="1" fillId="0" borderId="3" xfId="0" applyNumberFormat="1" applyFont="1" applyFill="1" applyBorder="1" applyAlignment="1">
      <alignment horizontal="center" vertical="center"/>
    </xf>
    <xf numFmtId="168" fontId="1" fillId="0" borderId="0" xfId="0" applyNumberFormat="1" applyFont="1" applyFill="1"/>
    <xf numFmtId="0" fontId="1" fillId="0" borderId="1" xfId="0" applyNumberFormat="1" applyFont="1" applyFill="1" applyBorder="1" applyAlignment="1">
      <alignment vertical="center" wrapText="1"/>
    </xf>
    <xf numFmtId="3" fontId="1" fillId="0" borderId="0" xfId="0" applyNumberFormat="1" applyFont="1" applyFill="1"/>
    <xf numFmtId="168" fontId="1" fillId="0" borderId="0" xfId="0" applyNumberFormat="1" applyFont="1" applyFill="1" applyBorder="1" applyAlignment="1">
      <alignment wrapText="1"/>
    </xf>
    <xf numFmtId="0" fontId="2" fillId="0" borderId="1" xfId="0" applyNumberFormat="1" applyFont="1" applyFill="1" applyBorder="1" applyAlignment="1">
      <alignment vertical="center" wrapText="1"/>
    </xf>
    <xf numFmtId="0" fontId="1" fillId="0" borderId="7" xfId="0" applyFont="1" applyFill="1" applyBorder="1" applyAlignment="1">
      <alignment vertical="center" wrapText="1"/>
    </xf>
    <xf numFmtId="168" fontId="1" fillId="0" borderId="0"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7" fontId="1" fillId="0" borderId="3" xfId="0" applyNumberFormat="1" applyFont="1" applyFill="1" applyBorder="1" applyAlignment="1">
      <alignment vertical="center" wrapText="1"/>
    </xf>
    <xf numFmtId="0" fontId="1" fillId="0" borderId="1" xfId="0" applyNumberFormat="1" applyFont="1" applyFill="1" applyBorder="1" applyAlignment="1">
      <alignment horizontal="center" vertical="justify"/>
    </xf>
    <xf numFmtId="0"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7" xfId="0" applyFont="1" applyFill="1" applyBorder="1" applyAlignment="1">
      <alignment horizontal="center"/>
    </xf>
    <xf numFmtId="0" fontId="2" fillId="0" borderId="1" xfId="0" applyNumberFormat="1" applyFont="1" applyFill="1" applyBorder="1" applyAlignment="1">
      <alignment horizontal="center"/>
    </xf>
    <xf numFmtId="0" fontId="1" fillId="2" borderId="1" xfId="0" applyFont="1" applyFill="1" applyBorder="1" applyAlignment="1">
      <alignment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7" fontId="1" fillId="0" borderId="1" xfId="0" applyNumberFormat="1" applyFont="1" applyFill="1" applyBorder="1" applyAlignment="1">
      <alignment horizontal="left" vertical="center"/>
    </xf>
    <xf numFmtId="167" fontId="1" fillId="0" borderId="1" xfId="0" applyNumberFormat="1" applyFont="1" applyFill="1" applyBorder="1" applyAlignment="1">
      <alignment horizontal="left"/>
    </xf>
    <xf numFmtId="167" fontId="1" fillId="0" borderId="1" xfId="0" applyNumberFormat="1" applyFont="1" applyFill="1" applyBorder="1" applyAlignment="1">
      <alignment horizontal="left" vertical="center" wrapText="1"/>
    </xf>
    <xf numFmtId="0" fontId="1" fillId="0" borderId="1" xfId="0" quotePrefix="1" applyFont="1" applyFill="1" applyBorder="1" applyAlignment="1">
      <alignment horizontal="center" vertical="center" wrapText="1"/>
    </xf>
    <xf numFmtId="0" fontId="1" fillId="0" borderId="4"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6" xfId="0" applyNumberFormat="1"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168" fontId="1" fillId="3" borderId="1" xfId="0" applyNumberFormat="1" applyFont="1" applyFill="1" applyBorder="1" applyAlignment="1">
      <alignment horizontal="right"/>
    </xf>
    <xf numFmtId="168" fontId="1" fillId="3" borderId="1" xfId="0" applyNumberFormat="1" applyFont="1" applyFill="1" applyBorder="1" applyAlignment="1">
      <alignment vertical="center" wrapText="1"/>
    </xf>
    <xf numFmtId="168" fontId="2" fillId="3" borderId="1" xfId="0" applyNumberFormat="1" applyFont="1" applyFill="1" applyBorder="1" applyAlignment="1">
      <alignment horizontal="right"/>
    </xf>
    <xf numFmtId="168" fontId="1" fillId="3" borderId="1" xfId="0" applyNumberFormat="1" applyFont="1" applyFill="1" applyBorder="1" applyAlignment="1">
      <alignment horizontal="right" wrapText="1"/>
    </xf>
    <xf numFmtId="0" fontId="1" fillId="3" borderId="1" xfId="0" applyNumberFormat="1" applyFont="1" applyFill="1" applyBorder="1" applyAlignment="1">
      <alignment horizontal="center"/>
    </xf>
    <xf numFmtId="167" fontId="1" fillId="3" borderId="1" xfId="0" applyNumberFormat="1" applyFont="1" applyFill="1" applyBorder="1" applyAlignment="1">
      <alignment horizontal="left"/>
    </xf>
    <xf numFmtId="167" fontId="1" fillId="3" borderId="1" xfId="0" applyNumberFormat="1" applyFont="1" applyFill="1" applyBorder="1" applyAlignment="1">
      <alignment horizontal="left" wrapText="1"/>
    </xf>
    <xf numFmtId="0" fontId="1" fillId="3" borderId="9" xfId="0" applyFont="1" applyFill="1" applyBorder="1" applyAlignment="1">
      <alignment horizontal="center" vertical="center" wrapText="1"/>
    </xf>
    <xf numFmtId="49" fontId="1" fillId="3" borderId="1" xfId="0" quotePrefix="1" applyNumberFormat="1" applyFont="1" applyFill="1" applyBorder="1" applyAlignment="1">
      <alignment horizontal="center" vertical="center" wrapText="1"/>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167" fontId="1" fillId="3" borderId="1" xfId="0" applyNumberFormat="1" applyFont="1" applyFill="1" applyBorder="1" applyAlignment="1">
      <alignment horizontal="left" vertical="center" wrapText="1"/>
    </xf>
    <xf numFmtId="168" fontId="2" fillId="3" borderId="1" xfId="0" applyNumberFormat="1" applyFont="1" applyFill="1" applyBorder="1" applyAlignment="1">
      <alignment horizontal="right" wrapText="1"/>
    </xf>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49" fontId="1" fillId="0" borderId="4" xfId="0" quotePrefix="1"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quotePrefix="1"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Fill="1" applyBorder="1" applyAlignment="1">
      <alignment horizont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xf numFmtId="168" fontId="2" fillId="3" borderId="1" xfId="0" applyNumberFormat="1" applyFont="1" applyFill="1" applyBorder="1" applyAlignment="1">
      <alignment vertical="center" wrapText="1"/>
    </xf>
    <xf numFmtId="168" fontId="1" fillId="3" borderId="1" xfId="0" applyNumberFormat="1" applyFont="1" applyFill="1" applyBorder="1" applyAlignment="1">
      <alignment wrapText="1"/>
    </xf>
    <xf numFmtId="168" fontId="2" fillId="3" borderId="1" xfId="0" applyNumberFormat="1" applyFont="1" applyFill="1" applyBorder="1" applyAlignment="1">
      <alignment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31"/>
  <sheetViews>
    <sheetView tabSelected="1" topLeftCell="A4" workbookViewId="0">
      <selection activeCell="G19" sqref="G19"/>
    </sheetView>
  </sheetViews>
  <sheetFormatPr defaultColWidth="9.140625" defaultRowHeight="15" x14ac:dyDescent="0.25"/>
  <cols>
    <col min="1" max="1" width="7.140625" style="21" customWidth="1"/>
    <col min="2" max="2" width="112.85546875" style="4" customWidth="1"/>
    <col min="3" max="3" width="12.42578125" style="4" customWidth="1"/>
    <col min="4" max="5" width="9.140625" style="4"/>
    <col min="6" max="6" width="19.42578125" style="4" customWidth="1"/>
    <col min="7" max="16384" width="9.140625" style="4"/>
  </cols>
  <sheetData>
    <row r="1" spans="1:3" ht="15" customHeight="1" x14ac:dyDescent="0.25">
      <c r="B1" s="133" t="s">
        <v>26</v>
      </c>
      <c r="C1" s="133"/>
    </row>
    <row r="2" spans="1:3" ht="15" customHeight="1" x14ac:dyDescent="0.25">
      <c r="B2" s="133" t="s">
        <v>134</v>
      </c>
      <c r="C2" s="133"/>
    </row>
    <row r="3" spans="1:3" ht="15" customHeight="1" x14ac:dyDescent="0.25">
      <c r="B3" s="133" t="s">
        <v>61</v>
      </c>
      <c r="C3" s="133"/>
    </row>
    <row r="4" spans="1:3" ht="15" customHeight="1" x14ac:dyDescent="0.25">
      <c r="B4" s="133" t="s">
        <v>60</v>
      </c>
      <c r="C4" s="133"/>
    </row>
    <row r="5" spans="1:3" ht="15" customHeight="1" x14ac:dyDescent="0.25">
      <c r="B5" s="97"/>
      <c r="C5" s="97"/>
    </row>
    <row r="6" spans="1:3" ht="16.5" customHeight="1" x14ac:dyDescent="0.25">
      <c r="B6" s="23" t="s">
        <v>63</v>
      </c>
      <c r="C6" s="2"/>
    </row>
    <row r="7" spans="1:3" ht="12.75" customHeight="1" x14ac:dyDescent="0.25">
      <c r="B7" s="23"/>
      <c r="C7" s="33" t="s">
        <v>24</v>
      </c>
    </row>
    <row r="8" spans="1:3" ht="24.75" customHeight="1" x14ac:dyDescent="0.25">
      <c r="A8" s="24" t="s">
        <v>10</v>
      </c>
      <c r="B8" s="3" t="s">
        <v>11</v>
      </c>
      <c r="C8" s="3" t="s">
        <v>1</v>
      </c>
    </row>
    <row r="9" spans="1:3" ht="18" customHeight="1" x14ac:dyDescent="0.25">
      <c r="A9" s="37" t="s">
        <v>37</v>
      </c>
      <c r="B9" s="38" t="s">
        <v>205</v>
      </c>
      <c r="C9" s="118">
        <v>366.7</v>
      </c>
    </row>
    <row r="10" spans="1:3" ht="16.5" customHeight="1" x14ac:dyDescent="0.25">
      <c r="A10" s="103" t="s">
        <v>44</v>
      </c>
      <c r="B10" s="39" t="s">
        <v>27</v>
      </c>
      <c r="C10" s="120">
        <f>SUM(C11:C24)</f>
        <v>1047.3119999999999</v>
      </c>
    </row>
    <row r="11" spans="1:3" ht="16.5" customHeight="1" x14ac:dyDescent="0.25">
      <c r="A11" s="37" t="s">
        <v>161</v>
      </c>
      <c r="B11" s="38" t="s">
        <v>162</v>
      </c>
      <c r="C11" s="51">
        <v>-38</v>
      </c>
    </row>
    <row r="12" spans="1:3" ht="16.5" customHeight="1" x14ac:dyDescent="0.25">
      <c r="A12" s="37" t="s">
        <v>163</v>
      </c>
      <c r="B12" s="38" t="s">
        <v>164</v>
      </c>
      <c r="C12" s="51">
        <v>42.2</v>
      </c>
    </row>
    <row r="13" spans="1:3" ht="16.5" customHeight="1" x14ac:dyDescent="0.25">
      <c r="A13" s="122" t="s">
        <v>206</v>
      </c>
      <c r="B13" s="123" t="s">
        <v>207</v>
      </c>
      <c r="C13" s="118">
        <v>3.4</v>
      </c>
    </row>
    <row r="14" spans="1:3" ht="16.5" customHeight="1" x14ac:dyDescent="0.25">
      <c r="A14" s="122" t="s">
        <v>208</v>
      </c>
      <c r="B14" s="124" t="s">
        <v>209</v>
      </c>
      <c r="C14" s="118">
        <v>-3.4</v>
      </c>
    </row>
    <row r="15" spans="1:3" ht="16.5" customHeight="1" x14ac:dyDescent="0.25">
      <c r="A15" s="37" t="s">
        <v>170</v>
      </c>
      <c r="B15" s="108" t="s">
        <v>171</v>
      </c>
      <c r="C15" s="51">
        <v>48</v>
      </c>
    </row>
    <row r="16" spans="1:3" ht="16.5" customHeight="1" x14ac:dyDescent="0.25">
      <c r="A16" s="37" t="s">
        <v>174</v>
      </c>
      <c r="B16" s="38" t="s">
        <v>175</v>
      </c>
      <c r="C16" s="51">
        <v>99.3</v>
      </c>
    </row>
    <row r="17" spans="1:6" ht="16.5" customHeight="1" x14ac:dyDescent="0.25">
      <c r="A17" s="37" t="s">
        <v>165</v>
      </c>
      <c r="B17" s="104" t="s">
        <v>172</v>
      </c>
      <c r="C17" s="51">
        <v>-2.7360000000000002</v>
      </c>
    </row>
    <row r="18" spans="1:6" ht="15.75" customHeight="1" x14ac:dyDescent="0.25">
      <c r="A18" s="37" t="s">
        <v>70</v>
      </c>
      <c r="B18" s="38" t="s">
        <v>33</v>
      </c>
      <c r="C18" s="118">
        <v>817.31799999999998</v>
      </c>
    </row>
    <row r="19" spans="1:6" ht="33" customHeight="1" x14ac:dyDescent="0.25">
      <c r="A19" s="37" t="s">
        <v>158</v>
      </c>
      <c r="B19" s="17" t="s">
        <v>212</v>
      </c>
      <c r="C19" s="51">
        <v>0.151</v>
      </c>
    </row>
    <row r="20" spans="1:6" ht="17.25" customHeight="1" x14ac:dyDescent="0.25">
      <c r="A20" s="37" t="s">
        <v>159</v>
      </c>
      <c r="B20" s="17" t="s">
        <v>160</v>
      </c>
      <c r="C20" s="51">
        <v>13.715999999999999</v>
      </c>
    </row>
    <row r="21" spans="1:6" ht="45.75" customHeight="1" x14ac:dyDescent="0.25">
      <c r="A21" s="37" t="s">
        <v>199</v>
      </c>
      <c r="B21" s="17" t="s">
        <v>201</v>
      </c>
      <c r="C21" s="51">
        <v>18.187999999999999</v>
      </c>
    </row>
    <row r="22" spans="1:6" ht="47.25" customHeight="1" x14ac:dyDescent="0.25">
      <c r="A22" s="37" t="s">
        <v>200</v>
      </c>
      <c r="B22" s="17" t="s">
        <v>202</v>
      </c>
      <c r="C22" s="51">
        <v>4.3929999999999998</v>
      </c>
    </row>
    <row r="23" spans="1:6" ht="29.25" customHeight="1" x14ac:dyDescent="0.25">
      <c r="A23" s="37" t="s">
        <v>166</v>
      </c>
      <c r="B23" s="17" t="s">
        <v>167</v>
      </c>
      <c r="C23" s="51">
        <v>2.6</v>
      </c>
    </row>
    <row r="24" spans="1:6" ht="18" customHeight="1" x14ac:dyDescent="0.25">
      <c r="A24" s="37" t="s">
        <v>131</v>
      </c>
      <c r="B24" s="38" t="s">
        <v>132</v>
      </c>
      <c r="C24" s="51">
        <v>42.182000000000002</v>
      </c>
    </row>
    <row r="25" spans="1:6" ht="18" customHeight="1" x14ac:dyDescent="0.25">
      <c r="A25" s="37" t="s">
        <v>48</v>
      </c>
      <c r="B25" s="38" t="s">
        <v>173</v>
      </c>
      <c r="C25" s="51">
        <v>36.5</v>
      </c>
    </row>
    <row r="26" spans="1:6" ht="18" customHeight="1" x14ac:dyDescent="0.25">
      <c r="A26" s="37" t="s">
        <v>115</v>
      </c>
      <c r="B26" s="1" t="s">
        <v>31</v>
      </c>
      <c r="C26" s="51">
        <v>6</v>
      </c>
    </row>
    <row r="27" spans="1:6" ht="16.5" customHeight="1" x14ac:dyDescent="0.25">
      <c r="A27" s="37" t="s">
        <v>108</v>
      </c>
      <c r="B27" s="1" t="s">
        <v>15</v>
      </c>
      <c r="C27" s="51">
        <v>28.7</v>
      </c>
      <c r="F27" s="74"/>
    </row>
    <row r="28" spans="1:6" ht="19.5" customHeight="1" x14ac:dyDescent="0.25">
      <c r="A28" s="131" t="s">
        <v>12</v>
      </c>
      <c r="B28" s="132"/>
      <c r="C28" s="120">
        <f>SUM(C9,C11:C27)</f>
        <v>1485.212</v>
      </c>
      <c r="D28" s="74"/>
      <c r="E28" s="76"/>
      <c r="F28" s="74"/>
    </row>
    <row r="30" spans="1:6" x14ac:dyDescent="0.25">
      <c r="C30" s="74"/>
    </row>
    <row r="31" spans="1:6" x14ac:dyDescent="0.25">
      <c r="C31" s="16"/>
    </row>
  </sheetData>
  <mergeCells count="5">
    <mergeCell ref="A28:B28"/>
    <mergeCell ref="B1:C1"/>
    <mergeCell ref="B2:C2"/>
    <mergeCell ref="B3:C3"/>
    <mergeCell ref="B4:C4"/>
  </mergeCells>
  <phoneticPr fontId="0" type="noConversion"/>
  <pageMargins left="0.78740157480314965" right="0.39370078740157483" top="0.59055118110236227" bottom="0.59055118110236227" header="0" footer="0"/>
  <pageSetup paperSize="9" scale="88"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5"/>
  <sheetViews>
    <sheetView workbookViewId="0">
      <selection activeCell="D18" sqref="D18"/>
    </sheetView>
  </sheetViews>
  <sheetFormatPr defaultColWidth="9.140625" defaultRowHeight="15" x14ac:dyDescent="0.25"/>
  <cols>
    <col min="1" max="1" width="4.140625" style="41" customWidth="1"/>
    <col min="2" max="2" width="52.140625" style="4" customWidth="1"/>
    <col min="3" max="6" width="18.7109375" style="4" customWidth="1"/>
    <col min="7" max="7" width="12.85546875" style="4" customWidth="1"/>
    <col min="8" max="8" width="9.42578125" style="4" customWidth="1"/>
    <col min="9" max="9" width="26.7109375" style="4" customWidth="1"/>
    <col min="10" max="10" width="19.85546875" style="4" customWidth="1"/>
    <col min="11" max="16384" width="9.140625" style="4"/>
  </cols>
  <sheetData>
    <row r="1" spans="1:10" ht="15" customHeight="1" x14ac:dyDescent="0.25">
      <c r="D1" s="48" t="s">
        <v>57</v>
      </c>
      <c r="E1" s="137" t="s">
        <v>50</v>
      </c>
      <c r="F1" s="137"/>
      <c r="G1" s="48"/>
      <c r="H1" s="48"/>
      <c r="I1" s="48"/>
      <c r="J1" s="22"/>
    </row>
    <row r="2" spans="1:10" ht="15" customHeight="1" x14ac:dyDescent="0.25">
      <c r="D2" s="48" t="s">
        <v>56</v>
      </c>
      <c r="E2" s="137" t="s">
        <v>176</v>
      </c>
      <c r="F2" s="137"/>
      <c r="G2" s="48"/>
      <c r="H2" s="48"/>
      <c r="I2" s="48"/>
      <c r="J2" s="22"/>
    </row>
    <row r="3" spans="1:10" ht="15" customHeight="1" x14ac:dyDescent="0.25">
      <c r="A3" s="41" t="s">
        <v>14</v>
      </c>
      <c r="D3" s="48"/>
      <c r="E3" s="137" t="s">
        <v>62</v>
      </c>
      <c r="F3" s="137"/>
      <c r="G3" s="48"/>
      <c r="H3" s="48"/>
      <c r="I3" s="48"/>
      <c r="J3" s="22"/>
    </row>
    <row r="4" spans="1:10" ht="15" customHeight="1" x14ac:dyDescent="0.25">
      <c r="D4" s="48"/>
      <c r="E4" s="137" t="s">
        <v>51</v>
      </c>
      <c r="F4" s="137"/>
      <c r="G4" s="48"/>
      <c r="H4" s="48"/>
      <c r="I4" s="48"/>
      <c r="J4" s="22"/>
    </row>
    <row r="5" spans="1:10" ht="14.25" customHeight="1" x14ac:dyDescent="0.25">
      <c r="D5" s="48"/>
      <c r="E5" s="137"/>
      <c r="F5" s="137"/>
      <c r="G5" s="48"/>
      <c r="H5" s="48"/>
      <c r="I5" s="48"/>
      <c r="J5" s="22"/>
    </row>
    <row r="6" spans="1:10" ht="31.5" customHeight="1" x14ac:dyDescent="0.25">
      <c r="A6" s="136" t="s">
        <v>64</v>
      </c>
      <c r="B6" s="136"/>
      <c r="C6" s="136"/>
      <c r="D6" s="136"/>
      <c r="E6" s="136"/>
      <c r="F6" s="136"/>
    </row>
    <row r="7" spans="1:10" ht="15" customHeight="1" x14ac:dyDescent="0.25">
      <c r="F7" s="40" t="s">
        <v>24</v>
      </c>
    </row>
    <row r="8" spans="1:10" ht="63" customHeight="1" x14ac:dyDescent="0.25">
      <c r="A8" s="61" t="s">
        <v>0</v>
      </c>
      <c r="B8" s="61" t="s">
        <v>9</v>
      </c>
      <c r="C8" s="61" t="s">
        <v>1</v>
      </c>
      <c r="D8" s="61" t="s">
        <v>30</v>
      </c>
      <c r="E8" s="61" t="s">
        <v>31</v>
      </c>
      <c r="F8" s="61" t="s">
        <v>15</v>
      </c>
    </row>
    <row r="9" spans="1:10" ht="16.5" customHeight="1" x14ac:dyDescent="0.25">
      <c r="A9" s="20" t="s">
        <v>40</v>
      </c>
      <c r="B9" s="1" t="s">
        <v>71</v>
      </c>
      <c r="C9" s="50">
        <f t="shared" ref="C9:C21" si="0">SUM(D9+E9+F9)</f>
        <v>1.7</v>
      </c>
      <c r="D9" s="54"/>
      <c r="E9" s="54"/>
      <c r="F9" s="54">
        <v>1.7</v>
      </c>
    </row>
    <row r="10" spans="1:10" ht="16.5" customHeight="1" x14ac:dyDescent="0.25">
      <c r="A10" s="20" t="s">
        <v>46</v>
      </c>
      <c r="B10" s="1" t="s">
        <v>113</v>
      </c>
      <c r="C10" s="50">
        <f t="shared" si="0"/>
        <v>0</v>
      </c>
      <c r="D10" s="54">
        <v>0.5</v>
      </c>
      <c r="E10" s="54"/>
      <c r="F10" s="54">
        <v>-0.5</v>
      </c>
    </row>
    <row r="11" spans="1:10" ht="16.5" customHeight="1" x14ac:dyDescent="0.25">
      <c r="A11" s="20" t="s">
        <v>47</v>
      </c>
      <c r="B11" s="1" t="s">
        <v>118</v>
      </c>
      <c r="C11" s="50">
        <f t="shared" si="0"/>
        <v>0.8</v>
      </c>
      <c r="D11" s="54">
        <v>0.8</v>
      </c>
      <c r="E11" s="54"/>
      <c r="F11" s="54"/>
    </row>
    <row r="12" spans="1:10" ht="16.5" customHeight="1" x14ac:dyDescent="0.25">
      <c r="A12" s="3" t="s">
        <v>48</v>
      </c>
      <c r="B12" s="1" t="s">
        <v>6</v>
      </c>
      <c r="C12" s="50">
        <f t="shared" si="0"/>
        <v>11.5</v>
      </c>
      <c r="D12" s="54">
        <v>1</v>
      </c>
      <c r="E12" s="54">
        <v>0.5</v>
      </c>
      <c r="F12" s="54">
        <v>10</v>
      </c>
    </row>
    <row r="13" spans="1:10" ht="16.5" customHeight="1" x14ac:dyDescent="0.25">
      <c r="A13" s="20" t="s">
        <v>115</v>
      </c>
      <c r="B13" s="1" t="s">
        <v>102</v>
      </c>
      <c r="C13" s="50">
        <f t="shared" si="0"/>
        <v>1</v>
      </c>
      <c r="D13" s="54">
        <v>1</v>
      </c>
      <c r="E13" s="54"/>
      <c r="F13" s="54"/>
    </row>
    <row r="14" spans="1:10" ht="16.5" customHeight="1" x14ac:dyDescent="0.25">
      <c r="A14" s="3" t="s">
        <v>49</v>
      </c>
      <c r="B14" s="1" t="s">
        <v>98</v>
      </c>
      <c r="C14" s="50">
        <f t="shared" si="0"/>
        <v>2</v>
      </c>
      <c r="D14" s="54">
        <v>2</v>
      </c>
      <c r="E14" s="54"/>
      <c r="F14" s="54"/>
    </row>
    <row r="15" spans="1:10" ht="16.5" customHeight="1" x14ac:dyDescent="0.25">
      <c r="A15" s="102" t="s">
        <v>101</v>
      </c>
      <c r="B15" s="1" t="s">
        <v>135</v>
      </c>
      <c r="C15" s="50">
        <f t="shared" si="0"/>
        <v>15</v>
      </c>
      <c r="D15" s="54"/>
      <c r="E15" s="54"/>
      <c r="F15" s="54">
        <v>15</v>
      </c>
    </row>
    <row r="16" spans="1:10" ht="16.5" customHeight="1" x14ac:dyDescent="0.25">
      <c r="A16" s="102" t="s">
        <v>76</v>
      </c>
      <c r="B16" s="1" t="s">
        <v>144</v>
      </c>
      <c r="C16" s="50">
        <f t="shared" si="0"/>
        <v>2.5</v>
      </c>
      <c r="D16" s="54"/>
      <c r="E16" s="54"/>
      <c r="F16" s="54">
        <v>2.5</v>
      </c>
    </row>
    <row r="17" spans="1:6" ht="16.5" customHeight="1" x14ac:dyDescent="0.25">
      <c r="A17" s="102" t="s">
        <v>138</v>
      </c>
      <c r="B17" s="1" t="s">
        <v>141</v>
      </c>
      <c r="C17" s="50">
        <f t="shared" si="0"/>
        <v>11.2</v>
      </c>
      <c r="D17" s="54">
        <v>11.2</v>
      </c>
      <c r="E17" s="54"/>
      <c r="F17" s="54"/>
    </row>
    <row r="18" spans="1:6" ht="16.5" customHeight="1" x14ac:dyDescent="0.25">
      <c r="A18" s="20" t="s">
        <v>155</v>
      </c>
      <c r="B18" s="1" t="s">
        <v>147</v>
      </c>
      <c r="C18" s="50">
        <f t="shared" si="0"/>
        <v>1.5</v>
      </c>
      <c r="D18" s="54">
        <v>1</v>
      </c>
      <c r="E18" s="54">
        <v>0.5</v>
      </c>
      <c r="F18" s="54"/>
    </row>
    <row r="19" spans="1:6" ht="16.5" customHeight="1" x14ac:dyDescent="0.25">
      <c r="A19" s="20" t="s">
        <v>156</v>
      </c>
      <c r="B19" s="1" t="s">
        <v>151</v>
      </c>
      <c r="C19" s="50">
        <f t="shared" si="0"/>
        <v>2</v>
      </c>
      <c r="D19" s="54">
        <v>2</v>
      </c>
      <c r="E19" s="54"/>
      <c r="F19" s="54"/>
    </row>
    <row r="20" spans="1:6" ht="16.5" customHeight="1" x14ac:dyDescent="0.25">
      <c r="A20" s="102" t="s">
        <v>149</v>
      </c>
      <c r="B20" s="1" t="s">
        <v>150</v>
      </c>
      <c r="C20" s="50">
        <f t="shared" si="0"/>
        <v>21</v>
      </c>
      <c r="D20" s="54">
        <v>16</v>
      </c>
      <c r="E20" s="54">
        <v>5</v>
      </c>
      <c r="F20" s="54"/>
    </row>
    <row r="21" spans="1:6" ht="16.5" customHeight="1" x14ac:dyDescent="0.25">
      <c r="A21" s="3" t="s">
        <v>157</v>
      </c>
      <c r="B21" s="1" t="s">
        <v>105</v>
      </c>
      <c r="C21" s="50">
        <f t="shared" si="0"/>
        <v>1</v>
      </c>
      <c r="D21" s="54">
        <v>1</v>
      </c>
      <c r="E21" s="54"/>
      <c r="F21" s="54"/>
    </row>
    <row r="22" spans="1:6" ht="18" customHeight="1" x14ac:dyDescent="0.25">
      <c r="A22" s="134" t="s">
        <v>4</v>
      </c>
      <c r="B22" s="135"/>
      <c r="C22" s="53">
        <f t="shared" ref="C22" si="1">SUM(D22+E22+F22)</f>
        <v>71.2</v>
      </c>
      <c r="D22" s="53">
        <f>SUM(D9:D21)</f>
        <v>36.5</v>
      </c>
      <c r="E22" s="53">
        <f>SUM(E9:E21)</f>
        <v>6</v>
      </c>
      <c r="F22" s="53">
        <f>SUM(F9:F21)</f>
        <v>28.7</v>
      </c>
    </row>
    <row r="23" spans="1:6" x14ac:dyDescent="0.25">
      <c r="D23" s="16"/>
      <c r="E23" s="16"/>
      <c r="F23" s="16"/>
    </row>
    <row r="24" spans="1:6" x14ac:dyDescent="0.25">
      <c r="C24" s="16"/>
      <c r="D24" s="16"/>
      <c r="E24" s="16"/>
      <c r="F24" s="16"/>
    </row>
    <row r="25" spans="1:6" x14ac:dyDescent="0.25">
      <c r="F25" s="16"/>
    </row>
  </sheetData>
  <mergeCells count="7">
    <mergeCell ref="A22:B22"/>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6" workbookViewId="0">
      <selection activeCell="E34" sqref="E34"/>
    </sheetView>
  </sheetViews>
  <sheetFormatPr defaultColWidth="9.140625" defaultRowHeight="15" x14ac:dyDescent="0.2"/>
  <cols>
    <col min="1" max="1" width="6" style="32" customWidth="1"/>
    <col min="2" max="2" width="15.140625" style="32" customWidth="1"/>
    <col min="3" max="3" width="39.5703125" style="32" customWidth="1"/>
    <col min="4" max="4" width="46.140625" style="32" customWidth="1"/>
    <col min="5" max="5" width="12.5703125" style="32" customWidth="1"/>
    <col min="6" max="6" width="14.140625" style="32" customWidth="1"/>
    <col min="7" max="7" width="9.140625" style="32"/>
    <col min="8" max="8" width="11" style="32" customWidth="1"/>
    <col min="9" max="16384" width="9.140625" style="32"/>
  </cols>
  <sheetData>
    <row r="1" spans="1:7" x14ac:dyDescent="0.2">
      <c r="D1" s="48"/>
      <c r="E1" s="137" t="s">
        <v>50</v>
      </c>
      <c r="F1" s="137"/>
    </row>
    <row r="2" spans="1:7" x14ac:dyDescent="0.2">
      <c r="D2" s="48"/>
      <c r="E2" s="137" t="s">
        <v>176</v>
      </c>
      <c r="F2" s="137"/>
    </row>
    <row r="3" spans="1:7" x14ac:dyDescent="0.2">
      <c r="D3" s="48"/>
      <c r="E3" s="137" t="s">
        <v>62</v>
      </c>
      <c r="F3" s="137"/>
    </row>
    <row r="4" spans="1:7" x14ac:dyDescent="0.2">
      <c r="D4" s="48"/>
      <c r="E4" s="137" t="s">
        <v>52</v>
      </c>
      <c r="F4" s="137"/>
    </row>
    <row r="5" spans="1:7" x14ac:dyDescent="0.2">
      <c r="D5" s="86"/>
      <c r="E5" s="86"/>
      <c r="F5" s="86"/>
    </row>
    <row r="6" spans="1:7" ht="30" customHeight="1" x14ac:dyDescent="0.2">
      <c r="A6" s="148" t="s">
        <v>65</v>
      </c>
      <c r="B6" s="148"/>
      <c r="C6" s="148"/>
      <c r="D6" s="148"/>
      <c r="E6" s="148"/>
      <c r="F6" s="148"/>
      <c r="G6" s="67"/>
    </row>
    <row r="7" spans="1:7" x14ac:dyDescent="0.2">
      <c r="B7" s="87"/>
      <c r="C7" s="87"/>
      <c r="D7" s="87"/>
      <c r="E7" s="87"/>
      <c r="F7" s="60" t="s">
        <v>24</v>
      </c>
    </row>
    <row r="8" spans="1:7" ht="45" x14ac:dyDescent="0.2">
      <c r="A8" s="88" t="s">
        <v>21</v>
      </c>
      <c r="B8" s="88" t="s">
        <v>16</v>
      </c>
      <c r="C8" s="88" t="s">
        <v>17</v>
      </c>
      <c r="D8" s="88" t="s">
        <v>18</v>
      </c>
      <c r="E8" s="88" t="s">
        <v>35</v>
      </c>
      <c r="F8" s="88" t="s">
        <v>2</v>
      </c>
    </row>
    <row r="9" spans="1:7" ht="18" customHeight="1" x14ac:dyDescent="0.25">
      <c r="A9" s="112" t="s">
        <v>40</v>
      </c>
      <c r="B9" s="142" t="s">
        <v>77</v>
      </c>
      <c r="C9" s="43" t="s">
        <v>111</v>
      </c>
      <c r="D9" s="75" t="s">
        <v>112</v>
      </c>
      <c r="E9" s="50"/>
      <c r="F9" s="50">
        <v>-0.8</v>
      </c>
    </row>
    <row r="10" spans="1:7" ht="18" customHeight="1" x14ac:dyDescent="0.25">
      <c r="A10" s="112" t="s">
        <v>44</v>
      </c>
      <c r="B10" s="143"/>
      <c r="C10" s="43" t="s">
        <v>73</v>
      </c>
      <c r="D10" s="75" t="s">
        <v>80</v>
      </c>
      <c r="E10" s="50">
        <v>15</v>
      </c>
      <c r="F10" s="50"/>
    </row>
    <row r="11" spans="1:7" ht="18" customHeight="1" x14ac:dyDescent="0.25">
      <c r="A11" s="112" t="s">
        <v>47</v>
      </c>
      <c r="B11" s="143"/>
      <c r="C11" s="43" t="s">
        <v>75</v>
      </c>
      <c r="D11" s="75" t="s">
        <v>82</v>
      </c>
      <c r="E11" s="50">
        <v>15</v>
      </c>
      <c r="F11" s="50"/>
    </row>
    <row r="12" spans="1:7" ht="27" customHeight="1" x14ac:dyDescent="0.25">
      <c r="A12" s="112" t="s">
        <v>115</v>
      </c>
      <c r="B12" s="143"/>
      <c r="C12" s="75" t="s">
        <v>113</v>
      </c>
      <c r="D12" s="75" t="s">
        <v>114</v>
      </c>
      <c r="E12" s="50">
        <v>0.7</v>
      </c>
      <c r="F12" s="50"/>
    </row>
    <row r="13" spans="1:7" ht="18" customHeight="1" x14ac:dyDescent="0.25">
      <c r="A13" s="112" t="s">
        <v>49</v>
      </c>
      <c r="B13" s="143"/>
      <c r="C13" s="75" t="s">
        <v>118</v>
      </c>
      <c r="D13" s="75" t="s">
        <v>119</v>
      </c>
      <c r="E13" s="50"/>
      <c r="F13" s="50">
        <v>-0.8</v>
      </c>
    </row>
    <row r="14" spans="1:7" ht="18" customHeight="1" x14ac:dyDescent="0.25">
      <c r="A14" s="112" t="s">
        <v>137</v>
      </c>
      <c r="B14" s="143"/>
      <c r="C14" s="75" t="s">
        <v>6</v>
      </c>
      <c r="D14" s="56" t="s">
        <v>83</v>
      </c>
      <c r="E14" s="50"/>
      <c r="F14" s="50">
        <v>-0.9</v>
      </c>
    </row>
    <row r="15" spans="1:7" ht="17.25" customHeight="1" x14ac:dyDescent="0.25">
      <c r="A15" s="112" t="s">
        <v>104</v>
      </c>
      <c r="B15" s="143"/>
      <c r="C15" s="75" t="s">
        <v>102</v>
      </c>
      <c r="D15" s="75" t="s">
        <v>103</v>
      </c>
      <c r="E15" s="50">
        <v>9.3000000000000007</v>
      </c>
      <c r="F15" s="50">
        <v>-0.8</v>
      </c>
    </row>
    <row r="16" spans="1:7" ht="17.25" customHeight="1" x14ac:dyDescent="0.25">
      <c r="A16" s="112" t="s">
        <v>140</v>
      </c>
      <c r="B16" s="143"/>
      <c r="C16" s="75" t="s">
        <v>7</v>
      </c>
      <c r="D16" s="75" t="s">
        <v>84</v>
      </c>
      <c r="E16" s="50">
        <v>1.8</v>
      </c>
      <c r="F16" s="50">
        <v>-1</v>
      </c>
    </row>
    <row r="17" spans="1:9" ht="15.75" customHeight="1" x14ac:dyDescent="0.25">
      <c r="A17" s="112" t="s">
        <v>139</v>
      </c>
      <c r="B17" s="144"/>
      <c r="C17" s="75" t="s">
        <v>124</v>
      </c>
      <c r="D17" s="75" t="s">
        <v>125</v>
      </c>
      <c r="E17" s="50">
        <v>-11.8</v>
      </c>
      <c r="F17" s="50">
        <v>-25</v>
      </c>
    </row>
    <row r="18" spans="1:9" ht="45.75" customHeight="1" x14ac:dyDescent="0.25">
      <c r="A18" s="112" t="s">
        <v>194</v>
      </c>
      <c r="B18" s="115" t="s">
        <v>85</v>
      </c>
      <c r="C18" s="111" t="s">
        <v>195</v>
      </c>
      <c r="D18" s="75" t="s">
        <v>196</v>
      </c>
      <c r="E18" s="50">
        <v>1.6</v>
      </c>
      <c r="F18" s="50"/>
    </row>
    <row r="19" spans="1:9" ht="30" customHeight="1" x14ac:dyDescent="0.25">
      <c r="A19" s="112" t="s">
        <v>146</v>
      </c>
      <c r="B19" s="142" t="s">
        <v>87</v>
      </c>
      <c r="C19" s="75" t="s">
        <v>147</v>
      </c>
      <c r="D19" s="75" t="s">
        <v>148</v>
      </c>
      <c r="E19" s="50"/>
      <c r="F19" s="50">
        <v>-7.7</v>
      </c>
    </row>
    <row r="20" spans="1:9" ht="17.25" customHeight="1" x14ac:dyDescent="0.25">
      <c r="A20" s="112" t="s">
        <v>191</v>
      </c>
      <c r="B20" s="144"/>
      <c r="C20" s="75" t="s">
        <v>192</v>
      </c>
      <c r="D20" s="75" t="s">
        <v>193</v>
      </c>
      <c r="E20" s="50">
        <v>1.1000000000000001</v>
      </c>
      <c r="F20" s="50"/>
    </row>
    <row r="21" spans="1:9" ht="17.25" customHeight="1" x14ac:dyDescent="0.2">
      <c r="A21" s="113" t="s">
        <v>88</v>
      </c>
      <c r="B21" s="94"/>
      <c r="C21" s="78" t="s">
        <v>3</v>
      </c>
      <c r="D21" s="78"/>
      <c r="E21" s="58">
        <f>SUM(E22:E28)</f>
        <v>334</v>
      </c>
      <c r="F21" s="58">
        <f>SUM(F22:F28)</f>
        <v>0</v>
      </c>
    </row>
    <row r="22" spans="1:9" ht="28.5" customHeight="1" x14ac:dyDescent="0.2">
      <c r="A22" s="117" t="s">
        <v>183</v>
      </c>
      <c r="B22" s="100" t="s">
        <v>85</v>
      </c>
      <c r="C22" s="75" t="s">
        <v>3</v>
      </c>
      <c r="D22" s="75" t="s">
        <v>184</v>
      </c>
      <c r="E22" s="56">
        <v>-1.1000000000000001</v>
      </c>
      <c r="F22" s="56"/>
    </row>
    <row r="23" spans="1:9" ht="59.25" customHeight="1" x14ac:dyDescent="0.2">
      <c r="A23" s="112" t="s">
        <v>197</v>
      </c>
      <c r="B23" s="100" t="s">
        <v>85</v>
      </c>
      <c r="C23" s="75" t="s">
        <v>3</v>
      </c>
      <c r="D23" s="75" t="s">
        <v>198</v>
      </c>
      <c r="E23" s="56">
        <v>-1.6</v>
      </c>
      <c r="F23" s="56"/>
    </row>
    <row r="24" spans="1:9" ht="18" customHeight="1" x14ac:dyDescent="0.2">
      <c r="A24" s="112" t="s">
        <v>203</v>
      </c>
      <c r="B24" s="114" t="s">
        <v>128</v>
      </c>
      <c r="C24" s="116" t="s">
        <v>3</v>
      </c>
      <c r="D24" s="75" t="s">
        <v>204</v>
      </c>
      <c r="E24" s="56">
        <v>241.9</v>
      </c>
      <c r="F24" s="56"/>
    </row>
    <row r="25" spans="1:9" ht="28.5" customHeight="1" x14ac:dyDescent="0.2">
      <c r="A25" s="105" t="s">
        <v>187</v>
      </c>
      <c r="B25" s="139" t="s">
        <v>90</v>
      </c>
      <c r="C25" s="145" t="s">
        <v>3</v>
      </c>
      <c r="D25" s="75" t="s">
        <v>185</v>
      </c>
      <c r="E25" s="119">
        <v>16.399999999999999</v>
      </c>
      <c r="F25" s="56"/>
    </row>
    <row r="26" spans="1:9" ht="17.25" customHeight="1" x14ac:dyDescent="0.2">
      <c r="A26" s="105" t="s">
        <v>188</v>
      </c>
      <c r="B26" s="140"/>
      <c r="C26" s="146"/>
      <c r="D26" s="75" t="s">
        <v>186</v>
      </c>
      <c r="E26" s="56">
        <v>-69.400000000000006</v>
      </c>
      <c r="F26" s="56"/>
    </row>
    <row r="27" spans="1:9" ht="45" x14ac:dyDescent="0.2">
      <c r="A27" s="93" t="s">
        <v>189</v>
      </c>
      <c r="B27" s="140"/>
      <c r="C27" s="146"/>
      <c r="D27" s="75" t="s">
        <v>190</v>
      </c>
      <c r="E27" s="119">
        <v>163.69999999999999</v>
      </c>
      <c r="F27" s="56"/>
    </row>
    <row r="28" spans="1:9" ht="17.25" customHeight="1" x14ac:dyDescent="0.2">
      <c r="A28" s="93" t="s">
        <v>121</v>
      </c>
      <c r="B28" s="141"/>
      <c r="C28" s="147"/>
      <c r="D28" s="75" t="s">
        <v>122</v>
      </c>
      <c r="E28" s="56">
        <v>-15.9</v>
      </c>
      <c r="F28" s="56"/>
    </row>
    <row r="29" spans="1:9" x14ac:dyDescent="0.2">
      <c r="A29" s="138" t="s">
        <v>91</v>
      </c>
      <c r="B29" s="138"/>
      <c r="C29" s="138"/>
      <c r="D29" s="138"/>
      <c r="E29" s="56">
        <f>SUM(E9:E17)</f>
        <v>29.999999999999996</v>
      </c>
      <c r="F29" s="56">
        <f>SUM(F9:F17)</f>
        <v>-29.3</v>
      </c>
      <c r="H29" s="80"/>
      <c r="I29" s="80"/>
    </row>
    <row r="30" spans="1:9" x14ac:dyDescent="0.2">
      <c r="A30" s="138" t="s">
        <v>92</v>
      </c>
      <c r="B30" s="138"/>
      <c r="C30" s="138"/>
      <c r="D30" s="138"/>
      <c r="E30" s="56">
        <f>SUM(E18,E22:E23)</f>
        <v>-1.1000000000000001</v>
      </c>
      <c r="F30" s="56">
        <f>SUM(F18,F22:F23)</f>
        <v>0</v>
      </c>
      <c r="H30" s="80"/>
      <c r="I30" s="80"/>
    </row>
    <row r="31" spans="1:9" x14ac:dyDescent="0.2">
      <c r="A31" s="138" t="s">
        <v>94</v>
      </c>
      <c r="B31" s="138"/>
      <c r="C31" s="138"/>
      <c r="D31" s="138"/>
      <c r="E31" s="56">
        <f>SUM(E19:E20)</f>
        <v>1.1000000000000001</v>
      </c>
      <c r="F31" s="56">
        <f>SUM(F19:F20)</f>
        <v>-7.7</v>
      </c>
      <c r="H31" s="80"/>
      <c r="I31" s="80"/>
    </row>
    <row r="32" spans="1:9" x14ac:dyDescent="0.2">
      <c r="A32" s="138" t="s">
        <v>129</v>
      </c>
      <c r="B32" s="138"/>
      <c r="C32" s="138"/>
      <c r="D32" s="138"/>
      <c r="E32" s="56">
        <f>SUM(E24)</f>
        <v>241.9</v>
      </c>
      <c r="F32" s="56">
        <f>SUM(F24)</f>
        <v>0</v>
      </c>
      <c r="H32" s="80"/>
      <c r="I32" s="80"/>
    </row>
    <row r="33" spans="1:9" x14ac:dyDescent="0.2">
      <c r="A33" s="138" t="s">
        <v>95</v>
      </c>
      <c r="B33" s="138"/>
      <c r="C33" s="138"/>
      <c r="D33" s="138"/>
      <c r="E33" s="119">
        <f>SUM(E25:E28)</f>
        <v>94.799999999999983</v>
      </c>
      <c r="F33" s="56">
        <f>SUM(F25:F28)</f>
        <v>0</v>
      </c>
      <c r="H33" s="80"/>
      <c r="I33" s="80"/>
    </row>
    <row r="34" spans="1:9" x14ac:dyDescent="0.2">
      <c r="A34" s="149" t="s">
        <v>4</v>
      </c>
      <c r="B34" s="149"/>
      <c r="C34" s="149"/>
      <c r="D34" s="149"/>
      <c r="E34" s="182">
        <f>SUM(E29:E33)</f>
        <v>366.69999999999993</v>
      </c>
      <c r="F34" s="58">
        <f>SUM(F29:F33)</f>
        <v>-37</v>
      </c>
      <c r="I34" s="80"/>
    </row>
    <row r="35" spans="1:9" x14ac:dyDescent="0.2">
      <c r="A35" s="138" t="s">
        <v>28</v>
      </c>
      <c r="B35" s="138"/>
      <c r="C35" s="138"/>
      <c r="D35" s="138"/>
      <c r="E35" s="75"/>
      <c r="F35" s="75"/>
      <c r="I35" s="80"/>
    </row>
    <row r="36" spans="1:9" x14ac:dyDescent="0.2">
      <c r="A36" s="149" t="s">
        <v>25</v>
      </c>
      <c r="B36" s="149"/>
      <c r="C36" s="149"/>
      <c r="D36" s="149"/>
      <c r="E36" s="182">
        <f>E34</f>
        <v>366.69999999999993</v>
      </c>
      <c r="F36" s="58">
        <f>F34</f>
        <v>-37</v>
      </c>
      <c r="I36" s="80"/>
    </row>
    <row r="37" spans="1:9" x14ac:dyDescent="0.2">
      <c r="I37" s="80"/>
    </row>
    <row r="38" spans="1:9" x14ac:dyDescent="0.2">
      <c r="I38" s="80"/>
    </row>
    <row r="39" spans="1:9" x14ac:dyDescent="0.2">
      <c r="E39" s="80"/>
      <c r="I39" s="80"/>
    </row>
  </sheetData>
  <mergeCells count="17">
    <mergeCell ref="A36:D36"/>
    <mergeCell ref="A34:D34"/>
    <mergeCell ref="A33:D33"/>
    <mergeCell ref="A29:D29"/>
    <mergeCell ref="A30:D30"/>
    <mergeCell ref="A31:D31"/>
    <mergeCell ref="A32:D32"/>
    <mergeCell ref="E1:F1"/>
    <mergeCell ref="E2:F2"/>
    <mergeCell ref="E3:F3"/>
    <mergeCell ref="E4:F4"/>
    <mergeCell ref="A35:D35"/>
    <mergeCell ref="B25:B28"/>
    <mergeCell ref="B9:B17"/>
    <mergeCell ref="B19:B20"/>
    <mergeCell ref="C25:C28"/>
    <mergeCell ref="A6:F6"/>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selection activeCell="D28" sqref="D28"/>
    </sheetView>
  </sheetViews>
  <sheetFormatPr defaultColWidth="9.140625" defaultRowHeight="15" x14ac:dyDescent="0.2"/>
  <cols>
    <col min="1" max="1" width="4.140625" style="48" customWidth="1"/>
    <col min="2" max="2" width="12.5703125" style="48" customWidth="1"/>
    <col min="3" max="3" width="32.85546875" style="48" customWidth="1"/>
    <col min="4" max="4" width="66.42578125" style="48" customWidth="1"/>
    <col min="5" max="5" width="11.85546875" style="48" customWidth="1"/>
    <col min="6" max="6" width="14.28515625" style="48" customWidth="1"/>
    <col min="7" max="16384" width="9.140625" style="48"/>
  </cols>
  <sheetData>
    <row r="1" spans="1:8" ht="12.75" customHeight="1" x14ac:dyDescent="0.2">
      <c r="E1" s="137" t="s">
        <v>50</v>
      </c>
      <c r="F1" s="137"/>
    </row>
    <row r="2" spans="1:8" ht="12.75" customHeight="1" x14ac:dyDescent="0.2">
      <c r="E2" s="137" t="s">
        <v>176</v>
      </c>
      <c r="F2" s="137"/>
    </row>
    <row r="3" spans="1:8" ht="13.15" customHeight="1" x14ac:dyDescent="0.2">
      <c r="E3" s="137" t="s">
        <v>62</v>
      </c>
      <c r="F3" s="137"/>
    </row>
    <row r="4" spans="1:8" ht="15" customHeight="1" x14ac:dyDescent="0.2">
      <c r="E4" s="137" t="s">
        <v>53</v>
      </c>
      <c r="F4" s="137"/>
    </row>
    <row r="5" spans="1:8" ht="12.75" customHeight="1" x14ac:dyDescent="0.2">
      <c r="D5" s="133"/>
      <c r="E5" s="133"/>
      <c r="F5" s="133"/>
    </row>
    <row r="6" spans="1:8" ht="30.75" customHeight="1" x14ac:dyDescent="0.2">
      <c r="A6" s="150" t="s">
        <v>66</v>
      </c>
      <c r="B6" s="150"/>
      <c r="C6" s="150"/>
      <c r="D6" s="150"/>
      <c r="E6" s="150"/>
      <c r="F6" s="150"/>
      <c r="G6" s="8"/>
      <c r="H6" s="8"/>
    </row>
    <row r="7" spans="1:8" ht="15" customHeight="1" x14ac:dyDescent="0.2">
      <c r="F7" s="47" t="s">
        <v>24</v>
      </c>
    </row>
    <row r="8" spans="1:8" ht="48.75" customHeight="1" x14ac:dyDescent="0.2">
      <c r="A8" s="61" t="s">
        <v>10</v>
      </c>
      <c r="B8" s="61" t="s">
        <v>16</v>
      </c>
      <c r="C8" s="61" t="s">
        <v>17</v>
      </c>
      <c r="D8" s="61" t="s">
        <v>18</v>
      </c>
      <c r="E8" s="61" t="s">
        <v>35</v>
      </c>
      <c r="F8" s="61" t="s">
        <v>2</v>
      </c>
    </row>
    <row r="9" spans="1:8" ht="17.25" customHeight="1" x14ac:dyDescent="0.25">
      <c r="A9" s="106" t="s">
        <v>38</v>
      </c>
      <c r="B9" s="157" t="s">
        <v>86</v>
      </c>
      <c r="C9" s="160" t="s">
        <v>3</v>
      </c>
      <c r="D9" s="43" t="s">
        <v>178</v>
      </c>
      <c r="E9" s="50">
        <v>-38</v>
      </c>
      <c r="F9" s="50">
        <v>0.7</v>
      </c>
    </row>
    <row r="10" spans="1:8" ht="17.25" customHeight="1" x14ac:dyDescent="0.25">
      <c r="A10" s="106" t="s">
        <v>39</v>
      </c>
      <c r="B10" s="158"/>
      <c r="C10" s="161"/>
      <c r="D10" s="109" t="s">
        <v>179</v>
      </c>
      <c r="E10" s="50">
        <v>42.2</v>
      </c>
      <c r="F10" s="50">
        <v>3</v>
      </c>
    </row>
    <row r="11" spans="1:8" ht="17.25" customHeight="1" x14ac:dyDescent="0.25">
      <c r="A11" s="128" t="s">
        <v>42</v>
      </c>
      <c r="B11" s="159"/>
      <c r="C11" s="162"/>
      <c r="D11" s="129" t="s">
        <v>210</v>
      </c>
      <c r="E11" s="121">
        <v>-3.4</v>
      </c>
      <c r="F11" s="121"/>
    </row>
    <row r="12" spans="1:8" ht="29.25" customHeight="1" x14ac:dyDescent="0.25">
      <c r="A12" s="90" t="s">
        <v>46</v>
      </c>
      <c r="B12" s="100" t="s">
        <v>128</v>
      </c>
      <c r="C12" s="43" t="s">
        <v>168</v>
      </c>
      <c r="D12" s="107" t="s">
        <v>169</v>
      </c>
      <c r="E12" s="50">
        <v>48</v>
      </c>
      <c r="F12" s="50">
        <v>47</v>
      </c>
    </row>
    <row r="13" spans="1:8" ht="18.75" customHeight="1" x14ac:dyDescent="0.25">
      <c r="A13" s="125" t="s">
        <v>140</v>
      </c>
      <c r="B13" s="126" t="s">
        <v>128</v>
      </c>
      <c r="C13" s="127" t="s">
        <v>3</v>
      </c>
      <c r="D13" s="123" t="s">
        <v>211</v>
      </c>
      <c r="E13" s="121">
        <v>3.4</v>
      </c>
      <c r="F13" s="121">
        <v>3.4</v>
      </c>
    </row>
    <row r="14" spans="1:8" ht="18" customHeight="1" x14ac:dyDescent="0.25">
      <c r="A14" s="154" t="s">
        <v>93</v>
      </c>
      <c r="B14" s="155"/>
      <c r="C14" s="155"/>
      <c r="D14" s="156"/>
      <c r="E14" s="121">
        <f>SUM(E9:E11)</f>
        <v>0.80000000000000293</v>
      </c>
      <c r="F14" s="121">
        <f>SUM(F9:F11)</f>
        <v>3.7</v>
      </c>
    </row>
    <row r="15" spans="1:8" ht="18" customHeight="1" x14ac:dyDescent="0.25">
      <c r="A15" s="154" t="s">
        <v>129</v>
      </c>
      <c r="B15" s="155"/>
      <c r="C15" s="155"/>
      <c r="D15" s="156"/>
      <c r="E15" s="121">
        <f>SUM(E12:E13)</f>
        <v>51.4</v>
      </c>
      <c r="F15" s="121">
        <f>SUM(F12:F13)</f>
        <v>50.4</v>
      </c>
    </row>
    <row r="16" spans="1:8" ht="18" customHeight="1" x14ac:dyDescent="0.2">
      <c r="A16" s="151" t="s">
        <v>25</v>
      </c>
      <c r="B16" s="152"/>
      <c r="C16" s="152"/>
      <c r="D16" s="153"/>
      <c r="E16" s="130">
        <f>SUM(E14:E15)</f>
        <v>52.2</v>
      </c>
      <c r="F16" s="130">
        <f>SUM(F14:F15)</f>
        <v>54.1</v>
      </c>
    </row>
    <row r="17" spans="2:6" x14ac:dyDescent="0.2">
      <c r="B17" s="13"/>
      <c r="C17" s="13"/>
      <c r="D17" s="14"/>
      <c r="E17" s="15"/>
      <c r="F17" s="15"/>
    </row>
    <row r="18" spans="2:6" x14ac:dyDescent="0.2">
      <c r="B18" s="13"/>
      <c r="C18" s="13"/>
      <c r="D18" s="14"/>
      <c r="E18" s="15"/>
      <c r="F18" s="15"/>
    </row>
    <row r="19" spans="2:6" x14ac:dyDescent="0.2">
      <c r="B19" s="13"/>
      <c r="C19" s="13"/>
      <c r="D19" s="14"/>
      <c r="E19" s="15"/>
      <c r="F19" s="15"/>
    </row>
    <row r="20" spans="2:6" x14ac:dyDescent="0.2">
      <c r="B20" s="13"/>
      <c r="C20" s="13"/>
      <c r="D20" s="14"/>
      <c r="E20" s="15"/>
      <c r="F20" s="15"/>
    </row>
    <row r="21" spans="2:6" x14ac:dyDescent="0.2">
      <c r="B21" s="13"/>
      <c r="C21" s="13"/>
      <c r="D21" s="11"/>
      <c r="E21" s="15"/>
      <c r="F21" s="15"/>
    </row>
    <row r="22" spans="2:6" x14ac:dyDescent="0.2">
      <c r="B22" s="13"/>
      <c r="C22" s="13"/>
      <c r="D22" s="13"/>
      <c r="E22" s="12"/>
      <c r="F22" s="12"/>
    </row>
    <row r="23" spans="2:6" x14ac:dyDescent="0.2">
      <c r="B23" s="13"/>
      <c r="C23" s="13"/>
      <c r="D23" s="13"/>
      <c r="E23" s="13"/>
      <c r="F23" s="13"/>
    </row>
    <row r="24" spans="2:6" x14ac:dyDescent="0.2">
      <c r="B24" s="13"/>
      <c r="C24" s="13"/>
      <c r="D24" s="13"/>
      <c r="E24" s="13"/>
      <c r="F24" s="13"/>
    </row>
    <row r="25" spans="2:6" x14ac:dyDescent="0.2">
      <c r="B25" s="13"/>
      <c r="C25" s="13"/>
      <c r="D25" s="13"/>
      <c r="E25" s="13"/>
      <c r="F25" s="13"/>
    </row>
    <row r="26" spans="2:6" x14ac:dyDescent="0.2">
      <c r="B26" s="13"/>
      <c r="C26" s="13"/>
      <c r="D26" s="13"/>
      <c r="E26" s="13"/>
      <c r="F26" s="13"/>
    </row>
    <row r="27" spans="2:6" x14ac:dyDescent="0.2">
      <c r="B27" s="13"/>
      <c r="C27" s="13"/>
      <c r="D27" s="13"/>
      <c r="E27" s="13"/>
      <c r="F27" s="13"/>
    </row>
    <row r="28" spans="2:6" x14ac:dyDescent="0.2">
      <c r="B28" s="13"/>
      <c r="C28" s="13"/>
      <c r="D28" s="13"/>
      <c r="E28" s="13"/>
      <c r="F28" s="13"/>
    </row>
    <row r="29" spans="2:6" x14ac:dyDescent="0.2">
      <c r="B29" s="13"/>
      <c r="C29" s="13"/>
      <c r="D29" s="13"/>
      <c r="E29" s="13"/>
      <c r="F29" s="13"/>
    </row>
    <row r="30" spans="2:6" x14ac:dyDescent="0.2">
      <c r="B30" s="13"/>
      <c r="C30" s="13"/>
      <c r="D30" s="13"/>
      <c r="E30" s="13"/>
      <c r="F30" s="13"/>
    </row>
    <row r="31" spans="2:6" x14ac:dyDescent="0.2">
      <c r="B31" s="13"/>
      <c r="C31" s="13"/>
      <c r="D31" s="13"/>
      <c r="E31" s="13"/>
      <c r="F31" s="13"/>
    </row>
    <row r="32" spans="2:6" x14ac:dyDescent="0.2">
      <c r="B32" s="13"/>
      <c r="C32" s="13"/>
      <c r="D32" s="13"/>
      <c r="E32" s="13"/>
      <c r="F32" s="13"/>
    </row>
  </sheetData>
  <mergeCells count="11">
    <mergeCell ref="A6:F6"/>
    <mergeCell ref="A16:D16"/>
    <mergeCell ref="A14:D14"/>
    <mergeCell ref="D5:F5"/>
    <mergeCell ref="E1:F1"/>
    <mergeCell ref="E2:F2"/>
    <mergeCell ref="E3:F3"/>
    <mergeCell ref="E4:F4"/>
    <mergeCell ref="A15:D15"/>
    <mergeCell ref="B9:B11"/>
    <mergeCell ref="C9:C11"/>
  </mergeCells>
  <phoneticPr fontId="0" type="noConversion"/>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election activeCell="K8" sqref="K8"/>
    </sheetView>
  </sheetViews>
  <sheetFormatPr defaultColWidth="9.140625" defaultRowHeight="15" x14ac:dyDescent="0.2"/>
  <cols>
    <col min="1" max="1" width="4" style="7" customWidth="1"/>
    <col min="2" max="2" width="13" style="7" customWidth="1"/>
    <col min="3" max="3" width="40.85546875" style="7" customWidth="1"/>
    <col min="4" max="4" width="44.28515625" style="7" customWidth="1"/>
    <col min="5" max="5" width="12.28515625" style="7" customWidth="1"/>
    <col min="6" max="6" width="13.7109375" style="7" customWidth="1"/>
    <col min="7" max="7" width="9.140625" style="7" hidden="1" customWidth="1"/>
    <col min="8" max="10" width="9.140625" style="7"/>
    <col min="11" max="11" width="10" style="7" customWidth="1"/>
    <col min="12" max="16384" width="9.140625" style="7"/>
  </cols>
  <sheetData>
    <row r="1" spans="1:12" ht="12.75" customHeight="1" x14ac:dyDescent="0.2">
      <c r="D1" s="48"/>
      <c r="E1" s="137" t="s">
        <v>50</v>
      </c>
      <c r="F1" s="137"/>
    </row>
    <row r="2" spans="1:12" ht="14.25" customHeight="1" x14ac:dyDescent="0.2">
      <c r="D2" s="48"/>
      <c r="E2" s="137" t="s">
        <v>176</v>
      </c>
      <c r="F2" s="137"/>
    </row>
    <row r="3" spans="1:12" ht="12" customHeight="1" x14ac:dyDescent="0.2">
      <c r="D3" s="48"/>
      <c r="E3" s="137" t="s">
        <v>62</v>
      </c>
      <c r="F3" s="137"/>
    </row>
    <row r="4" spans="1:12" ht="15" customHeight="1" x14ac:dyDescent="0.2">
      <c r="D4" s="48"/>
      <c r="E4" s="137" t="s">
        <v>54</v>
      </c>
      <c r="F4" s="137"/>
    </row>
    <row r="5" spans="1:12" ht="12" customHeight="1" x14ac:dyDescent="0.2"/>
    <row r="6" spans="1:12" ht="30.75" customHeight="1" x14ac:dyDescent="0.2">
      <c r="A6" s="150" t="s">
        <v>67</v>
      </c>
      <c r="B6" s="150"/>
      <c r="C6" s="150"/>
      <c r="D6" s="150"/>
      <c r="E6" s="150"/>
      <c r="F6" s="150"/>
      <c r="G6" s="8"/>
      <c r="H6" s="8"/>
      <c r="I6" s="133"/>
      <c r="J6" s="133"/>
    </row>
    <row r="7" spans="1:12" ht="14.25" customHeight="1" x14ac:dyDescent="0.2">
      <c r="F7" s="45" t="s">
        <v>24</v>
      </c>
      <c r="H7" s="48"/>
      <c r="I7" s="48"/>
      <c r="J7" s="48"/>
    </row>
    <row r="8" spans="1:12" ht="48.75" customHeight="1" x14ac:dyDescent="0.2">
      <c r="A8" s="43" t="s">
        <v>10</v>
      </c>
      <c r="B8" s="42" t="s">
        <v>16</v>
      </c>
      <c r="C8" s="42" t="s">
        <v>17</v>
      </c>
      <c r="D8" s="42" t="s">
        <v>18</v>
      </c>
      <c r="E8" s="5" t="s">
        <v>35</v>
      </c>
      <c r="F8" s="5" t="s">
        <v>2</v>
      </c>
      <c r="H8" s="48"/>
      <c r="I8" s="48"/>
      <c r="J8" s="48"/>
      <c r="K8" s="48"/>
      <c r="L8" s="48"/>
    </row>
    <row r="9" spans="1:12" s="48" customFormat="1" ht="30.75" customHeight="1" x14ac:dyDescent="0.2">
      <c r="A9" s="85" t="s">
        <v>37</v>
      </c>
      <c r="B9" s="167" t="s">
        <v>77</v>
      </c>
      <c r="C9" s="43" t="s">
        <v>109</v>
      </c>
      <c r="D9" s="79" t="s">
        <v>110</v>
      </c>
      <c r="E9" s="56">
        <v>6</v>
      </c>
      <c r="F9" s="56"/>
    </row>
    <row r="10" spans="1:12" s="48" customFormat="1" ht="16.5" customHeight="1" x14ac:dyDescent="0.2">
      <c r="A10" s="83" t="s">
        <v>38</v>
      </c>
      <c r="B10" s="168"/>
      <c r="C10" s="43" t="s">
        <v>116</v>
      </c>
      <c r="D10" s="79" t="s">
        <v>117</v>
      </c>
      <c r="E10" s="56">
        <v>9.5</v>
      </c>
      <c r="F10" s="56">
        <v>6.5</v>
      </c>
      <c r="K10" s="9"/>
    </row>
    <row r="11" spans="1:12" s="48" customFormat="1" ht="15" customHeight="1" x14ac:dyDescent="0.2">
      <c r="A11" s="81" t="s">
        <v>39</v>
      </c>
      <c r="B11" s="168"/>
      <c r="C11" s="43" t="s">
        <v>111</v>
      </c>
      <c r="D11" s="79" t="s">
        <v>112</v>
      </c>
      <c r="E11" s="56">
        <v>17.600000000000001</v>
      </c>
      <c r="F11" s="56">
        <v>14.6</v>
      </c>
      <c r="K11" s="9"/>
    </row>
    <row r="12" spans="1:12" ht="15" customHeight="1" x14ac:dyDescent="0.2">
      <c r="A12" s="70" t="s">
        <v>40</v>
      </c>
      <c r="B12" s="168"/>
      <c r="C12" s="43" t="s">
        <v>71</v>
      </c>
      <c r="D12" s="79" t="s">
        <v>78</v>
      </c>
      <c r="E12" s="56">
        <v>4.7</v>
      </c>
      <c r="F12" s="56">
        <v>10.9</v>
      </c>
      <c r="G12" s="91"/>
      <c r="H12" s="48"/>
      <c r="I12" s="48"/>
      <c r="J12" s="48"/>
      <c r="K12" s="9"/>
      <c r="L12" s="48"/>
    </row>
    <row r="13" spans="1:12" ht="15" customHeight="1" x14ac:dyDescent="0.2">
      <c r="A13" s="70" t="s">
        <v>41</v>
      </c>
      <c r="B13" s="168"/>
      <c r="C13" s="43" t="s">
        <v>72</v>
      </c>
      <c r="D13" s="79" t="s">
        <v>79</v>
      </c>
      <c r="E13" s="56">
        <v>2.8</v>
      </c>
      <c r="F13" s="56">
        <v>2.8</v>
      </c>
      <c r="G13" s="91"/>
      <c r="H13" s="48"/>
      <c r="I13" s="48"/>
      <c r="J13" s="48"/>
      <c r="K13" s="9"/>
      <c r="L13" s="48"/>
    </row>
    <row r="14" spans="1:12" s="48" customFormat="1" ht="15" customHeight="1" x14ac:dyDescent="0.2">
      <c r="A14" s="82" t="s">
        <v>42</v>
      </c>
      <c r="B14" s="168"/>
      <c r="C14" s="43" t="s">
        <v>73</v>
      </c>
      <c r="D14" s="79" t="s">
        <v>80</v>
      </c>
      <c r="E14" s="56">
        <v>16.2</v>
      </c>
      <c r="F14" s="56">
        <v>12.7</v>
      </c>
      <c r="G14" s="91"/>
      <c r="K14" s="9"/>
    </row>
    <row r="15" spans="1:12" ht="15" customHeight="1" x14ac:dyDescent="0.2">
      <c r="A15" s="70" t="s">
        <v>43</v>
      </c>
      <c r="B15" s="168"/>
      <c r="C15" s="43" t="s">
        <v>74</v>
      </c>
      <c r="D15" s="79" t="s">
        <v>81</v>
      </c>
      <c r="E15" s="56">
        <v>1.4</v>
      </c>
      <c r="F15" s="56">
        <v>1.4</v>
      </c>
      <c r="G15" s="91"/>
      <c r="H15" s="48"/>
      <c r="I15" s="48"/>
      <c r="J15" s="48"/>
      <c r="K15" s="9"/>
      <c r="L15" s="48"/>
    </row>
    <row r="16" spans="1:12" ht="15" customHeight="1" x14ac:dyDescent="0.25">
      <c r="A16" s="70" t="s">
        <v>44</v>
      </c>
      <c r="B16" s="168"/>
      <c r="C16" s="1" t="s">
        <v>75</v>
      </c>
      <c r="D16" s="72" t="s">
        <v>82</v>
      </c>
      <c r="E16" s="56">
        <v>27</v>
      </c>
      <c r="F16" s="56">
        <v>6</v>
      </c>
      <c r="G16" s="91"/>
      <c r="H16" s="48"/>
      <c r="I16" s="48"/>
      <c r="J16" s="48"/>
      <c r="K16" s="9"/>
      <c r="L16" s="48"/>
    </row>
    <row r="17" spans="1:12" ht="15" customHeight="1" x14ac:dyDescent="0.2">
      <c r="A17" s="70" t="s">
        <v>45</v>
      </c>
      <c r="B17" s="168"/>
      <c r="C17" s="43" t="s">
        <v>22</v>
      </c>
      <c r="D17" s="79" t="s">
        <v>96</v>
      </c>
      <c r="E17" s="56">
        <v>1.4</v>
      </c>
      <c r="F17" s="56">
        <v>-20</v>
      </c>
      <c r="G17" s="91"/>
      <c r="H17" s="48"/>
      <c r="I17" s="48"/>
      <c r="J17" s="48"/>
      <c r="K17" s="9"/>
      <c r="L17" s="48"/>
    </row>
    <row r="18" spans="1:12" s="48" customFormat="1" ht="31.5" customHeight="1" x14ac:dyDescent="0.2">
      <c r="A18" s="84" t="s">
        <v>47</v>
      </c>
      <c r="B18" s="168"/>
      <c r="C18" s="43" t="s">
        <v>113</v>
      </c>
      <c r="D18" s="79" t="s">
        <v>114</v>
      </c>
      <c r="E18" s="56">
        <v>7.4</v>
      </c>
      <c r="F18" s="56">
        <v>3.3</v>
      </c>
      <c r="G18" s="9"/>
    </row>
    <row r="19" spans="1:12" s="48" customFormat="1" ht="15" customHeight="1" x14ac:dyDescent="0.2">
      <c r="A19" s="89" t="s">
        <v>107</v>
      </c>
      <c r="B19" s="168"/>
      <c r="C19" s="43" t="s">
        <v>118</v>
      </c>
      <c r="D19" s="79" t="s">
        <v>119</v>
      </c>
      <c r="E19" s="56">
        <v>0.6</v>
      </c>
      <c r="F19" s="56">
        <v>0.6</v>
      </c>
      <c r="G19" s="9"/>
    </row>
    <row r="20" spans="1:12" s="48" customFormat="1" ht="15" customHeight="1" x14ac:dyDescent="0.2">
      <c r="A20" s="89" t="s">
        <v>115</v>
      </c>
      <c r="B20" s="168"/>
      <c r="C20" s="43" t="s">
        <v>6</v>
      </c>
      <c r="D20" s="79" t="s">
        <v>83</v>
      </c>
      <c r="E20" s="56">
        <v>1.9</v>
      </c>
      <c r="F20" s="56">
        <v>1.8</v>
      </c>
      <c r="G20" s="9"/>
    </row>
    <row r="21" spans="1:12" s="48" customFormat="1" ht="15" customHeight="1" x14ac:dyDescent="0.2">
      <c r="A21" s="89" t="s">
        <v>108</v>
      </c>
      <c r="B21" s="168"/>
      <c r="C21" s="43" t="s">
        <v>102</v>
      </c>
      <c r="D21" s="79" t="s">
        <v>103</v>
      </c>
      <c r="E21" s="56">
        <v>2.6</v>
      </c>
      <c r="F21" s="56">
        <v>2.4</v>
      </c>
      <c r="G21" s="9"/>
    </row>
    <row r="22" spans="1:12" s="48" customFormat="1" ht="15" customHeight="1" x14ac:dyDescent="0.2">
      <c r="A22" s="89" t="s">
        <v>49</v>
      </c>
      <c r="B22" s="168"/>
      <c r="C22" s="43" t="s">
        <v>7</v>
      </c>
      <c r="D22" s="79" t="s">
        <v>84</v>
      </c>
      <c r="E22" s="56">
        <v>1.3</v>
      </c>
      <c r="F22" s="56">
        <v>1.1000000000000001</v>
      </c>
      <c r="G22" s="9"/>
    </row>
    <row r="23" spans="1:12" s="48" customFormat="1" ht="15" customHeight="1" x14ac:dyDescent="0.2">
      <c r="A23" s="89" t="s">
        <v>101</v>
      </c>
      <c r="B23" s="168"/>
      <c r="C23" s="43" t="s">
        <v>98</v>
      </c>
      <c r="D23" s="79" t="s">
        <v>99</v>
      </c>
      <c r="E23" s="56">
        <v>0.6</v>
      </c>
      <c r="F23" s="56"/>
      <c r="G23" s="9"/>
    </row>
    <row r="24" spans="1:12" ht="15" customHeight="1" x14ac:dyDescent="0.25">
      <c r="A24" s="70" t="s">
        <v>76</v>
      </c>
      <c r="B24" s="169"/>
      <c r="C24" s="43" t="s">
        <v>97</v>
      </c>
      <c r="D24" s="79" t="s">
        <v>89</v>
      </c>
      <c r="E24" s="50">
        <v>-1.7</v>
      </c>
      <c r="F24" s="50"/>
      <c r="H24" s="48"/>
      <c r="I24" s="48"/>
      <c r="J24" s="48"/>
      <c r="K24" s="48"/>
      <c r="L24" s="48"/>
    </row>
    <row r="25" spans="1:12" ht="15" customHeight="1" x14ac:dyDescent="0.25">
      <c r="A25" s="164" t="s">
        <v>91</v>
      </c>
      <c r="B25" s="165"/>
      <c r="C25" s="165"/>
      <c r="D25" s="166"/>
      <c r="E25" s="50">
        <f>SUM(E9:E24)</f>
        <v>99.299999999999983</v>
      </c>
      <c r="F25" s="50">
        <f>SUM(F9:F24)</f>
        <v>44.099999999999994</v>
      </c>
      <c r="I25" s="48"/>
      <c r="J25" s="48"/>
      <c r="K25" s="48"/>
      <c r="L25" s="48"/>
    </row>
    <row r="26" spans="1:12" ht="15" customHeight="1" x14ac:dyDescent="0.2">
      <c r="A26" s="163" t="s">
        <v>25</v>
      </c>
      <c r="B26" s="163"/>
      <c r="C26" s="163"/>
      <c r="D26" s="163"/>
      <c r="E26" s="53">
        <f>SUM(E9:E24)</f>
        <v>99.299999999999983</v>
      </c>
      <c r="F26" s="53">
        <f>SUM(F9:F24)</f>
        <v>44.099999999999994</v>
      </c>
      <c r="I26" s="48"/>
      <c r="J26" s="48"/>
      <c r="K26" s="48"/>
      <c r="L26" s="48"/>
    </row>
    <row r="27" spans="1:12" ht="15" customHeight="1" x14ac:dyDescent="0.2">
      <c r="A27" s="8"/>
      <c r="B27" s="8"/>
      <c r="C27" s="8"/>
      <c r="D27" s="8"/>
      <c r="E27" s="10"/>
      <c r="F27" s="10"/>
      <c r="I27" s="48"/>
      <c r="J27" s="48"/>
      <c r="K27" s="48"/>
      <c r="L27" s="48"/>
    </row>
    <row r="28" spans="1:12" ht="15" customHeight="1" x14ac:dyDescent="0.2">
      <c r="A28" s="8"/>
      <c r="B28" s="8"/>
      <c r="C28" s="8"/>
      <c r="D28" s="28"/>
      <c r="E28" s="29"/>
      <c r="F28" s="29"/>
      <c r="G28" s="13"/>
      <c r="I28" s="48"/>
      <c r="J28" s="48"/>
      <c r="K28" s="48"/>
      <c r="L28" s="48"/>
    </row>
    <row r="29" spans="1:12" ht="13.5" customHeight="1" x14ac:dyDescent="0.2">
      <c r="A29" s="11"/>
      <c r="B29" s="11"/>
      <c r="C29" s="11"/>
      <c r="D29" s="30"/>
      <c r="E29" s="29"/>
      <c r="F29" s="29"/>
      <c r="G29" s="13"/>
    </row>
    <row r="30" spans="1:12" ht="12.75" customHeight="1" x14ac:dyDescent="0.2">
      <c r="A30" s="11"/>
      <c r="B30" s="11"/>
      <c r="C30" s="11"/>
      <c r="D30" s="30"/>
      <c r="E30" s="29"/>
      <c r="F30" s="29"/>
      <c r="G30" s="13"/>
    </row>
    <row r="31" spans="1:12" x14ac:dyDescent="0.2">
      <c r="A31" s="13"/>
      <c r="B31" s="13"/>
      <c r="C31" s="13"/>
      <c r="D31" s="30"/>
      <c r="E31" s="31"/>
      <c r="F31" s="31"/>
      <c r="G31" s="13"/>
    </row>
    <row r="32" spans="1:12" x14ac:dyDescent="0.2">
      <c r="A32" s="13"/>
      <c r="B32" s="13"/>
      <c r="C32" s="13"/>
      <c r="D32" s="30"/>
      <c r="E32" s="31"/>
      <c r="F32" s="31"/>
      <c r="G32" s="13"/>
    </row>
    <row r="33" spans="1:7" x14ac:dyDescent="0.2">
      <c r="A33" s="13"/>
      <c r="B33" s="13"/>
      <c r="C33" s="13"/>
      <c r="D33" s="14"/>
      <c r="E33" s="15"/>
      <c r="F33" s="15"/>
      <c r="G33" s="13"/>
    </row>
    <row r="34" spans="1:7" x14ac:dyDescent="0.2">
      <c r="A34" s="13"/>
      <c r="B34" s="13"/>
      <c r="C34" s="13"/>
      <c r="D34" s="14"/>
      <c r="E34" s="15"/>
      <c r="F34" s="15"/>
      <c r="G34" s="13"/>
    </row>
    <row r="35" spans="1:7" x14ac:dyDescent="0.2">
      <c r="A35" s="13"/>
      <c r="B35" s="13"/>
      <c r="C35" s="13"/>
      <c r="D35" s="14"/>
      <c r="E35" s="15"/>
      <c r="F35" s="15"/>
      <c r="G35" s="13"/>
    </row>
    <row r="36" spans="1:7" x14ac:dyDescent="0.2">
      <c r="A36" s="13"/>
      <c r="B36" s="13"/>
      <c r="C36" s="13"/>
      <c r="D36" s="14"/>
      <c r="E36" s="15"/>
      <c r="F36" s="15"/>
      <c r="G36" s="13"/>
    </row>
    <row r="37" spans="1:7" x14ac:dyDescent="0.2">
      <c r="A37" s="13"/>
      <c r="B37" s="13"/>
      <c r="C37" s="13"/>
      <c r="D37" s="14"/>
      <c r="E37" s="15"/>
      <c r="F37" s="15"/>
      <c r="G37" s="13"/>
    </row>
    <row r="38" spans="1:7" x14ac:dyDescent="0.2">
      <c r="A38" s="13"/>
      <c r="B38" s="13"/>
      <c r="C38" s="13"/>
      <c r="D38" s="14"/>
      <c r="E38" s="15"/>
      <c r="F38" s="15"/>
      <c r="G38" s="13"/>
    </row>
    <row r="39" spans="1:7" x14ac:dyDescent="0.2">
      <c r="A39" s="13"/>
      <c r="B39" s="13"/>
      <c r="C39" s="13"/>
      <c r="D39" s="14"/>
      <c r="E39" s="15"/>
      <c r="F39" s="15"/>
      <c r="G39" s="13"/>
    </row>
    <row r="40" spans="1:7" x14ac:dyDescent="0.2">
      <c r="A40" s="13"/>
      <c r="B40" s="13"/>
      <c r="C40" s="13"/>
      <c r="D40" s="14"/>
      <c r="E40" s="15"/>
      <c r="F40" s="15"/>
      <c r="G40" s="13"/>
    </row>
    <row r="41" spans="1:7" x14ac:dyDescent="0.2">
      <c r="A41" s="13"/>
      <c r="B41" s="13"/>
      <c r="C41" s="13"/>
      <c r="D41" s="13"/>
      <c r="E41" s="12"/>
      <c r="F41" s="12"/>
      <c r="G41" s="13"/>
    </row>
    <row r="42" spans="1:7" x14ac:dyDescent="0.2">
      <c r="A42" s="13"/>
      <c r="B42" s="13"/>
      <c r="C42" s="13"/>
      <c r="D42" s="13"/>
      <c r="E42" s="13"/>
      <c r="F42" s="13"/>
      <c r="G42" s="13"/>
    </row>
    <row r="43" spans="1:7" x14ac:dyDescent="0.2">
      <c r="A43" s="13"/>
      <c r="B43" s="13"/>
      <c r="C43" s="13"/>
      <c r="D43" s="13"/>
      <c r="E43" s="13"/>
      <c r="F43" s="13"/>
      <c r="G43" s="13"/>
    </row>
    <row r="44" spans="1:7" x14ac:dyDescent="0.2">
      <c r="A44" s="13"/>
      <c r="B44" s="13"/>
      <c r="C44" s="13"/>
      <c r="D44" s="13"/>
      <c r="E44" s="13"/>
      <c r="F44" s="13"/>
      <c r="G44" s="13"/>
    </row>
    <row r="45" spans="1:7" x14ac:dyDescent="0.2">
      <c r="A45" s="13"/>
      <c r="B45" s="13"/>
      <c r="C45" s="13"/>
      <c r="D45" s="13"/>
      <c r="E45" s="13"/>
      <c r="F45" s="13"/>
      <c r="G45" s="13"/>
    </row>
    <row r="46" spans="1:7" x14ac:dyDescent="0.2">
      <c r="A46" s="13"/>
      <c r="B46" s="13"/>
      <c r="C46" s="13"/>
      <c r="D46" s="13"/>
      <c r="E46" s="13"/>
      <c r="F46" s="13"/>
      <c r="G46" s="13"/>
    </row>
    <row r="47" spans="1:7" x14ac:dyDescent="0.2">
      <c r="A47" s="13"/>
      <c r="B47" s="13"/>
      <c r="C47" s="13"/>
      <c r="D47" s="13"/>
      <c r="E47" s="13"/>
      <c r="F47" s="13"/>
      <c r="G47" s="13"/>
    </row>
    <row r="48" spans="1:7" x14ac:dyDescent="0.2">
      <c r="A48" s="13"/>
      <c r="B48" s="13"/>
      <c r="C48" s="13"/>
      <c r="D48" s="13"/>
      <c r="E48" s="13"/>
      <c r="F48" s="13"/>
      <c r="G48" s="13"/>
    </row>
    <row r="49" spans="1:7" x14ac:dyDescent="0.2">
      <c r="A49" s="13"/>
      <c r="B49" s="13"/>
      <c r="C49" s="13"/>
      <c r="D49" s="13"/>
      <c r="E49" s="13"/>
      <c r="F49" s="13"/>
      <c r="G49" s="13"/>
    </row>
    <row r="50" spans="1:7" x14ac:dyDescent="0.2">
      <c r="A50" s="13"/>
      <c r="B50" s="13"/>
      <c r="C50" s="13"/>
      <c r="D50" s="13"/>
      <c r="E50" s="13"/>
      <c r="F50" s="13"/>
      <c r="G50" s="13"/>
    </row>
    <row r="51" spans="1:7" x14ac:dyDescent="0.2">
      <c r="A51" s="13"/>
      <c r="B51" s="13"/>
      <c r="C51" s="13"/>
      <c r="D51" s="13"/>
      <c r="E51" s="13"/>
      <c r="F51" s="13"/>
    </row>
  </sheetData>
  <mergeCells count="9">
    <mergeCell ref="I6:J6"/>
    <mergeCell ref="A26:D26"/>
    <mergeCell ref="A6:F6"/>
    <mergeCell ref="E1:F1"/>
    <mergeCell ref="E2:F2"/>
    <mergeCell ref="E3:F3"/>
    <mergeCell ref="E4:F4"/>
    <mergeCell ref="A25:D25"/>
    <mergeCell ref="B9:B24"/>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E17" sqref="E17"/>
    </sheetView>
  </sheetViews>
  <sheetFormatPr defaultColWidth="9.140625" defaultRowHeight="15" x14ac:dyDescent="0.25"/>
  <cols>
    <col min="1" max="1" width="4.85546875" style="34" customWidth="1"/>
    <col min="2" max="2" width="16.7109375" style="34" customWidth="1"/>
    <col min="3" max="3" width="35.42578125" style="34" customWidth="1"/>
    <col min="4" max="4" width="49.28515625" style="34" customWidth="1"/>
    <col min="5" max="5" width="12.85546875" style="34" customWidth="1"/>
    <col min="6" max="6" width="13.28515625" style="34" customWidth="1"/>
    <col min="7" max="7" width="9.140625" style="34" hidden="1" customWidth="1"/>
    <col min="8" max="8" width="9.140625" style="34" customWidth="1"/>
    <col min="9" max="16384" width="9.140625" style="34"/>
  </cols>
  <sheetData>
    <row r="1" spans="1:8" x14ac:dyDescent="0.25">
      <c r="E1" s="137" t="s">
        <v>50</v>
      </c>
      <c r="F1" s="137"/>
    </row>
    <row r="2" spans="1:8" x14ac:dyDescent="0.25">
      <c r="E2" s="137" t="s">
        <v>176</v>
      </c>
      <c r="F2" s="137"/>
    </row>
    <row r="3" spans="1:8" x14ac:dyDescent="0.25">
      <c r="E3" s="137" t="s">
        <v>62</v>
      </c>
      <c r="F3" s="137"/>
    </row>
    <row r="4" spans="1:8" x14ac:dyDescent="0.25">
      <c r="E4" s="137" t="s">
        <v>55</v>
      </c>
      <c r="F4" s="137"/>
    </row>
    <row r="5" spans="1:8" x14ac:dyDescent="0.25">
      <c r="E5" s="62"/>
      <c r="F5" s="62"/>
    </row>
    <row r="6" spans="1:8" x14ac:dyDescent="0.25">
      <c r="A6" s="172" t="s">
        <v>68</v>
      </c>
      <c r="B6" s="172"/>
      <c r="C6" s="172"/>
      <c r="D6" s="172"/>
      <c r="E6" s="172"/>
      <c r="F6" s="172"/>
      <c r="G6" s="68"/>
      <c r="H6" s="68"/>
    </row>
    <row r="7" spans="1:8" x14ac:dyDescent="0.25">
      <c r="F7" s="34" t="s">
        <v>24</v>
      </c>
    </row>
    <row r="8" spans="1:8" ht="30" x14ac:dyDescent="0.25">
      <c r="A8" s="64" t="s">
        <v>21</v>
      </c>
      <c r="B8" s="64" t="s">
        <v>16</v>
      </c>
      <c r="C8" s="64" t="s">
        <v>17</v>
      </c>
      <c r="D8" s="64" t="s">
        <v>18</v>
      </c>
      <c r="E8" s="64" t="s">
        <v>35</v>
      </c>
      <c r="F8" s="64" t="s">
        <v>2</v>
      </c>
    </row>
    <row r="9" spans="1:8" ht="45" x14ac:dyDescent="0.25">
      <c r="A9" s="90" t="s">
        <v>40</v>
      </c>
      <c r="B9" s="157" t="s">
        <v>85</v>
      </c>
      <c r="C9" s="173" t="s">
        <v>3</v>
      </c>
      <c r="D9" s="17" t="s">
        <v>123</v>
      </c>
      <c r="E9" s="121">
        <v>859.5</v>
      </c>
      <c r="F9" s="50"/>
    </row>
    <row r="10" spans="1:8" ht="31.5" customHeight="1" x14ac:dyDescent="0.25">
      <c r="A10" s="95" t="s">
        <v>41</v>
      </c>
      <c r="B10" s="159"/>
      <c r="C10" s="173"/>
      <c r="D10" s="17" t="s">
        <v>133</v>
      </c>
      <c r="E10" s="50">
        <v>-42.182000000000002</v>
      </c>
      <c r="F10" s="50"/>
    </row>
    <row r="11" spans="1:8" ht="31.5" customHeight="1" x14ac:dyDescent="0.25">
      <c r="A11" s="106" t="s">
        <v>107</v>
      </c>
      <c r="B11" s="157" t="s">
        <v>86</v>
      </c>
      <c r="C11" s="173" t="s">
        <v>3</v>
      </c>
      <c r="D11" s="69" t="s">
        <v>120</v>
      </c>
      <c r="E11" s="50">
        <v>-2.7360000000000002</v>
      </c>
      <c r="F11" s="50">
        <v>-7.8E-2</v>
      </c>
    </row>
    <row r="12" spans="1:8" ht="31.5" customHeight="1" x14ac:dyDescent="0.25">
      <c r="A12" s="106" t="s">
        <v>137</v>
      </c>
      <c r="B12" s="159"/>
      <c r="C12" s="173"/>
      <c r="D12" s="69" t="s">
        <v>182</v>
      </c>
      <c r="E12" s="50">
        <v>36.448</v>
      </c>
      <c r="F12" s="50">
        <v>0.26900000000000002</v>
      </c>
    </row>
    <row r="13" spans="1:8" ht="30" customHeight="1" x14ac:dyDescent="0.25">
      <c r="A13" s="90" t="s">
        <v>126</v>
      </c>
      <c r="B13" s="110" t="s">
        <v>85</v>
      </c>
      <c r="C13" s="43" t="s">
        <v>3</v>
      </c>
      <c r="D13" s="17" t="s">
        <v>127</v>
      </c>
      <c r="E13" s="50">
        <v>42.182000000000002</v>
      </c>
      <c r="F13" s="50"/>
    </row>
    <row r="14" spans="1:8" ht="30.75" customHeight="1" x14ac:dyDescent="0.25">
      <c r="A14" s="106" t="s">
        <v>181</v>
      </c>
      <c r="B14" s="110" t="s">
        <v>86</v>
      </c>
      <c r="C14" s="43" t="s">
        <v>3</v>
      </c>
      <c r="D14" s="75" t="s">
        <v>180</v>
      </c>
      <c r="E14" s="50">
        <v>2.6</v>
      </c>
      <c r="F14" s="50"/>
    </row>
    <row r="15" spans="1:8" ht="18" customHeight="1" x14ac:dyDescent="0.25">
      <c r="A15" s="171" t="s">
        <v>92</v>
      </c>
      <c r="B15" s="171"/>
      <c r="C15" s="171"/>
      <c r="D15" s="171"/>
      <c r="E15" s="183">
        <f>SUM(E9:E10,E13)</f>
        <v>859.5</v>
      </c>
      <c r="F15" s="55">
        <f>SUM(F9:F10,F13)</f>
        <v>0</v>
      </c>
      <c r="G15" s="35"/>
      <c r="H15" s="35"/>
    </row>
    <row r="16" spans="1:8" ht="18" customHeight="1" x14ac:dyDescent="0.25">
      <c r="A16" s="171" t="s">
        <v>93</v>
      </c>
      <c r="B16" s="171"/>
      <c r="C16" s="171"/>
      <c r="D16" s="171"/>
      <c r="E16" s="55">
        <f>SUM(E11:E12,E14)</f>
        <v>36.312000000000005</v>
      </c>
      <c r="F16" s="55">
        <f>SUM(F11:F12,F14)</f>
        <v>0.191</v>
      </c>
      <c r="G16" s="35"/>
      <c r="H16" s="35"/>
    </row>
    <row r="17" spans="1:6" ht="18.75" customHeight="1" x14ac:dyDescent="0.25">
      <c r="A17" s="170" t="s">
        <v>25</v>
      </c>
      <c r="B17" s="170"/>
      <c r="C17" s="170"/>
      <c r="D17" s="170"/>
      <c r="E17" s="184">
        <f>SUM(E15:E16)</f>
        <v>895.81200000000001</v>
      </c>
      <c r="F17" s="66">
        <f>SUM(F15:F16)</f>
        <v>0.191</v>
      </c>
    </row>
    <row r="20" spans="1:6" x14ac:dyDescent="0.25">
      <c r="E20" s="77"/>
    </row>
    <row r="22" spans="1:6" x14ac:dyDescent="0.25">
      <c r="E22" s="77"/>
    </row>
  </sheetData>
  <mergeCells count="12">
    <mergeCell ref="A17:D17"/>
    <mergeCell ref="A15:D15"/>
    <mergeCell ref="E1:F1"/>
    <mergeCell ref="E2:F2"/>
    <mergeCell ref="E3:F3"/>
    <mergeCell ref="E4:F4"/>
    <mergeCell ref="A6:F6"/>
    <mergeCell ref="A16:D16"/>
    <mergeCell ref="B11:B12"/>
    <mergeCell ref="C11:C12"/>
    <mergeCell ref="B9:B10"/>
    <mergeCell ref="C9:C10"/>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activeCell="H17" sqref="H17"/>
    </sheetView>
  </sheetViews>
  <sheetFormatPr defaultColWidth="9.140625" defaultRowHeight="15" x14ac:dyDescent="0.2"/>
  <cols>
    <col min="1" max="1" width="4" style="48" customWidth="1"/>
    <col min="2" max="2" width="13" style="48" customWidth="1"/>
    <col min="3" max="3" width="41.28515625" style="48" customWidth="1"/>
    <col min="4" max="4" width="48.5703125" style="48" customWidth="1"/>
    <col min="5" max="5" width="12.5703125" style="48" customWidth="1"/>
    <col min="6" max="6" width="13.140625" style="48" customWidth="1"/>
    <col min="7" max="16384" width="9.140625" style="48"/>
  </cols>
  <sheetData>
    <row r="1" spans="1:9" ht="12.75" customHeight="1" x14ac:dyDescent="0.25">
      <c r="D1" s="34"/>
      <c r="E1" s="137" t="s">
        <v>50</v>
      </c>
      <c r="F1" s="137"/>
    </row>
    <row r="2" spans="1:9" ht="12.75" customHeight="1" x14ac:dyDescent="0.25">
      <c r="D2" s="34"/>
      <c r="E2" s="137" t="s">
        <v>176</v>
      </c>
      <c r="F2" s="137"/>
    </row>
    <row r="3" spans="1:9" ht="12.75" customHeight="1" x14ac:dyDescent="0.25">
      <c r="D3" s="34"/>
      <c r="E3" s="137" t="s">
        <v>62</v>
      </c>
      <c r="F3" s="137"/>
    </row>
    <row r="4" spans="1:9" ht="15" customHeight="1" x14ac:dyDescent="0.25">
      <c r="D4" s="34"/>
      <c r="E4" s="137" t="s">
        <v>58</v>
      </c>
      <c r="F4" s="137"/>
    </row>
    <row r="5" spans="1:9" ht="15" customHeight="1" x14ac:dyDescent="0.2"/>
    <row r="6" spans="1:9" ht="30" customHeight="1" x14ac:dyDescent="0.2">
      <c r="A6" s="150" t="s">
        <v>69</v>
      </c>
      <c r="B6" s="150"/>
      <c r="C6" s="150"/>
      <c r="D6" s="150"/>
      <c r="E6" s="150"/>
      <c r="F6" s="150"/>
      <c r="G6" s="8"/>
      <c r="H6" s="8"/>
      <c r="I6" s="8"/>
    </row>
    <row r="7" spans="1:9" ht="15" customHeight="1" x14ac:dyDescent="0.2">
      <c r="F7" s="44" t="s">
        <v>24</v>
      </c>
    </row>
    <row r="8" spans="1:9" ht="45.75" customHeight="1" x14ac:dyDescent="0.2">
      <c r="A8" s="61" t="s">
        <v>10</v>
      </c>
      <c r="B8" s="61" t="s">
        <v>16</v>
      </c>
      <c r="C8" s="61" t="s">
        <v>17</v>
      </c>
      <c r="D8" s="61" t="s">
        <v>18</v>
      </c>
      <c r="E8" s="61" t="s">
        <v>35</v>
      </c>
      <c r="F8" s="61" t="s">
        <v>2</v>
      </c>
    </row>
    <row r="9" spans="1:9" ht="18" customHeight="1" x14ac:dyDescent="0.25">
      <c r="A9" s="96" t="s">
        <v>40</v>
      </c>
      <c r="B9" s="140" t="s">
        <v>77</v>
      </c>
      <c r="C9" s="43" t="s">
        <v>71</v>
      </c>
      <c r="D9" s="43" t="s">
        <v>78</v>
      </c>
      <c r="E9" s="50">
        <v>1.7</v>
      </c>
      <c r="F9" s="50"/>
    </row>
    <row r="10" spans="1:9" ht="18" customHeight="1" x14ac:dyDescent="0.25">
      <c r="A10" s="96" t="s">
        <v>47</v>
      </c>
      <c r="B10" s="168"/>
      <c r="C10" s="43" t="s">
        <v>118</v>
      </c>
      <c r="D10" s="43" t="s">
        <v>119</v>
      </c>
      <c r="E10" s="50">
        <v>0.8</v>
      </c>
      <c r="F10" s="50"/>
    </row>
    <row r="11" spans="1:9" ht="18" customHeight="1" x14ac:dyDescent="0.25">
      <c r="A11" s="96" t="s">
        <v>48</v>
      </c>
      <c r="B11" s="168"/>
      <c r="C11" s="43" t="s">
        <v>6</v>
      </c>
      <c r="D11" s="43" t="s">
        <v>83</v>
      </c>
      <c r="E11" s="50">
        <v>11.5</v>
      </c>
      <c r="F11" s="50"/>
    </row>
    <row r="12" spans="1:9" ht="18" customHeight="1" x14ac:dyDescent="0.25">
      <c r="A12" s="96" t="s">
        <v>115</v>
      </c>
      <c r="B12" s="168"/>
      <c r="C12" s="43" t="s">
        <v>102</v>
      </c>
      <c r="D12" s="43" t="s">
        <v>103</v>
      </c>
      <c r="E12" s="50">
        <v>1</v>
      </c>
      <c r="F12" s="50"/>
    </row>
    <row r="13" spans="1:9" ht="18" customHeight="1" x14ac:dyDescent="0.25">
      <c r="A13" s="96" t="s">
        <v>49</v>
      </c>
      <c r="B13" s="168"/>
      <c r="C13" s="43" t="s">
        <v>98</v>
      </c>
      <c r="D13" s="43" t="s">
        <v>99</v>
      </c>
      <c r="E13" s="50">
        <v>2</v>
      </c>
      <c r="F13" s="50"/>
    </row>
    <row r="14" spans="1:9" ht="18" customHeight="1" x14ac:dyDescent="0.25">
      <c r="A14" s="96" t="s">
        <v>101</v>
      </c>
      <c r="B14" s="168"/>
      <c r="C14" s="43" t="s">
        <v>135</v>
      </c>
      <c r="D14" s="43" t="s">
        <v>136</v>
      </c>
      <c r="E14" s="50">
        <v>15</v>
      </c>
      <c r="F14" s="50"/>
    </row>
    <row r="15" spans="1:9" ht="16.5" customHeight="1" x14ac:dyDescent="0.25">
      <c r="A15" s="99" t="s">
        <v>140</v>
      </c>
      <c r="B15" s="139" t="s">
        <v>86</v>
      </c>
      <c r="C15" s="75" t="s">
        <v>144</v>
      </c>
      <c r="D15" s="75" t="s">
        <v>145</v>
      </c>
      <c r="E15" s="50">
        <v>2.5</v>
      </c>
      <c r="F15" s="50"/>
    </row>
    <row r="16" spans="1:9" ht="18" customHeight="1" x14ac:dyDescent="0.25">
      <c r="A16" s="99" t="s">
        <v>76</v>
      </c>
      <c r="B16" s="141"/>
      <c r="C16" s="75" t="s">
        <v>142</v>
      </c>
      <c r="D16" s="75" t="s">
        <v>143</v>
      </c>
      <c r="E16" s="50">
        <v>11.2</v>
      </c>
      <c r="F16" s="50">
        <v>11</v>
      </c>
    </row>
    <row r="17" spans="1:6" ht="29.25" customHeight="1" x14ac:dyDescent="0.25">
      <c r="A17" s="101" t="s">
        <v>139</v>
      </c>
      <c r="B17" s="139" t="s">
        <v>87</v>
      </c>
      <c r="C17" s="43" t="s">
        <v>147</v>
      </c>
      <c r="D17" s="43" t="s">
        <v>148</v>
      </c>
      <c r="E17" s="50">
        <v>1.5</v>
      </c>
      <c r="F17" s="50"/>
    </row>
    <row r="18" spans="1:6" ht="30" customHeight="1" x14ac:dyDescent="0.25">
      <c r="A18" s="99" t="s">
        <v>155</v>
      </c>
      <c r="B18" s="140"/>
      <c r="C18" s="43" t="s">
        <v>151</v>
      </c>
      <c r="D18" s="43" t="s">
        <v>152</v>
      </c>
      <c r="E18" s="50">
        <v>2</v>
      </c>
      <c r="F18" s="50"/>
    </row>
    <row r="19" spans="1:6" ht="18" customHeight="1" x14ac:dyDescent="0.25">
      <c r="A19" s="99" t="s">
        <v>156</v>
      </c>
      <c r="B19" s="141"/>
      <c r="C19" s="43" t="s">
        <v>153</v>
      </c>
      <c r="D19" s="43" t="s">
        <v>154</v>
      </c>
      <c r="E19" s="50">
        <v>21</v>
      </c>
      <c r="F19" s="50"/>
    </row>
    <row r="20" spans="1:6" ht="18" customHeight="1" x14ac:dyDescent="0.25">
      <c r="A20" s="99" t="s">
        <v>126</v>
      </c>
      <c r="B20" s="98" t="s">
        <v>128</v>
      </c>
      <c r="C20" s="43" t="s">
        <v>105</v>
      </c>
      <c r="D20" s="43" t="s">
        <v>106</v>
      </c>
      <c r="E20" s="50">
        <v>1</v>
      </c>
      <c r="F20" s="50"/>
    </row>
    <row r="21" spans="1:6" ht="18" customHeight="1" x14ac:dyDescent="0.25">
      <c r="A21" s="174" t="s">
        <v>91</v>
      </c>
      <c r="B21" s="174"/>
      <c r="C21" s="174"/>
      <c r="D21" s="174"/>
      <c r="E21" s="50">
        <f>SUM(E9:E14)</f>
        <v>32</v>
      </c>
      <c r="F21" s="50">
        <f>SUM(F9:F14)</f>
        <v>0</v>
      </c>
    </row>
    <row r="22" spans="1:6" ht="18" customHeight="1" x14ac:dyDescent="0.25">
      <c r="A22" s="174" t="s">
        <v>93</v>
      </c>
      <c r="B22" s="174"/>
      <c r="C22" s="174"/>
      <c r="D22" s="174"/>
      <c r="E22" s="50">
        <f>SUM(E15:E16)</f>
        <v>13.7</v>
      </c>
      <c r="F22" s="50">
        <f>SUM(F15:F16)</f>
        <v>11</v>
      </c>
    </row>
    <row r="23" spans="1:6" ht="18" customHeight="1" x14ac:dyDescent="0.25">
      <c r="A23" s="174" t="s">
        <v>94</v>
      </c>
      <c r="B23" s="174"/>
      <c r="C23" s="174"/>
      <c r="D23" s="174"/>
      <c r="E23" s="50">
        <f>SUM(E17:E19)</f>
        <v>24.5</v>
      </c>
      <c r="F23" s="50">
        <f>SUM(F17:F19)</f>
        <v>0</v>
      </c>
    </row>
    <row r="24" spans="1:6" ht="18" customHeight="1" x14ac:dyDescent="0.25">
      <c r="A24" s="174" t="s">
        <v>129</v>
      </c>
      <c r="B24" s="174"/>
      <c r="C24" s="174"/>
      <c r="D24" s="174"/>
      <c r="E24" s="50">
        <f>SUM(E20)</f>
        <v>1</v>
      </c>
      <c r="F24" s="50">
        <f>SUM(F20)</f>
        <v>0</v>
      </c>
    </row>
    <row r="25" spans="1:6" ht="18" customHeight="1" x14ac:dyDescent="0.2">
      <c r="A25" s="163" t="s">
        <v>25</v>
      </c>
      <c r="B25" s="163"/>
      <c r="C25" s="163"/>
      <c r="D25" s="163"/>
      <c r="E25" s="53">
        <f>SUM(E21:E24)</f>
        <v>71.2</v>
      </c>
      <c r="F25" s="53">
        <f>SUM(F21:F24)</f>
        <v>11</v>
      </c>
    </row>
    <row r="27" spans="1:6" x14ac:dyDescent="0.2">
      <c r="E27" s="9"/>
      <c r="F27" s="9"/>
    </row>
    <row r="28" spans="1:6" x14ac:dyDescent="0.2">
      <c r="E28" s="9"/>
      <c r="F28" s="9"/>
    </row>
    <row r="29" spans="1:6" x14ac:dyDescent="0.2">
      <c r="E29" s="9"/>
      <c r="F29" s="9"/>
    </row>
    <row r="30" spans="1:6" x14ac:dyDescent="0.2">
      <c r="E30" s="9"/>
    </row>
    <row r="31" spans="1:6" x14ac:dyDescent="0.2">
      <c r="E31" s="9"/>
      <c r="F31" s="9"/>
    </row>
  </sheetData>
  <mergeCells count="13">
    <mergeCell ref="A25:D25"/>
    <mergeCell ref="A21:D21"/>
    <mergeCell ref="A6:F6"/>
    <mergeCell ref="E1:F1"/>
    <mergeCell ref="E2:F2"/>
    <mergeCell ref="E3:F3"/>
    <mergeCell ref="E4:F4"/>
    <mergeCell ref="B9:B14"/>
    <mergeCell ref="B15:B16"/>
    <mergeCell ref="B17:B19"/>
    <mergeCell ref="A22:D22"/>
    <mergeCell ref="A23:D23"/>
    <mergeCell ref="A24:D24"/>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4"/>
  <sheetViews>
    <sheetView workbookViewId="0">
      <selection activeCell="H22" sqref="H22"/>
    </sheetView>
  </sheetViews>
  <sheetFormatPr defaultColWidth="9.140625" defaultRowHeight="15" x14ac:dyDescent="0.2"/>
  <cols>
    <col min="1" max="1" width="4.5703125" style="6" customWidth="1"/>
    <col min="2" max="2" width="10.140625" style="6" customWidth="1"/>
    <col min="3" max="3" width="62.42578125" style="6" customWidth="1"/>
    <col min="4" max="4" width="19.28515625" style="6" customWidth="1"/>
    <col min="5" max="5" width="18.7109375" style="6" customWidth="1"/>
    <col min="6" max="16384" width="9.140625" style="6"/>
  </cols>
  <sheetData>
    <row r="1" spans="1:7" ht="13.5" customHeight="1" x14ac:dyDescent="0.2">
      <c r="C1" s="48"/>
      <c r="D1" s="137" t="s">
        <v>50</v>
      </c>
      <c r="E1" s="137"/>
    </row>
    <row r="2" spans="1:7" ht="13.5" customHeight="1" x14ac:dyDescent="0.2">
      <c r="C2" s="48"/>
      <c r="D2" s="137" t="s">
        <v>177</v>
      </c>
      <c r="E2" s="137"/>
    </row>
    <row r="3" spans="1:7" ht="13.5" customHeight="1" x14ac:dyDescent="0.2">
      <c r="C3" s="48"/>
      <c r="D3" s="137" t="s">
        <v>62</v>
      </c>
      <c r="E3" s="137"/>
    </row>
    <row r="4" spans="1:7" ht="13.5" customHeight="1" x14ac:dyDescent="0.2">
      <c r="C4" s="48"/>
      <c r="D4" s="137" t="s">
        <v>59</v>
      </c>
      <c r="E4" s="137"/>
    </row>
    <row r="5" spans="1:7" x14ac:dyDescent="0.25">
      <c r="D5" s="41"/>
      <c r="E5" s="41"/>
    </row>
    <row r="6" spans="1:7" ht="32.25" customHeight="1" x14ac:dyDescent="0.2">
      <c r="A6" s="181" t="s">
        <v>100</v>
      </c>
      <c r="B6" s="181"/>
      <c r="C6" s="181"/>
      <c r="D6" s="181"/>
      <c r="E6" s="181"/>
    </row>
    <row r="7" spans="1:7" ht="15" customHeight="1" x14ac:dyDescent="0.2">
      <c r="E7" s="49" t="s">
        <v>24</v>
      </c>
    </row>
    <row r="8" spans="1:7" ht="35.25" customHeight="1" x14ac:dyDescent="0.2">
      <c r="A8" s="63" t="s">
        <v>21</v>
      </c>
      <c r="B8" s="59" t="s">
        <v>8</v>
      </c>
      <c r="C8" s="59" t="s">
        <v>5</v>
      </c>
      <c r="D8" s="59" t="s">
        <v>1</v>
      </c>
      <c r="E8" s="46" t="s">
        <v>2</v>
      </c>
    </row>
    <row r="9" spans="1:7" ht="24.95" customHeight="1" x14ac:dyDescent="0.25">
      <c r="A9" s="71" t="s">
        <v>37</v>
      </c>
      <c r="B9" s="73" t="s">
        <v>77</v>
      </c>
      <c r="C9" s="43" t="s">
        <v>34</v>
      </c>
      <c r="D9" s="51">
        <f>SUM('savivaldybės funkcijos(3)'!E29,'ugd_reikmems(5)'!E25,'biud_ist_pajamos (7)'!E21)</f>
        <v>161.29999999999998</v>
      </c>
      <c r="E9" s="51">
        <f>SUM('savivaldybės funkcijos(3)'!F29,'ugd_reikmems(5)'!F25,'biud_ist_pajamos (7)'!F21)</f>
        <v>14.799999999999994</v>
      </c>
      <c r="G9" s="18"/>
    </row>
    <row r="10" spans="1:7" ht="24.95" customHeight="1" x14ac:dyDescent="0.25">
      <c r="A10" s="71" t="s">
        <v>38</v>
      </c>
      <c r="B10" s="73" t="s">
        <v>85</v>
      </c>
      <c r="C10" s="43" t="s">
        <v>13</v>
      </c>
      <c r="D10" s="118">
        <f>SUM('savivaldybės funkcijos(3)'!E30,'kt_ dotacijos (6)'!E15)</f>
        <v>858.4</v>
      </c>
      <c r="E10" s="51">
        <f>SUM('savivaldybės funkcijos(3)'!F30,'kt_ dotacijos (6)'!F15)</f>
        <v>0</v>
      </c>
      <c r="G10" s="18"/>
    </row>
    <row r="11" spans="1:7" ht="24.95" customHeight="1" x14ac:dyDescent="0.25">
      <c r="A11" s="71" t="s">
        <v>40</v>
      </c>
      <c r="B11" s="73" t="s">
        <v>86</v>
      </c>
      <c r="C11" s="43" t="s">
        <v>19</v>
      </c>
      <c r="D11" s="51">
        <f>SUM('v-f (4)'!E14,'kt_ dotacijos (6)'!E16,'biud_ist_pajamos (7)'!E22)</f>
        <v>50.812000000000012</v>
      </c>
      <c r="E11" s="51">
        <f>SUM('v-f (4)'!F14,'kt_ dotacijos (6)'!F16,'biud_ist_pajamos (7)'!F22)</f>
        <v>14.891</v>
      </c>
      <c r="G11" s="18"/>
    </row>
    <row r="12" spans="1:7" ht="24.95" customHeight="1" x14ac:dyDescent="0.25">
      <c r="A12" s="71" t="s">
        <v>42</v>
      </c>
      <c r="B12" s="73" t="s">
        <v>87</v>
      </c>
      <c r="C12" s="43" t="s">
        <v>36</v>
      </c>
      <c r="D12" s="51">
        <f>SUM('savivaldybės funkcijos(3)'!E31,'biud_ist_pajamos (7)'!E23)</f>
        <v>25.6</v>
      </c>
      <c r="E12" s="51">
        <f>SUM('savivaldybės funkcijos(3)'!F31,'biud_ist_pajamos (7)'!F23)</f>
        <v>-7.7</v>
      </c>
      <c r="G12" s="18"/>
    </row>
    <row r="13" spans="1:7" ht="24.95" customHeight="1" x14ac:dyDescent="0.25">
      <c r="A13" s="92" t="s">
        <v>43</v>
      </c>
      <c r="B13" s="73" t="s">
        <v>128</v>
      </c>
      <c r="C13" s="43" t="s">
        <v>130</v>
      </c>
      <c r="D13" s="51">
        <f>SUM('savivaldybės funkcijos(3)'!E32,'v-f (4)'!E15,'biud_ist_pajamos (7)'!E24)</f>
        <v>294.3</v>
      </c>
      <c r="E13" s="51">
        <f>SUM('savivaldybės funkcijos(3)'!F32,'v-f (4)'!F15,'biud_ist_pajamos (7)'!F24)</f>
        <v>50.4</v>
      </c>
      <c r="G13" s="18"/>
    </row>
    <row r="14" spans="1:7" ht="24.95" customHeight="1" x14ac:dyDescent="0.25">
      <c r="A14" s="71" t="s">
        <v>44</v>
      </c>
      <c r="B14" s="73" t="s">
        <v>90</v>
      </c>
      <c r="C14" s="43" t="s">
        <v>20</v>
      </c>
      <c r="D14" s="118">
        <f>SUM('savivaldybės funkcijos(3)'!E33)</f>
        <v>94.799999999999983</v>
      </c>
      <c r="E14" s="51">
        <f>SUM('savivaldybės funkcijos(3)'!F33)</f>
        <v>0</v>
      </c>
      <c r="F14" s="25"/>
      <c r="G14" s="26"/>
    </row>
    <row r="15" spans="1:7" ht="15" customHeight="1" x14ac:dyDescent="0.2">
      <c r="A15" s="63" t="s">
        <v>45</v>
      </c>
      <c r="B15" s="179" t="s">
        <v>23</v>
      </c>
      <c r="C15" s="180"/>
      <c r="D15" s="120">
        <f>SUM(D9:D14)</f>
        <v>1485.2119999999998</v>
      </c>
      <c r="E15" s="52">
        <f>SUM(E9:E14)</f>
        <v>72.390999999999991</v>
      </c>
      <c r="F15" s="27"/>
      <c r="G15" s="27"/>
    </row>
    <row r="16" spans="1:7" ht="15" customHeight="1" x14ac:dyDescent="0.25">
      <c r="A16" s="63" t="s">
        <v>46</v>
      </c>
      <c r="B16" s="175" t="s">
        <v>32</v>
      </c>
      <c r="C16" s="176"/>
      <c r="D16" s="51"/>
      <c r="E16" s="51"/>
    </row>
    <row r="17" spans="1:5" ht="15" customHeight="1" x14ac:dyDescent="0.2">
      <c r="A17" s="63" t="s">
        <v>47</v>
      </c>
      <c r="B17" s="177" t="s">
        <v>29</v>
      </c>
      <c r="C17" s="178"/>
      <c r="D17" s="120">
        <f>D15-D16</f>
        <v>1485.2119999999998</v>
      </c>
      <c r="E17" s="52">
        <f>E15-E16</f>
        <v>72.390999999999991</v>
      </c>
    </row>
    <row r="18" spans="1:5" x14ac:dyDescent="0.2">
      <c r="C18" s="36"/>
      <c r="E18" s="19"/>
    </row>
    <row r="19" spans="1:5" x14ac:dyDescent="0.2">
      <c r="C19" s="36"/>
      <c r="D19" s="57"/>
    </row>
    <row r="20" spans="1:5" x14ac:dyDescent="0.2">
      <c r="C20" s="65"/>
      <c r="D20" s="57"/>
    </row>
    <row r="22" spans="1:5" x14ac:dyDescent="0.2">
      <c r="D22" s="57"/>
    </row>
    <row r="24" spans="1:5" x14ac:dyDescent="0.2">
      <c r="D24" s="57"/>
    </row>
  </sheetData>
  <mergeCells count="8">
    <mergeCell ref="B16:C16"/>
    <mergeCell ref="B17:C17"/>
    <mergeCell ref="B15:C15"/>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8</vt:i4>
      </vt:variant>
    </vt:vector>
  </HeadingPairs>
  <TitlesOfParts>
    <vt:vector size="16" baseType="lpstr">
      <vt:lpstr>pajamos (1)</vt:lpstr>
      <vt:lpstr> imokos(2)</vt:lpstr>
      <vt:lpstr>savivaldybės funkcijos(3)</vt:lpstr>
      <vt:lpstr>v-f (4)</vt:lpstr>
      <vt:lpstr>ugd_reikmems(5)</vt:lpstr>
      <vt:lpstr>kt_ dotacijos (6)</vt:lpstr>
      <vt:lpstr>biud_ist_pajamos (7)</vt:lpstr>
      <vt:lpstr>programos(9)</vt:lpstr>
      <vt:lpstr>'ugd_reikmems(5)'!Print_Area</vt:lpstr>
      <vt:lpstr>' imokos(2)'!Print_Titles</vt:lpstr>
      <vt:lpstr>'biud_ist_pajamos (7)'!Print_Titles</vt:lpstr>
      <vt:lpstr>'kt_ dotacijos (6)'!Print_Titles</vt:lpstr>
      <vt:lpstr>'pajamos (1)'!Print_Titles</vt:lpstr>
      <vt:lpstr>'savivaldybės funkcijos(3)'!Print_Titles</vt:lpstr>
      <vt:lpstr>'ugd_reikmems(5)'!Print_Titles</vt:lpstr>
      <vt:lpstr>'v-f (4)'!Print_Titles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2023-11-20T11:08:46Z</cp:lastPrinted>
  <dcterms:created xsi:type="dcterms:W3CDTF">2002-11-07T10:01:21Z</dcterms:created>
  <dcterms:modified xsi:type="dcterms:W3CDTF">2023-11-20T13:38:09Z</dcterms:modified>
</cp:coreProperties>
</file>