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ose\Desktop\"/>
    </mc:Choice>
  </mc:AlternateContent>
  <bookViews>
    <workbookView xWindow="0" yWindow="0" windowWidth="23040" windowHeight="10080" tabRatio="739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programos(9)" sheetId="6" r:id="rId8"/>
  </sheets>
  <definedNames>
    <definedName name="_xlnm.Print_Area" localSheetId="4">'ugd_reikmems(5)'!$A$1:$G$28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6" l="1"/>
  <c r="E13" i="6"/>
  <c r="E26" i="24"/>
  <c r="F26" i="24"/>
  <c r="E25" i="24" l="1"/>
  <c r="F25" i="24"/>
  <c r="D14" i="6" l="1"/>
  <c r="E14" i="6"/>
  <c r="D12" i="6"/>
  <c r="E12" i="6"/>
  <c r="D11" i="6"/>
  <c r="E11" i="6"/>
  <c r="D10" i="6"/>
  <c r="E10" i="6"/>
  <c r="D9" i="6"/>
  <c r="E9" i="6"/>
  <c r="D15" i="6" l="1"/>
  <c r="E15" i="6"/>
  <c r="E28" i="24"/>
  <c r="F28" i="24"/>
  <c r="E27" i="24"/>
  <c r="F27" i="24"/>
  <c r="E24" i="24"/>
  <c r="F24" i="24"/>
  <c r="E23" i="24"/>
  <c r="F23" i="24"/>
  <c r="E22" i="24"/>
  <c r="F22" i="24"/>
  <c r="C14" i="11" l="1"/>
  <c r="C10" i="11"/>
  <c r="E10" i="20"/>
  <c r="F10" i="20"/>
  <c r="E11" i="21"/>
  <c r="F11" i="21"/>
  <c r="C9" i="12" l="1"/>
  <c r="D10" i="12"/>
  <c r="E10" i="12"/>
  <c r="F10" i="12"/>
  <c r="E10" i="33"/>
  <c r="F10" i="33"/>
  <c r="F12" i="21"/>
  <c r="E12" i="21" l="1"/>
  <c r="E13" i="24" l="1"/>
  <c r="F13" i="24"/>
  <c r="E28" i="17" l="1"/>
  <c r="E29" i="17"/>
  <c r="F29" i="17"/>
  <c r="F11" i="33" l="1"/>
  <c r="E11" i="33" l="1"/>
  <c r="F11" i="20" l="1"/>
  <c r="E11" i="20"/>
  <c r="F28" i="17" l="1"/>
  <c r="F30" i="24" l="1"/>
  <c r="E30" i="24"/>
  <c r="C10" i="12" l="1"/>
  <c r="E17" i="6" l="1"/>
  <c r="D17" i="6"/>
</calcChain>
</file>

<file path=xl/sharedStrings.xml><?xml version="1.0" encoding="utf-8"?>
<sst xmlns="http://schemas.openxmlformats.org/spreadsheetml/2006/main" count="260" uniqueCount="158">
  <si>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</si>
  <si>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</si>
  <si>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</si>
  <si>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</si>
  <si>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</si>
  <si>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</si>
  <si>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Lopšelis-darželis „Raudonkepuraitė“</t>
  </si>
  <si>
    <t>Lopšelis-darželis „Saulutė“</t>
  </si>
  <si>
    <t>Programos kodas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</si>
  <si>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</si>
  <si>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</si>
  <si>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</si>
  <si>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</si>
  <si>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</si>
  <si>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</si>
  <si>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</si>
  <si>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</si>
  <si>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</si>
  <si>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</si>
  <si>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Socialiai saugios ir sveikos aplinkos kūrimo programa</t>
  </si>
  <si>
    <t>Infrastruktūros objektų priežiūros ir ūkinių subjektų rėmimo programa</t>
  </si>
  <si>
    <t>Eil. Nr.</t>
  </si>
  <si>
    <t xml:space="preserve">Specialiojo ugdymo centras 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</si>
  <si>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</si>
  <si>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</si>
  <si>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</si>
  <si>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</si>
  <si>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</si>
  <si>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jų: paskolų grąžinimas</t>
  </si>
  <si>
    <t>IŠ VISO ASIGNAVIMŲ (9eil.-10eil.)</t>
  </si>
  <si>
    <t>Pajamos už prekes ir paslaugas</t>
  </si>
  <si>
    <t>Pajamos už ilgalaikio ir trumpalaikio materialiojo turto nuomą</t>
  </si>
  <si>
    <t>iš jų - paskolų grąžinimas</t>
  </si>
  <si>
    <t>Europos Sąjungos, kitos tarptautinės finansinės paramos  lėšos</t>
  </si>
  <si>
    <t>Ugdymo kokybės, sporto ir modernios aplinkos užtikrinimo programa</t>
  </si>
  <si>
    <t xml:space="preserve">Iš viso </t>
  </si>
  <si>
    <t>Kultūros ir turizmo programa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</si>
  <si>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</si>
  <si>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</si>
  <si>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</si>
  <si>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</si>
  <si>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</si>
  <si>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</si>
  <si>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</si>
  <si>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</si>
  <si>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</si>
  <si>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</si>
  <si>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</si>
  <si>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</si>
  <si>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16.</t>
  </si>
  <si>
    <t xml:space="preserve">Plungės rajono savivaldybės </t>
  </si>
  <si>
    <t>2 priedas</t>
  </si>
  <si>
    <t>3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</si>
  <si>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</si>
  <si>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</si>
  <si>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</si>
  <si>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</si>
  <si>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</si>
  <si>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</si>
  <si>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</si>
  <si>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</si>
  <si>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 xml:space="preserve">                                                                                                                                 sprendimo Nr. T1-</t>
  </si>
  <si>
    <t>sprendimo Nr. T1-</t>
  </si>
  <si>
    <t>PLUNGĖS RAJONO SAVIVALDYBĖS 2023 METŲ BIUDŽETO PAJAMŲ PAKEITIMAI (PADIDINTA+, SUMAŽINTA -)</t>
  </si>
  <si>
    <t>BIUDŽETINIŲ ĮSTAIGŲ  PAJAMŲ UŽ PREKES, TEIKIAMAS PASLAUGAS IR TURTO NUOMĄ ĮMOKŲ 2023 M.  Į SAVIVALDYBĖS BIUDŽETĄ PAKEITIMAI (PADIDINTA+, SUMAŽINTA -)</t>
  </si>
  <si>
    <t>ASIGNAVIMŲ SAVARANKIŠKOSIOMS SAVIVALDYBĖS FUNKCIJOMS VYKDYTI 2023 METAIS PASKIRSTYMO PAKEITIMAI (PADIDINTA+, SUMAŽINTA -)</t>
  </si>
  <si>
    <t>2023 METŲ VALSTYBĖS BIUDŽETO SPECIALIOSIOS TIKSLINĖS DOTACIJOS,  SKIRIAMOS VALSTYBINĖMS (VALSTYBĖS PERDUOTOMS SAVIVALDYBĖMS) FUNKCIJOMS ATLIKTI, PASKIRSTYMO) PAKEITIMAI (PADIDINTA+, SUMAŽINTA -)</t>
  </si>
  <si>
    <t>2023 METŲ VALSTYBĖS BIUDŽETO SPECIALIOSIOS TIKSLINĖS DOTACIJOS,  SKIRIAMOS UGDYMO REIKMĖMS FINANSUOTI, PASKIRSTYMO PAKEITIMAI (PADIDINTA+, SUMAŽINTA -)</t>
  </si>
  <si>
    <t>2023 METŲ KITŲ  DOTACIJŲ PASKIRSTYMO PAKEITIMAI (PADIDINTA+, SUMAŽINTA -)</t>
  </si>
  <si>
    <t>2023 METŲ BIUDŽETINIŲ ĮSTAIGŲ GAUNAMŲ LĖŠŲ IR PAJAMŲ UŽ NUOMĄ  PASKIRSTYMO PAKEITIMAI (PADIDINTA+, SUMAŽINTA -)</t>
  </si>
  <si>
    <t>8.30.</t>
  </si>
  <si>
    <t>Kulių gimnazija</t>
  </si>
  <si>
    <t>Liepijų mokykla</t>
  </si>
  <si>
    <t>„Ryto“ pagrindinė mokykla</t>
  </si>
  <si>
    <t>„Saulės“  gimnazija</t>
  </si>
  <si>
    <t>Senamiesčio mokykla</t>
  </si>
  <si>
    <t>21.</t>
  </si>
  <si>
    <t>001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</si>
  <si>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</si>
  <si>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</si>
  <si>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</si>
  <si>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</si>
  <si>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</si>
  <si>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Lopšelio-darželio „Raudonkepuraitė“ veikla (TP)</t>
  </si>
  <si>
    <t>Lopšelio-darželio „Saulutė“ veikla (TP)</t>
  </si>
  <si>
    <t>002</t>
  </si>
  <si>
    <t>004</t>
  </si>
  <si>
    <t>006</t>
  </si>
  <si>
    <t>49.</t>
  </si>
  <si>
    <t>Ugdymo kokybės užtikrinimas (TP)</t>
  </si>
  <si>
    <t>008</t>
  </si>
  <si>
    <t>Iš viso 001 programai</t>
  </si>
  <si>
    <t>Iš viso 002 programai</t>
  </si>
  <si>
    <t>Iš viso 004 programai</t>
  </si>
  <si>
    <t>Iš viso 006 programai</t>
  </si>
  <si>
    <t>Iš viso 008 programai</t>
  </si>
  <si>
    <t>Specialiojo ugdymo centro veikla (TP)</t>
  </si>
  <si>
    <t>Plungės rajono savivaldybės administracija</t>
  </si>
  <si>
    <t>Lopšelis-darželis „Vyturėlis“</t>
  </si>
  <si>
    <t>Lopšelio-darželio „Vyturėlis“ veikla (TP)</t>
  </si>
  <si>
    <t>PLUNGĖS RAJONO SAVIVALDYBĖS 2023 METŲ BIUDŽETO ASIGNAVIMŲ PASKIRSTYMAS PAGAL  2023-2025 METŲ STRATEGINIO VEIKLOS PLANO PROGRAMAS  PAKEITIMAI (PADIDINTA+, SUMAŽINTA -)</t>
  </si>
  <si>
    <t>Gyventojų pajamų mokestis</t>
  </si>
  <si>
    <t>17.</t>
  </si>
  <si>
    <t>Lopšelis-darželis „Rūtelė“</t>
  </si>
  <si>
    <t>Lopšelio-darželio „Rūtelė“ veikla (TP)</t>
  </si>
  <si>
    <t>19.</t>
  </si>
  <si>
    <t>Plungės paslaugų ir švietimo pagalbos centras</t>
  </si>
  <si>
    <t>Plungės paslaugų ir švietimo pagalbos centro veikla (TP)</t>
  </si>
  <si>
    <t>12.</t>
  </si>
  <si>
    <t>Lopšelis-darželis „Pasaka“</t>
  </si>
  <si>
    <t>15.</t>
  </si>
  <si>
    <t>Alsėdžių Stanislovo Narutavičiaus gimnazija</t>
  </si>
  <si>
    <t>Alsėdžių Stanislovo Narutavičiaus gimnazijos veikla (TP)</t>
  </si>
  <si>
    <t>Akademiko Adolfo Jucio progimnazija</t>
  </si>
  <si>
    <t>Akademiko Adolfo Jucio progimnazijos veikla (TP)</t>
  </si>
  <si>
    <t>Žemaičių Kalvarijos M.Valančiaus gimnazija</t>
  </si>
  <si>
    <t>Žemaičių Kalvarijos M.Valančiaus gimnazijos veikla (TP)</t>
  </si>
  <si>
    <t>14.</t>
  </si>
  <si>
    <t>Lopšelio-darželio „Pasaka“ veikla (TP)</t>
  </si>
  <si>
    <t>„Babrungo“ progimnazija</t>
  </si>
  <si>
    <t>„Babrungo“ progimnazijos veikla (TP)</t>
  </si>
  <si>
    <t>Lopšelis-darželis „Nykštukas“</t>
  </si>
  <si>
    <t>Lopšelio-darželio „Nykštukas“ veikla (TP)</t>
  </si>
  <si>
    <t>Kulių kultūros centras</t>
  </si>
  <si>
    <t>Kulių kultūros centro veikla (TP)</t>
  </si>
  <si>
    <t>VšĮ "Plungės futbolas" programos įgyvendinimas (TP)</t>
  </si>
  <si>
    <t>49.6.</t>
  </si>
  <si>
    <t>49.25.</t>
  </si>
  <si>
    <t>Socialinės reabilitacijos paslaugų neįgaliesiems bendruomenėje teikimas (TP)</t>
  </si>
  <si>
    <t>49.57.</t>
  </si>
  <si>
    <t>Dalyvaujamojo biudžeto įgyvendinimas (PP)</t>
  </si>
  <si>
    <t>Investicijų ir kitų projektų skirtų 2014-2020 m. nacionalinei pažangos programai/ ES fondų investicijų programai, vykdymas (TE) (ES lėšos)</t>
  </si>
  <si>
    <t>43.</t>
  </si>
  <si>
    <t>Plungės rajono savivaldybės visuomenės sveikatos biuras</t>
  </si>
  <si>
    <t>Visuomenės sveikatos priežiūros funkcijoms vykdyti (TP)</t>
  </si>
  <si>
    <t>Platelių meno mokykla</t>
  </si>
  <si>
    <t>Platelių meno mokyklos veikla (TP)</t>
  </si>
  <si>
    <t>49.40.</t>
  </si>
  <si>
    <t>Miesto šventės ir kitų reprezentacinių renginių organizavimas (TP)</t>
  </si>
  <si>
    <t>49.20.</t>
  </si>
  <si>
    <t>Smulkiojo ir vidutinio verslo subjektų rėmimas (TP)</t>
  </si>
  <si>
    <t>49.56.</t>
  </si>
  <si>
    <t>Infrastruktūros plėtra Savivaldybės ir fizinių ar juridinių asmenų jungtinės veiklos pagrindu (TP)</t>
  </si>
  <si>
    <t xml:space="preserve">tarybos 2023 m.  spalio 26 d. </t>
  </si>
  <si>
    <t xml:space="preserve">                                                                                                                                                 tarybos 2023 m.  spalio 26 d. </t>
  </si>
  <si>
    <t xml:space="preserve">tarybos 2023 m. spalio 26 d. </t>
  </si>
  <si>
    <t xml:space="preserve">tarybos 2023 m. spalio 26  d. </t>
  </si>
  <si>
    <t>8.58.</t>
  </si>
  <si>
    <t>projektui "Bendradarbiaujantis Kvarelis: stipresnių ryšių tarp viešojo, privataus ir nevyriausybinio sektorių kūrimas"</t>
  </si>
  <si>
    <t>31.</t>
  </si>
  <si>
    <t>Investicijų ir kitų projektų vykdymas (naujo finansavimo periodo) (PP)</t>
  </si>
  <si>
    <t>Savivaldybės administracijos veikla (TP)</t>
  </si>
  <si>
    <t>Plungės rajono seniūnijų veikla (TP)</t>
  </si>
  <si>
    <t>49.45.</t>
  </si>
  <si>
    <t>49.46.</t>
  </si>
  <si>
    <t>007</t>
  </si>
  <si>
    <t>Iš viso 007 programai</t>
  </si>
  <si>
    <t>Savivaldybės veiklos valdymo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</si>
</sst>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53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>
      <alignment vertical="center" wrapText="1"/>
    </xf>
    <xf numFmtId="168" fontId="1" fillId="0" borderId="0" xfId="0" applyNumberFormat="1" applyFont="1" applyFill="1" applyAlignment="1">
      <alignment vertical="justify"/>
    </xf>
    <xf numFmtId="168" fontId="2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wrapText="1"/>
    </xf>
    <xf numFmtId="168" fontId="1" fillId="0" borderId="0" xfId="0" applyNumberFormat="1" applyFont="1" applyFill="1" applyAlignment="1">
      <alignment horizontal="right" vertical="justify"/>
    </xf>
    <xf numFmtId="168" fontId="2" fillId="2" borderId="1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7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1" fillId="0" borderId="1" xfId="0" applyNumberFormat="1" applyFont="1" applyFill="1" applyBorder="1" applyAlignment="1">
      <alignment vertical="center" wrapText="1"/>
    </xf>
    <xf numFmtId="3" fontId="1" fillId="0" borderId="0" xfId="0" applyNumberFormat="1" applyFont="1" applyFill="1"/>
    <xf numFmtId="168" fontId="1" fillId="0" borderId="0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168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168" fontId="2" fillId="0" borderId="1" xfId="0" applyNumberFormat="1" applyFont="1" applyFill="1" applyBorder="1" applyAlignment="1">
      <alignment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7" fontId="1" fillId="0" borderId="3" xfId="0" applyNumberFormat="1" applyFont="1" applyFill="1" applyBorder="1" applyAlignment="1">
      <alignment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17"/>
  <sheetViews>
    <sheetView tabSelected="1" workbookViewId="0">
      <selection activeCell="B21" sqref="B21"/>
    </sheetView>
  </sheetViews>
  <sheetFormatPr defaultColWidth="9.140625" defaultRowHeight="15" x14ac:dyDescent="0.25"/>
  <cols>
    <col min="1" max="1" width="7.140625" style="21" customWidth="1"/>
    <col min="2" max="2" width="112.85546875" style="4" customWidth="1"/>
    <col min="3" max="3" width="12.42578125" style="4" customWidth="1"/>
    <col min="4" max="5" width="9.140625" style="4"/>
    <col min="6" max="6" width="19.42578125" style="4" customWidth="1"/>
    <col min="7" max="16384" width="9.140625" style="4"/>
  </cols>
  <sheetData>
    <row r="1" spans="1:6" ht="15" customHeight="1" x14ac:dyDescent="0.25">
      <c r="B1" s="108" t="s">
        <v>26</v>
      </c>
      <c r="C1" s="108"/>
    </row>
    <row r="2" spans="1:6" ht="15" customHeight="1" x14ac:dyDescent="0.25">
      <c r="B2" s="108" t="s">
        <v>144</v>
      </c>
      <c r="C2" s="108"/>
    </row>
    <row r="3" spans="1:6" ht="15" customHeight="1" x14ac:dyDescent="0.25">
      <c r="B3" s="108" t="s">
        <v>61</v>
      </c>
      <c r="C3" s="108"/>
    </row>
    <row r="4" spans="1:6" ht="15" customHeight="1" x14ac:dyDescent="0.25">
      <c r="B4" s="108" t="s">
        <v>60</v>
      </c>
      <c r="C4" s="108"/>
    </row>
    <row r="5" spans="1:6" ht="15" customHeight="1" x14ac:dyDescent="0.25">
      <c r="B5" s="88"/>
      <c r="C5" s="88"/>
    </row>
    <row r="6" spans="1:6" ht="16.5" customHeight="1" x14ac:dyDescent="0.25">
      <c r="B6" s="23" t="s">
        <v>63</v>
      </c>
      <c r="C6" s="2"/>
    </row>
    <row r="7" spans="1:6" ht="12.75" customHeight="1" x14ac:dyDescent="0.25">
      <c r="B7" s="23"/>
      <c r="C7" s="33" t="s">
        <v>24</v>
      </c>
    </row>
    <row r="8" spans="1:6" ht="24.75" customHeight="1" x14ac:dyDescent="0.25">
      <c r="A8" s="24" t="s">
        <v>10</v>
      </c>
      <c r="B8" s="3" t="s">
        <v>11</v>
      </c>
      <c r="C8" s="3" t="s">
        <v>1</v>
      </c>
    </row>
    <row r="9" spans="1:6" ht="17.25" customHeight="1" x14ac:dyDescent="0.25">
      <c r="A9" s="37" t="s">
        <v>37</v>
      </c>
      <c r="B9" s="38" t="s">
        <v>101</v>
      </c>
      <c r="C9" s="52">
        <v>44.2</v>
      </c>
    </row>
    <row r="10" spans="1:6" ht="16.5" customHeight="1" x14ac:dyDescent="0.25">
      <c r="A10" s="41" t="s">
        <v>44</v>
      </c>
      <c r="B10" s="39" t="s">
        <v>27</v>
      </c>
      <c r="C10" s="53">
        <f>SUM(C11:C12)</f>
        <v>75.7</v>
      </c>
    </row>
    <row r="11" spans="1:6" ht="18" customHeight="1" x14ac:dyDescent="0.25">
      <c r="A11" s="37" t="s">
        <v>70</v>
      </c>
      <c r="B11" s="38" t="s">
        <v>33</v>
      </c>
      <c r="C11" s="52">
        <v>45.4</v>
      </c>
    </row>
    <row r="12" spans="1:6" ht="18" customHeight="1" x14ac:dyDescent="0.25">
      <c r="A12" s="37" t="s">
        <v>147</v>
      </c>
      <c r="B12" s="95" t="s">
        <v>148</v>
      </c>
      <c r="C12" s="52">
        <v>30.3</v>
      </c>
    </row>
    <row r="13" spans="1:6" ht="16.5" customHeight="1" x14ac:dyDescent="0.25">
      <c r="A13" s="37" t="s">
        <v>110</v>
      </c>
      <c r="B13" s="1" t="s">
        <v>15</v>
      </c>
      <c r="C13" s="52">
        <v>1.2</v>
      </c>
      <c r="F13" s="75"/>
    </row>
    <row r="14" spans="1:6" ht="19.5" customHeight="1" x14ac:dyDescent="0.25">
      <c r="A14" s="106" t="s">
        <v>12</v>
      </c>
      <c r="B14" s="107"/>
      <c r="C14" s="53">
        <f>SUM(C9,C11:C13)</f>
        <v>121.1</v>
      </c>
      <c r="D14" s="75"/>
      <c r="E14" s="77"/>
      <c r="F14" s="75"/>
    </row>
    <row r="16" spans="1:6" x14ac:dyDescent="0.25">
      <c r="C16" s="16"/>
    </row>
    <row r="17" spans="3:3" x14ac:dyDescent="0.25">
      <c r="C17" s="16"/>
    </row>
  </sheetData>
  <mergeCells count="5">
    <mergeCell ref="A14:B14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3"/>
  <sheetViews>
    <sheetView workbookViewId="0">
      <selection activeCell="B25" sqref="B25"/>
    </sheetView>
  </sheetViews>
  <sheetFormatPr defaultColWidth="9.140625" defaultRowHeight="15" x14ac:dyDescent="0.25"/>
  <cols>
    <col min="1" max="1" width="4.140625" style="42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49" t="s">
        <v>57</v>
      </c>
      <c r="E1" s="112" t="s">
        <v>50</v>
      </c>
      <c r="F1" s="112"/>
      <c r="G1" s="49"/>
      <c r="H1" s="49"/>
      <c r="I1" s="49"/>
      <c r="J1" s="22"/>
    </row>
    <row r="2" spans="1:10" ht="15" customHeight="1" x14ac:dyDescent="0.25">
      <c r="D2" s="49" t="s">
        <v>56</v>
      </c>
      <c r="E2" s="112" t="s">
        <v>143</v>
      </c>
      <c r="F2" s="112"/>
      <c r="G2" s="49"/>
      <c r="H2" s="49"/>
      <c r="I2" s="49"/>
      <c r="J2" s="22"/>
    </row>
    <row r="3" spans="1:10" ht="15" customHeight="1" x14ac:dyDescent="0.25">
      <c r="A3" s="42" t="s">
        <v>14</v>
      </c>
      <c r="D3" s="49"/>
      <c r="E3" s="112" t="s">
        <v>62</v>
      </c>
      <c r="F3" s="112"/>
      <c r="G3" s="49"/>
      <c r="H3" s="49"/>
      <c r="I3" s="49"/>
      <c r="J3" s="22"/>
    </row>
    <row r="4" spans="1:10" ht="15" customHeight="1" x14ac:dyDescent="0.25">
      <c r="D4" s="49"/>
      <c r="E4" s="112" t="s">
        <v>51</v>
      </c>
      <c r="F4" s="112"/>
      <c r="G4" s="49"/>
      <c r="H4" s="49"/>
      <c r="I4" s="49"/>
      <c r="J4" s="22"/>
    </row>
    <row r="5" spans="1:10" ht="14.25" customHeight="1" x14ac:dyDescent="0.25">
      <c r="D5" s="49"/>
      <c r="E5" s="112"/>
      <c r="F5" s="112"/>
      <c r="G5" s="49"/>
      <c r="H5" s="49"/>
      <c r="I5" s="49"/>
      <c r="J5" s="22"/>
    </row>
    <row r="6" spans="1:10" ht="31.5" customHeight="1" x14ac:dyDescent="0.25">
      <c r="A6" s="111" t="s">
        <v>64</v>
      </c>
      <c r="B6" s="111"/>
      <c r="C6" s="111"/>
      <c r="D6" s="111"/>
      <c r="E6" s="111"/>
      <c r="F6" s="111"/>
    </row>
    <row r="7" spans="1:10" ht="15" customHeight="1" x14ac:dyDescent="0.25">
      <c r="F7" s="40" t="s">
        <v>24</v>
      </c>
    </row>
    <row r="8" spans="1:10" ht="63" customHeight="1" x14ac:dyDescent="0.25">
      <c r="A8" s="62" t="s">
        <v>0</v>
      </c>
      <c r="B8" s="62" t="s">
        <v>9</v>
      </c>
      <c r="C8" s="62" t="s">
        <v>1</v>
      </c>
      <c r="D8" s="62" t="s">
        <v>30</v>
      </c>
      <c r="E8" s="62" t="s">
        <v>31</v>
      </c>
      <c r="F8" s="62" t="s">
        <v>15</v>
      </c>
    </row>
    <row r="9" spans="1:10" ht="18.75" customHeight="1" x14ac:dyDescent="0.25">
      <c r="A9" s="3" t="s">
        <v>48</v>
      </c>
      <c r="B9" s="1" t="s">
        <v>6</v>
      </c>
      <c r="C9" s="51">
        <f t="shared" ref="C9" si="0">SUM(D9+E9+F9)</f>
        <v>1.2</v>
      </c>
      <c r="D9" s="55"/>
      <c r="E9" s="55"/>
      <c r="F9" s="55">
        <v>1.2</v>
      </c>
    </row>
    <row r="10" spans="1:10" ht="18" customHeight="1" x14ac:dyDescent="0.25">
      <c r="A10" s="109" t="s">
        <v>4</v>
      </c>
      <c r="B10" s="110"/>
      <c r="C10" s="54">
        <f t="shared" ref="C10" si="1">SUM(D10+E10+F10)</f>
        <v>1.2</v>
      </c>
      <c r="D10" s="54">
        <f>SUM(D9:D9)</f>
        <v>0</v>
      </c>
      <c r="E10" s="54">
        <f>SUM(E9:E9)</f>
        <v>0</v>
      </c>
      <c r="F10" s="54">
        <f>SUM(F9:F9)</f>
        <v>1.2</v>
      </c>
    </row>
    <row r="11" spans="1:10" x14ac:dyDescent="0.25">
      <c r="D11" s="16"/>
      <c r="E11" s="16"/>
      <c r="F11" s="16"/>
    </row>
    <row r="12" spans="1:10" x14ac:dyDescent="0.25">
      <c r="C12" s="16"/>
      <c r="D12" s="16"/>
      <c r="E12" s="16"/>
      <c r="F12" s="16"/>
    </row>
    <row r="13" spans="1:10" x14ac:dyDescent="0.25">
      <c r="F13" s="16"/>
    </row>
  </sheetData>
  <mergeCells count="7">
    <mergeCell ref="A10:B10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4" workbookViewId="0">
      <selection activeCell="M14" sqref="M14"/>
    </sheetView>
  </sheetViews>
  <sheetFormatPr defaultColWidth="9.140625" defaultRowHeight="15" x14ac:dyDescent="0.2"/>
  <cols>
    <col min="1" max="1" width="6" style="32" customWidth="1"/>
    <col min="2" max="2" width="15.140625" style="32" customWidth="1"/>
    <col min="3" max="3" width="39.5703125" style="32" customWidth="1"/>
    <col min="4" max="4" width="46.140625" style="32" customWidth="1"/>
    <col min="5" max="5" width="12.5703125" style="32" customWidth="1"/>
    <col min="6" max="6" width="14.140625" style="32" customWidth="1"/>
    <col min="7" max="7" width="9.140625" style="32"/>
    <col min="8" max="8" width="11" style="32" customWidth="1"/>
    <col min="9" max="16384" width="9.140625" style="32"/>
  </cols>
  <sheetData>
    <row r="1" spans="1:7" x14ac:dyDescent="0.2">
      <c r="D1" s="49"/>
      <c r="E1" s="112" t="s">
        <v>50</v>
      </c>
      <c r="F1" s="112"/>
    </row>
    <row r="2" spans="1:7" x14ac:dyDescent="0.2">
      <c r="D2" s="49"/>
      <c r="E2" s="112" t="s">
        <v>143</v>
      </c>
      <c r="F2" s="112"/>
    </row>
    <row r="3" spans="1:7" x14ac:dyDescent="0.2">
      <c r="D3" s="49"/>
      <c r="E3" s="112" t="s">
        <v>62</v>
      </c>
      <c r="F3" s="112"/>
    </row>
    <row r="4" spans="1:7" x14ac:dyDescent="0.2">
      <c r="D4" s="49"/>
      <c r="E4" s="112" t="s">
        <v>52</v>
      </c>
      <c r="F4" s="112"/>
    </row>
    <row r="5" spans="1:7" x14ac:dyDescent="0.2">
      <c r="D5" s="88"/>
      <c r="E5" s="88"/>
      <c r="F5" s="88"/>
    </row>
    <row r="6" spans="1:7" ht="30" customHeight="1" x14ac:dyDescent="0.2">
      <c r="A6" s="116" t="s">
        <v>65</v>
      </c>
      <c r="B6" s="116"/>
      <c r="C6" s="116"/>
      <c r="D6" s="116"/>
      <c r="E6" s="116"/>
      <c r="F6" s="116"/>
      <c r="G6" s="68"/>
    </row>
    <row r="7" spans="1:7" x14ac:dyDescent="0.2">
      <c r="B7" s="89"/>
      <c r="C7" s="89"/>
      <c r="D7" s="89"/>
      <c r="E7" s="89"/>
      <c r="F7" s="61" t="s">
        <v>24</v>
      </c>
    </row>
    <row r="8" spans="1:7" ht="45" x14ac:dyDescent="0.2">
      <c r="A8" s="90" t="s">
        <v>21</v>
      </c>
      <c r="B8" s="90" t="s">
        <v>16</v>
      </c>
      <c r="C8" s="90" t="s">
        <v>17</v>
      </c>
      <c r="D8" s="90" t="s">
        <v>18</v>
      </c>
      <c r="E8" s="90" t="s">
        <v>35</v>
      </c>
      <c r="F8" s="90" t="s">
        <v>2</v>
      </c>
    </row>
    <row r="9" spans="1:7" ht="18" customHeight="1" x14ac:dyDescent="0.25">
      <c r="A9" s="90" t="s">
        <v>40</v>
      </c>
      <c r="B9" s="115" t="s">
        <v>77</v>
      </c>
      <c r="C9" s="44" t="s">
        <v>113</v>
      </c>
      <c r="D9" s="76" t="s">
        <v>114</v>
      </c>
      <c r="E9" s="51"/>
      <c r="F9" s="51">
        <v>-2.2000000000000002</v>
      </c>
    </row>
    <row r="10" spans="1:7" ht="18" customHeight="1" x14ac:dyDescent="0.25">
      <c r="A10" s="90" t="s">
        <v>44</v>
      </c>
      <c r="B10" s="115"/>
      <c r="C10" s="76" t="s">
        <v>73</v>
      </c>
      <c r="D10" s="76" t="s">
        <v>80</v>
      </c>
      <c r="E10" s="51">
        <v>2.1</v>
      </c>
      <c r="F10" s="51"/>
    </row>
    <row r="11" spans="1:7" ht="18.75" customHeight="1" x14ac:dyDescent="0.25">
      <c r="A11" s="90" t="s">
        <v>46</v>
      </c>
      <c r="B11" s="115"/>
      <c r="C11" s="76" t="s">
        <v>74</v>
      </c>
      <c r="D11" s="76" t="s">
        <v>81</v>
      </c>
      <c r="E11" s="51">
        <v>5</v>
      </c>
      <c r="F11" s="51"/>
    </row>
    <row r="12" spans="1:7" ht="17.25" customHeight="1" x14ac:dyDescent="0.25">
      <c r="A12" s="92" t="s">
        <v>132</v>
      </c>
      <c r="B12" s="103" t="s">
        <v>87</v>
      </c>
      <c r="C12" s="76" t="s">
        <v>123</v>
      </c>
      <c r="D12" s="76" t="s">
        <v>124</v>
      </c>
      <c r="E12" s="51"/>
      <c r="F12" s="51">
        <v>-9.3000000000000007</v>
      </c>
    </row>
    <row r="13" spans="1:7" ht="17.25" customHeight="1" x14ac:dyDescent="0.2">
      <c r="A13" s="91" t="s">
        <v>88</v>
      </c>
      <c r="B13" s="79"/>
      <c r="C13" s="80" t="s">
        <v>3</v>
      </c>
      <c r="D13" s="80"/>
      <c r="E13" s="59">
        <f>SUM(E14:E21)</f>
        <v>37.099999999999994</v>
      </c>
      <c r="F13" s="59">
        <f>SUM(F14:F21)</f>
        <v>-2.7</v>
      </c>
    </row>
    <row r="14" spans="1:7" ht="18.75" customHeight="1" x14ac:dyDescent="0.2">
      <c r="A14" s="90" t="s">
        <v>126</v>
      </c>
      <c r="B14" s="102" t="s">
        <v>77</v>
      </c>
      <c r="C14" s="119" t="s">
        <v>3</v>
      </c>
      <c r="D14" s="76" t="s">
        <v>125</v>
      </c>
      <c r="E14" s="57">
        <v>6</v>
      </c>
      <c r="F14" s="57"/>
    </row>
    <row r="15" spans="1:7" ht="18" customHeight="1" x14ac:dyDescent="0.25">
      <c r="A15" s="92" t="s">
        <v>139</v>
      </c>
      <c r="B15" s="103" t="s">
        <v>85</v>
      </c>
      <c r="C15" s="120"/>
      <c r="D15" s="76" t="s">
        <v>140</v>
      </c>
      <c r="E15" s="51">
        <v>4.5999999999999996</v>
      </c>
      <c r="F15" s="51"/>
    </row>
    <row r="16" spans="1:7" ht="30" customHeight="1" x14ac:dyDescent="0.25">
      <c r="A16" s="90" t="s">
        <v>127</v>
      </c>
      <c r="B16" s="103" t="s">
        <v>86</v>
      </c>
      <c r="C16" s="120"/>
      <c r="D16" s="76" t="s">
        <v>128</v>
      </c>
      <c r="E16" s="51">
        <v>1</v>
      </c>
      <c r="F16" s="51"/>
    </row>
    <row r="17" spans="1:9" ht="30" customHeight="1" x14ac:dyDescent="0.25">
      <c r="A17" s="92" t="s">
        <v>137</v>
      </c>
      <c r="B17" s="103" t="s">
        <v>87</v>
      </c>
      <c r="C17" s="120"/>
      <c r="D17" s="76" t="s">
        <v>138</v>
      </c>
      <c r="E17" s="51">
        <v>25.5</v>
      </c>
      <c r="F17" s="51"/>
    </row>
    <row r="18" spans="1:9" ht="18.75" customHeight="1" x14ac:dyDescent="0.25">
      <c r="A18" s="104" t="s">
        <v>153</v>
      </c>
      <c r="B18" s="117" t="s">
        <v>155</v>
      </c>
      <c r="C18" s="120"/>
      <c r="D18" s="76" t="s">
        <v>151</v>
      </c>
      <c r="E18" s="51">
        <v>-2.7</v>
      </c>
      <c r="F18" s="51">
        <v>-2.7</v>
      </c>
    </row>
    <row r="19" spans="1:9" ht="18.75" customHeight="1" x14ac:dyDescent="0.25">
      <c r="A19" s="104" t="s">
        <v>154</v>
      </c>
      <c r="B19" s="118"/>
      <c r="C19" s="120"/>
      <c r="D19" s="76" t="s">
        <v>152</v>
      </c>
      <c r="E19" s="51">
        <v>2.7</v>
      </c>
      <c r="F19" s="51"/>
    </row>
    <row r="20" spans="1:9" ht="30" x14ac:dyDescent="0.2">
      <c r="A20" s="99" t="s">
        <v>141</v>
      </c>
      <c r="B20" s="113" t="s">
        <v>90</v>
      </c>
      <c r="C20" s="120"/>
      <c r="D20" s="76" t="s">
        <v>142</v>
      </c>
      <c r="E20" s="57">
        <v>9.1999999999999993</v>
      </c>
      <c r="F20" s="57"/>
    </row>
    <row r="21" spans="1:9" ht="17.25" customHeight="1" x14ac:dyDescent="0.2">
      <c r="A21" s="90" t="s">
        <v>129</v>
      </c>
      <c r="B21" s="114"/>
      <c r="C21" s="121"/>
      <c r="D21" s="76" t="s">
        <v>130</v>
      </c>
      <c r="E21" s="57">
        <v>-9.1999999999999993</v>
      </c>
      <c r="F21" s="57"/>
    </row>
    <row r="22" spans="1:9" x14ac:dyDescent="0.2">
      <c r="A22" s="122" t="s">
        <v>91</v>
      </c>
      <c r="B22" s="122"/>
      <c r="C22" s="122"/>
      <c r="D22" s="122"/>
      <c r="E22" s="57">
        <f>SUM(E9:E11,E14)</f>
        <v>13.1</v>
      </c>
      <c r="F22" s="57">
        <f>SUM(F9:F11,F14)</f>
        <v>-2.2000000000000002</v>
      </c>
      <c r="H22" s="82"/>
      <c r="I22" s="82"/>
    </row>
    <row r="23" spans="1:9" x14ac:dyDescent="0.2">
      <c r="A23" s="122" t="s">
        <v>92</v>
      </c>
      <c r="B23" s="122"/>
      <c r="C23" s="122"/>
      <c r="D23" s="122"/>
      <c r="E23" s="57">
        <f t="shared" ref="E23:F24" si="0">SUM(E15)</f>
        <v>4.5999999999999996</v>
      </c>
      <c r="F23" s="57">
        <f t="shared" si="0"/>
        <v>0</v>
      </c>
      <c r="H23" s="82"/>
      <c r="I23" s="82"/>
    </row>
    <row r="24" spans="1:9" x14ac:dyDescent="0.2">
      <c r="A24" s="122" t="s">
        <v>93</v>
      </c>
      <c r="B24" s="122"/>
      <c r="C24" s="122"/>
      <c r="D24" s="122"/>
      <c r="E24" s="57">
        <f t="shared" si="0"/>
        <v>1</v>
      </c>
      <c r="F24" s="57">
        <f t="shared" si="0"/>
        <v>0</v>
      </c>
      <c r="G24" s="82"/>
      <c r="H24" s="82"/>
      <c r="I24" s="82"/>
    </row>
    <row r="25" spans="1:9" x14ac:dyDescent="0.2">
      <c r="A25" s="122" t="s">
        <v>94</v>
      </c>
      <c r="B25" s="122"/>
      <c r="C25" s="122"/>
      <c r="D25" s="122"/>
      <c r="E25" s="57">
        <f>SUM(E12,E17)</f>
        <v>25.5</v>
      </c>
      <c r="F25" s="57">
        <f>SUM(F12,F17)</f>
        <v>-9.3000000000000007</v>
      </c>
      <c r="H25" s="82"/>
      <c r="I25" s="82"/>
    </row>
    <row r="26" spans="1:9" x14ac:dyDescent="0.2">
      <c r="A26" s="122" t="s">
        <v>156</v>
      </c>
      <c r="B26" s="122"/>
      <c r="C26" s="122"/>
      <c r="D26" s="122"/>
      <c r="E26" s="57">
        <f>SUM(E18:E19)</f>
        <v>0</v>
      </c>
      <c r="F26" s="57">
        <f>SUM(F18:F19)</f>
        <v>-2.7</v>
      </c>
      <c r="H26" s="82"/>
      <c r="I26" s="82"/>
    </row>
    <row r="27" spans="1:9" x14ac:dyDescent="0.2">
      <c r="A27" s="122" t="s">
        <v>95</v>
      </c>
      <c r="B27" s="122"/>
      <c r="C27" s="122"/>
      <c r="D27" s="122"/>
      <c r="E27" s="57">
        <f>SUM(E20:E21)</f>
        <v>0</v>
      </c>
      <c r="F27" s="57">
        <f>SUM(F20:F21)</f>
        <v>0</v>
      </c>
      <c r="H27" s="82"/>
      <c r="I27" s="82"/>
    </row>
    <row r="28" spans="1:9" x14ac:dyDescent="0.2">
      <c r="A28" s="123" t="s">
        <v>4</v>
      </c>
      <c r="B28" s="123"/>
      <c r="C28" s="123"/>
      <c r="D28" s="123"/>
      <c r="E28" s="59">
        <f>SUM(E22:E27)</f>
        <v>44.2</v>
      </c>
      <c r="F28" s="59">
        <f>SUM(F22:F27)</f>
        <v>-14.2</v>
      </c>
      <c r="I28" s="82"/>
    </row>
    <row r="29" spans="1:9" x14ac:dyDescent="0.2">
      <c r="A29" s="122" t="s">
        <v>28</v>
      </c>
      <c r="B29" s="122"/>
      <c r="C29" s="122"/>
      <c r="D29" s="122"/>
      <c r="E29" s="76"/>
      <c r="F29" s="76"/>
      <c r="I29" s="82"/>
    </row>
    <row r="30" spans="1:9" x14ac:dyDescent="0.2">
      <c r="A30" s="123" t="s">
        <v>25</v>
      </c>
      <c r="B30" s="123"/>
      <c r="C30" s="123"/>
      <c r="D30" s="123"/>
      <c r="E30" s="59">
        <f>E28</f>
        <v>44.2</v>
      </c>
      <c r="F30" s="59">
        <f>F28</f>
        <v>-14.2</v>
      </c>
      <c r="I30" s="82"/>
    </row>
    <row r="31" spans="1:9" x14ac:dyDescent="0.2">
      <c r="I31" s="82"/>
    </row>
    <row r="32" spans="1:9" x14ac:dyDescent="0.2">
      <c r="I32" s="82"/>
    </row>
    <row r="33" spans="5:9" x14ac:dyDescent="0.2">
      <c r="E33" s="82"/>
      <c r="I33" s="82"/>
    </row>
  </sheetData>
  <mergeCells count="18">
    <mergeCell ref="A29:D29"/>
    <mergeCell ref="A30:D30"/>
    <mergeCell ref="A28:D28"/>
    <mergeCell ref="A27:D27"/>
    <mergeCell ref="A22:D22"/>
    <mergeCell ref="A23:D23"/>
    <mergeCell ref="A25:D25"/>
    <mergeCell ref="A24:D24"/>
    <mergeCell ref="A26:D26"/>
    <mergeCell ref="B20:B21"/>
    <mergeCell ref="B9:B11"/>
    <mergeCell ref="A6:F6"/>
    <mergeCell ref="E1:F1"/>
    <mergeCell ref="E2:F2"/>
    <mergeCell ref="E3:F3"/>
    <mergeCell ref="E4:F4"/>
    <mergeCell ref="B18:B19"/>
    <mergeCell ref="C14:C2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C26" sqref="C26"/>
    </sheetView>
  </sheetViews>
  <sheetFormatPr defaultColWidth="9.140625" defaultRowHeight="15" x14ac:dyDescent="0.2"/>
  <cols>
    <col min="1" max="1" width="4.140625" style="49" customWidth="1"/>
    <col min="2" max="2" width="12.5703125" style="49" customWidth="1"/>
    <col min="3" max="3" width="32.85546875" style="49" customWidth="1"/>
    <col min="4" max="4" width="66.42578125" style="49" customWidth="1"/>
    <col min="5" max="5" width="11.85546875" style="49" customWidth="1"/>
    <col min="6" max="6" width="14.28515625" style="49" customWidth="1"/>
    <col min="7" max="16384" width="9.140625" style="49"/>
  </cols>
  <sheetData>
    <row r="1" spans="1:8" ht="12.75" customHeight="1" x14ac:dyDescent="0.2">
      <c r="E1" s="112" t="s">
        <v>50</v>
      </c>
      <c r="F1" s="112"/>
    </row>
    <row r="2" spans="1:8" ht="12.75" customHeight="1" x14ac:dyDescent="0.2">
      <c r="E2" s="112" t="s">
        <v>145</v>
      </c>
      <c r="F2" s="112"/>
    </row>
    <row r="3" spans="1:8" ht="13.15" customHeight="1" x14ac:dyDescent="0.2">
      <c r="E3" s="112" t="s">
        <v>62</v>
      </c>
      <c r="F3" s="112"/>
    </row>
    <row r="4" spans="1:8" ht="15" customHeight="1" x14ac:dyDescent="0.2">
      <c r="E4" s="112" t="s">
        <v>53</v>
      </c>
      <c r="F4" s="112"/>
    </row>
    <row r="5" spans="1:8" ht="12.75" customHeight="1" x14ac:dyDescent="0.2">
      <c r="D5" s="108"/>
      <c r="E5" s="108"/>
      <c r="F5" s="108"/>
    </row>
    <row r="6" spans="1:8" ht="30.75" customHeight="1" x14ac:dyDescent="0.2">
      <c r="A6" s="124" t="s">
        <v>66</v>
      </c>
      <c r="B6" s="124"/>
      <c r="C6" s="124"/>
      <c r="D6" s="124"/>
      <c r="E6" s="124"/>
      <c r="F6" s="124"/>
      <c r="G6" s="8"/>
      <c r="H6" s="8"/>
    </row>
    <row r="7" spans="1:8" ht="15" customHeight="1" x14ac:dyDescent="0.2">
      <c r="F7" s="48" t="s">
        <v>24</v>
      </c>
    </row>
    <row r="8" spans="1:8" ht="48.75" customHeight="1" x14ac:dyDescent="0.2">
      <c r="A8" s="62" t="s">
        <v>10</v>
      </c>
      <c r="B8" s="62" t="s">
        <v>16</v>
      </c>
      <c r="C8" s="62" t="s">
        <v>17</v>
      </c>
      <c r="D8" s="62" t="s">
        <v>18</v>
      </c>
      <c r="E8" s="62" t="s">
        <v>35</v>
      </c>
      <c r="F8" s="62" t="s">
        <v>2</v>
      </c>
    </row>
    <row r="9" spans="1:8" ht="29.25" customHeight="1" x14ac:dyDescent="0.25">
      <c r="A9" s="100" t="s">
        <v>45</v>
      </c>
      <c r="B9" s="98" t="s">
        <v>86</v>
      </c>
      <c r="C9" s="93" t="s">
        <v>133</v>
      </c>
      <c r="D9" s="70" t="s">
        <v>134</v>
      </c>
      <c r="E9" s="51"/>
      <c r="F9" s="51">
        <v>-8.5</v>
      </c>
    </row>
    <row r="10" spans="1:8" ht="18" customHeight="1" x14ac:dyDescent="0.25">
      <c r="A10" s="128" t="s">
        <v>93</v>
      </c>
      <c r="B10" s="129"/>
      <c r="C10" s="129"/>
      <c r="D10" s="130"/>
      <c r="E10" s="51">
        <f>SUM(E9)</f>
        <v>0</v>
      </c>
      <c r="F10" s="51">
        <f>SUM(F9)</f>
        <v>-8.5</v>
      </c>
    </row>
    <row r="11" spans="1:8" ht="18" customHeight="1" x14ac:dyDescent="0.2">
      <c r="A11" s="125" t="s">
        <v>25</v>
      </c>
      <c r="B11" s="126"/>
      <c r="C11" s="126"/>
      <c r="D11" s="127"/>
      <c r="E11" s="54">
        <f>SUM(E10)</f>
        <v>0</v>
      </c>
      <c r="F11" s="54">
        <f>SUM(F10)</f>
        <v>-8.5</v>
      </c>
    </row>
    <row r="12" spans="1:8" x14ac:dyDescent="0.2">
      <c r="B12" s="13"/>
      <c r="C12" s="13"/>
      <c r="D12" s="14"/>
      <c r="E12" s="15"/>
      <c r="F12" s="15"/>
    </row>
    <row r="13" spans="1:8" x14ac:dyDescent="0.2">
      <c r="B13" s="13"/>
      <c r="C13" s="13"/>
      <c r="D13" s="14"/>
      <c r="E13" s="15"/>
      <c r="F13" s="15"/>
    </row>
    <row r="14" spans="1:8" x14ac:dyDescent="0.2">
      <c r="B14" s="13"/>
      <c r="C14" s="13"/>
      <c r="D14" s="14"/>
      <c r="E14" s="15"/>
      <c r="F14" s="15"/>
    </row>
    <row r="15" spans="1:8" x14ac:dyDescent="0.2">
      <c r="B15" s="13"/>
      <c r="C15" s="13"/>
      <c r="D15" s="14"/>
      <c r="E15" s="15"/>
      <c r="F15" s="15"/>
    </row>
    <row r="16" spans="1:8" x14ac:dyDescent="0.2">
      <c r="B16" s="13"/>
      <c r="C16" s="13"/>
      <c r="D16" s="11"/>
      <c r="E16" s="15"/>
      <c r="F16" s="15"/>
    </row>
    <row r="17" spans="2:6" x14ac:dyDescent="0.2">
      <c r="B17" s="13"/>
      <c r="C17" s="13"/>
      <c r="D17" s="13"/>
      <c r="E17" s="12"/>
      <c r="F17" s="12"/>
    </row>
    <row r="18" spans="2:6" x14ac:dyDescent="0.2">
      <c r="B18" s="13"/>
      <c r="C18" s="13"/>
      <c r="D18" s="13"/>
      <c r="E18" s="13"/>
      <c r="F18" s="13"/>
    </row>
    <row r="19" spans="2:6" x14ac:dyDescent="0.2">
      <c r="B19" s="13"/>
      <c r="C19" s="13"/>
      <c r="D19" s="13"/>
      <c r="E19" s="13"/>
      <c r="F19" s="13"/>
    </row>
    <row r="20" spans="2:6" x14ac:dyDescent="0.2">
      <c r="B20" s="13"/>
      <c r="C20" s="13"/>
      <c r="D20" s="13"/>
      <c r="E20" s="13"/>
      <c r="F20" s="13"/>
    </row>
    <row r="21" spans="2:6" x14ac:dyDescent="0.2">
      <c r="B21" s="13"/>
      <c r="C21" s="13"/>
      <c r="D21" s="13"/>
      <c r="E21" s="13"/>
      <c r="F21" s="13"/>
    </row>
    <row r="22" spans="2:6" x14ac:dyDescent="0.2">
      <c r="B22" s="13"/>
      <c r="C22" s="13"/>
      <c r="D22" s="13"/>
      <c r="E22" s="13"/>
      <c r="F22" s="13"/>
    </row>
    <row r="23" spans="2:6" x14ac:dyDescent="0.2">
      <c r="B23" s="13"/>
      <c r="C23" s="13"/>
      <c r="D23" s="13"/>
      <c r="E23" s="13"/>
      <c r="F23" s="13"/>
    </row>
    <row r="24" spans="2:6" x14ac:dyDescent="0.2">
      <c r="B24" s="13"/>
      <c r="C24" s="13"/>
      <c r="D24" s="13"/>
      <c r="E24" s="13"/>
      <c r="F24" s="13"/>
    </row>
    <row r="25" spans="2:6" x14ac:dyDescent="0.2">
      <c r="B25" s="13"/>
      <c r="C25" s="13"/>
      <c r="D25" s="13"/>
      <c r="E25" s="13"/>
      <c r="F25" s="13"/>
    </row>
    <row r="26" spans="2:6" x14ac:dyDescent="0.2">
      <c r="B26" s="13"/>
      <c r="C26" s="13"/>
      <c r="D26" s="13"/>
      <c r="E26" s="13"/>
      <c r="F26" s="13"/>
    </row>
    <row r="27" spans="2:6" x14ac:dyDescent="0.2">
      <c r="B27" s="13"/>
      <c r="C27" s="13"/>
      <c r="D27" s="13"/>
      <c r="E27" s="13"/>
      <c r="F27" s="13"/>
    </row>
  </sheetData>
  <mergeCells count="8">
    <mergeCell ref="A6:F6"/>
    <mergeCell ref="A11:D11"/>
    <mergeCell ref="A10:D10"/>
    <mergeCell ref="D5:F5"/>
    <mergeCell ref="E1:F1"/>
    <mergeCell ref="E2:F2"/>
    <mergeCell ref="E3:F3"/>
    <mergeCell ref="E4:F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4" workbookViewId="0">
      <selection activeCell="L10" sqref="L10"/>
    </sheetView>
  </sheetViews>
  <sheetFormatPr defaultColWidth="9.140625" defaultRowHeight="15" x14ac:dyDescent="0.2"/>
  <cols>
    <col min="1" max="1" width="4" style="7" customWidth="1"/>
    <col min="2" max="2" width="13" style="7" customWidth="1"/>
    <col min="3" max="3" width="40.85546875" style="7" customWidth="1"/>
    <col min="4" max="4" width="44.28515625" style="7" customWidth="1"/>
    <col min="5" max="5" width="12.28515625" style="7" customWidth="1"/>
    <col min="6" max="6" width="13.7109375" style="7" customWidth="1"/>
    <col min="7" max="7" width="9.140625" style="7" hidden="1" customWidth="1"/>
    <col min="8" max="10" width="9.140625" style="7"/>
    <col min="11" max="11" width="10" style="7" customWidth="1"/>
    <col min="12" max="16384" width="9.140625" style="7"/>
  </cols>
  <sheetData>
    <row r="1" spans="1:12" ht="12.75" customHeight="1" x14ac:dyDescent="0.2">
      <c r="D1" s="49"/>
      <c r="E1" s="112" t="s">
        <v>50</v>
      </c>
      <c r="F1" s="112"/>
    </row>
    <row r="2" spans="1:12" ht="14.25" customHeight="1" x14ac:dyDescent="0.2">
      <c r="D2" s="49"/>
      <c r="E2" s="112" t="s">
        <v>143</v>
      </c>
      <c r="F2" s="112"/>
    </row>
    <row r="3" spans="1:12" ht="12" customHeight="1" x14ac:dyDescent="0.2">
      <c r="D3" s="49"/>
      <c r="E3" s="112" t="s">
        <v>62</v>
      </c>
      <c r="F3" s="112"/>
    </row>
    <row r="4" spans="1:12" ht="15" customHeight="1" x14ac:dyDescent="0.2">
      <c r="D4" s="49"/>
      <c r="E4" s="112" t="s">
        <v>54</v>
      </c>
      <c r="F4" s="112"/>
    </row>
    <row r="5" spans="1:12" ht="12" customHeight="1" x14ac:dyDescent="0.2"/>
    <row r="6" spans="1:12" ht="30.75" customHeight="1" x14ac:dyDescent="0.2">
      <c r="A6" s="124" t="s">
        <v>67</v>
      </c>
      <c r="B6" s="124"/>
      <c r="C6" s="124"/>
      <c r="D6" s="124"/>
      <c r="E6" s="124"/>
      <c r="F6" s="124"/>
      <c r="G6" s="8"/>
      <c r="H6" s="8"/>
      <c r="I6" s="108"/>
      <c r="J6" s="108"/>
    </row>
    <row r="7" spans="1:12" ht="14.25" customHeight="1" x14ac:dyDescent="0.2">
      <c r="F7" s="46" t="s">
        <v>24</v>
      </c>
      <c r="H7" s="49"/>
      <c r="I7" s="49"/>
      <c r="J7" s="49"/>
    </row>
    <row r="8" spans="1:12" ht="48.75" customHeight="1" x14ac:dyDescent="0.2">
      <c r="A8" s="44" t="s">
        <v>10</v>
      </c>
      <c r="B8" s="43" t="s">
        <v>16</v>
      </c>
      <c r="C8" s="43" t="s">
        <v>17</v>
      </c>
      <c r="D8" s="43" t="s">
        <v>18</v>
      </c>
      <c r="E8" s="5" t="s">
        <v>35</v>
      </c>
      <c r="F8" s="5" t="s">
        <v>2</v>
      </c>
      <c r="H8" s="49"/>
      <c r="I8" s="49"/>
      <c r="J8" s="49"/>
      <c r="K8" s="49"/>
      <c r="L8" s="49"/>
    </row>
    <row r="9" spans="1:12" s="49" customFormat="1" ht="30.75" customHeight="1" x14ac:dyDescent="0.2">
      <c r="A9" s="87" t="s">
        <v>37</v>
      </c>
      <c r="B9" s="135" t="s">
        <v>77</v>
      </c>
      <c r="C9" s="44" t="s">
        <v>111</v>
      </c>
      <c r="D9" s="81" t="s">
        <v>112</v>
      </c>
      <c r="E9" s="57">
        <v>17.399999999999999</v>
      </c>
      <c r="F9" s="57"/>
    </row>
    <row r="10" spans="1:12" s="49" customFormat="1" ht="16.5" customHeight="1" x14ac:dyDescent="0.2">
      <c r="A10" s="85" t="s">
        <v>38</v>
      </c>
      <c r="B10" s="136"/>
      <c r="C10" s="44" t="s">
        <v>119</v>
      </c>
      <c r="D10" s="81" t="s">
        <v>120</v>
      </c>
      <c r="E10" s="57">
        <v>16.600000000000001</v>
      </c>
      <c r="F10" s="57">
        <v>15.9</v>
      </c>
      <c r="K10" s="9"/>
    </row>
    <row r="11" spans="1:12" s="49" customFormat="1" ht="15" customHeight="1" x14ac:dyDescent="0.2">
      <c r="A11" s="83" t="s">
        <v>39</v>
      </c>
      <c r="B11" s="136"/>
      <c r="C11" s="44" t="s">
        <v>113</v>
      </c>
      <c r="D11" s="81" t="s">
        <v>114</v>
      </c>
      <c r="E11" s="57">
        <v>58.4</v>
      </c>
      <c r="F11" s="57">
        <v>55.9</v>
      </c>
      <c r="K11" s="9"/>
    </row>
    <row r="12" spans="1:12" ht="15" customHeight="1" x14ac:dyDescent="0.2">
      <c r="A12" s="71" t="s">
        <v>40</v>
      </c>
      <c r="B12" s="136"/>
      <c r="C12" s="44" t="s">
        <v>71</v>
      </c>
      <c r="D12" s="81" t="s">
        <v>78</v>
      </c>
      <c r="E12" s="57">
        <v>23.3</v>
      </c>
      <c r="F12" s="57">
        <v>23.3</v>
      </c>
      <c r="G12" s="101"/>
      <c r="H12" s="49"/>
      <c r="I12" s="49"/>
      <c r="J12" s="49"/>
      <c r="K12" s="9"/>
      <c r="L12" s="49"/>
    </row>
    <row r="13" spans="1:12" ht="15" customHeight="1" x14ac:dyDescent="0.2">
      <c r="A13" s="71" t="s">
        <v>41</v>
      </c>
      <c r="B13" s="136"/>
      <c r="C13" s="44" t="s">
        <v>72</v>
      </c>
      <c r="D13" s="81" t="s">
        <v>79</v>
      </c>
      <c r="E13" s="57">
        <v>6.5</v>
      </c>
      <c r="F13" s="57">
        <v>6.5</v>
      </c>
      <c r="G13" s="101"/>
      <c r="H13" s="49"/>
      <c r="I13" s="49"/>
      <c r="J13" s="49"/>
      <c r="K13" s="9"/>
      <c r="L13" s="49"/>
    </row>
    <row r="14" spans="1:12" s="49" customFormat="1" ht="15" customHeight="1" x14ac:dyDescent="0.2">
      <c r="A14" s="84" t="s">
        <v>42</v>
      </c>
      <c r="B14" s="136"/>
      <c r="C14" s="44" t="s">
        <v>73</v>
      </c>
      <c r="D14" s="81" t="s">
        <v>80</v>
      </c>
      <c r="E14" s="57">
        <v>69.2</v>
      </c>
      <c r="F14" s="57">
        <v>68</v>
      </c>
      <c r="G14" s="101"/>
      <c r="K14" s="9"/>
    </row>
    <row r="15" spans="1:12" ht="15" customHeight="1" x14ac:dyDescent="0.2">
      <c r="A15" s="71" t="s">
        <v>43</v>
      </c>
      <c r="B15" s="136"/>
      <c r="C15" s="44" t="s">
        <v>74</v>
      </c>
      <c r="D15" s="81" t="s">
        <v>81</v>
      </c>
      <c r="E15" s="57">
        <v>-7.4</v>
      </c>
      <c r="F15" s="57">
        <v>-29.4</v>
      </c>
      <c r="G15" s="101"/>
      <c r="H15" s="49"/>
      <c r="I15" s="49"/>
      <c r="J15" s="49"/>
      <c r="K15" s="9"/>
      <c r="L15" s="49"/>
    </row>
    <row r="16" spans="1:12" ht="15" customHeight="1" x14ac:dyDescent="0.25">
      <c r="A16" s="71" t="s">
        <v>44</v>
      </c>
      <c r="B16" s="136"/>
      <c r="C16" s="1" t="s">
        <v>75</v>
      </c>
      <c r="D16" s="73" t="s">
        <v>82</v>
      </c>
      <c r="E16" s="57">
        <v>59.3</v>
      </c>
      <c r="F16" s="57">
        <v>39</v>
      </c>
      <c r="G16" s="101"/>
      <c r="H16" s="49"/>
      <c r="I16" s="49"/>
      <c r="J16" s="49"/>
      <c r="K16" s="9"/>
      <c r="L16" s="49"/>
    </row>
    <row r="17" spans="1:12" ht="15" customHeight="1" x14ac:dyDescent="0.2">
      <c r="A17" s="71" t="s">
        <v>45</v>
      </c>
      <c r="B17" s="136"/>
      <c r="C17" s="44" t="s">
        <v>22</v>
      </c>
      <c r="D17" s="81" t="s">
        <v>96</v>
      </c>
      <c r="E17" s="57">
        <v>-13.5</v>
      </c>
      <c r="F17" s="57">
        <v>-13.5</v>
      </c>
      <c r="G17" s="101"/>
      <c r="H17" s="49"/>
      <c r="I17" s="49"/>
      <c r="J17" s="49"/>
      <c r="K17" s="9"/>
      <c r="L17" s="49"/>
    </row>
    <row r="18" spans="1:12" s="49" customFormat="1" ht="30.75" customHeight="1" x14ac:dyDescent="0.2">
      <c r="A18" s="94" t="s">
        <v>46</v>
      </c>
      <c r="B18" s="136"/>
      <c r="C18" s="44" t="s">
        <v>106</v>
      </c>
      <c r="D18" s="81" t="s">
        <v>107</v>
      </c>
      <c r="E18" s="57">
        <v>0.2</v>
      </c>
      <c r="F18" s="57">
        <v>0.2</v>
      </c>
      <c r="G18" s="9"/>
      <c r="K18" s="9"/>
    </row>
    <row r="19" spans="1:12" s="49" customFormat="1" ht="15" customHeight="1" x14ac:dyDescent="0.2">
      <c r="A19" s="86" t="s">
        <v>47</v>
      </c>
      <c r="B19" s="136"/>
      <c r="C19" s="44" t="s">
        <v>115</v>
      </c>
      <c r="D19" s="81" t="s">
        <v>116</v>
      </c>
      <c r="E19" s="57">
        <v>30</v>
      </c>
      <c r="F19" s="57">
        <v>24.5</v>
      </c>
      <c r="G19" s="9"/>
    </row>
    <row r="20" spans="1:12" s="49" customFormat="1" ht="15" customHeight="1" x14ac:dyDescent="0.2">
      <c r="A20" s="94" t="s">
        <v>108</v>
      </c>
      <c r="B20" s="136"/>
      <c r="C20" s="44" t="s">
        <v>121</v>
      </c>
      <c r="D20" s="81" t="s">
        <v>122</v>
      </c>
      <c r="E20" s="57">
        <v>15.7</v>
      </c>
      <c r="F20" s="57">
        <v>14.9</v>
      </c>
      <c r="G20" s="9"/>
    </row>
    <row r="21" spans="1:12" s="49" customFormat="1" ht="15" customHeight="1" x14ac:dyDescent="0.2">
      <c r="A21" s="94" t="s">
        <v>48</v>
      </c>
      <c r="B21" s="136"/>
      <c r="C21" s="44" t="s">
        <v>109</v>
      </c>
      <c r="D21" s="81" t="s">
        <v>118</v>
      </c>
      <c r="E21" s="57">
        <v>44.6</v>
      </c>
      <c r="F21" s="57">
        <v>27.3</v>
      </c>
      <c r="G21" s="9"/>
    </row>
    <row r="22" spans="1:12" s="49" customFormat="1" ht="15" customHeight="1" x14ac:dyDescent="0.2">
      <c r="A22" s="94" t="s">
        <v>117</v>
      </c>
      <c r="B22" s="136"/>
      <c r="C22" s="44" t="s">
        <v>6</v>
      </c>
      <c r="D22" s="81" t="s">
        <v>83</v>
      </c>
      <c r="E22" s="57">
        <v>29.8</v>
      </c>
      <c r="F22" s="57">
        <v>28.1</v>
      </c>
      <c r="G22" s="9"/>
    </row>
    <row r="23" spans="1:12" s="49" customFormat="1" ht="15" customHeight="1" x14ac:dyDescent="0.2">
      <c r="A23" s="94" t="s">
        <v>110</v>
      </c>
      <c r="B23" s="136"/>
      <c r="C23" s="44" t="s">
        <v>103</v>
      </c>
      <c r="D23" s="81" t="s">
        <v>104</v>
      </c>
      <c r="E23" s="57">
        <v>21.2</v>
      </c>
      <c r="F23" s="57">
        <v>20.5</v>
      </c>
      <c r="G23" s="9"/>
    </row>
    <row r="24" spans="1:12" s="49" customFormat="1" ht="15" customHeight="1" x14ac:dyDescent="0.2">
      <c r="A24" s="94" t="s">
        <v>49</v>
      </c>
      <c r="B24" s="136"/>
      <c r="C24" s="44" t="s">
        <v>7</v>
      </c>
      <c r="D24" s="81" t="s">
        <v>84</v>
      </c>
      <c r="E24" s="57">
        <v>26.5</v>
      </c>
      <c r="F24" s="57">
        <v>25.8</v>
      </c>
      <c r="G24" s="9"/>
    </row>
    <row r="25" spans="1:12" s="49" customFormat="1" ht="15" customHeight="1" x14ac:dyDescent="0.2">
      <c r="A25" s="94" t="s">
        <v>102</v>
      </c>
      <c r="B25" s="136"/>
      <c r="C25" s="44" t="s">
        <v>98</v>
      </c>
      <c r="D25" s="81" t="s">
        <v>99</v>
      </c>
      <c r="E25" s="57">
        <v>30.4</v>
      </c>
      <c r="F25" s="57">
        <v>28.4</v>
      </c>
      <c r="G25" s="9"/>
    </row>
    <row r="26" spans="1:12" s="49" customFormat="1" ht="15" customHeight="1" x14ac:dyDescent="0.2">
      <c r="A26" s="94" t="s">
        <v>105</v>
      </c>
      <c r="B26" s="136"/>
      <c r="C26" s="44" t="s">
        <v>135</v>
      </c>
      <c r="D26" s="81" t="s">
        <v>136</v>
      </c>
      <c r="E26" s="57">
        <v>0.2</v>
      </c>
      <c r="F26" s="57">
        <v>0.2</v>
      </c>
      <c r="G26" s="9"/>
    </row>
    <row r="27" spans="1:12" ht="15" customHeight="1" x14ac:dyDescent="0.25">
      <c r="A27" s="71" t="s">
        <v>76</v>
      </c>
      <c r="B27" s="137"/>
      <c r="C27" s="44" t="s">
        <v>97</v>
      </c>
      <c r="D27" s="81" t="s">
        <v>89</v>
      </c>
      <c r="E27" s="51">
        <v>-428.4</v>
      </c>
      <c r="F27" s="51"/>
      <c r="H27" s="49"/>
      <c r="I27" s="49"/>
      <c r="J27" s="49"/>
      <c r="K27" s="49"/>
      <c r="L27" s="49"/>
    </row>
    <row r="28" spans="1:12" ht="15" customHeight="1" x14ac:dyDescent="0.25">
      <c r="A28" s="132" t="s">
        <v>91</v>
      </c>
      <c r="B28" s="133"/>
      <c r="C28" s="133"/>
      <c r="D28" s="134"/>
      <c r="E28" s="51">
        <f>SUM(E9:E27)</f>
        <v>0</v>
      </c>
      <c r="F28" s="51">
        <f>SUM(F8:F27)</f>
        <v>335.59999999999997</v>
      </c>
      <c r="I28" s="49"/>
      <c r="J28" s="49"/>
      <c r="K28" s="49"/>
      <c r="L28" s="49"/>
    </row>
    <row r="29" spans="1:12" ht="15" customHeight="1" x14ac:dyDescent="0.2">
      <c r="A29" s="131" t="s">
        <v>25</v>
      </c>
      <c r="B29" s="131"/>
      <c r="C29" s="131"/>
      <c r="D29" s="131"/>
      <c r="E29" s="54">
        <f>SUM(E9:E27)</f>
        <v>0</v>
      </c>
      <c r="F29" s="54">
        <f>SUM(F9:F27)</f>
        <v>335.59999999999997</v>
      </c>
      <c r="I29" s="49"/>
      <c r="J29" s="49"/>
      <c r="K29" s="49"/>
      <c r="L29" s="49"/>
    </row>
    <row r="30" spans="1:12" ht="15" customHeight="1" x14ac:dyDescent="0.2">
      <c r="A30" s="8"/>
      <c r="B30" s="8"/>
      <c r="C30" s="8"/>
      <c r="D30" s="8"/>
      <c r="E30" s="10"/>
      <c r="F30" s="10"/>
      <c r="I30" s="49"/>
      <c r="J30" s="49"/>
      <c r="K30" s="49"/>
      <c r="L30" s="49"/>
    </row>
    <row r="31" spans="1:12" ht="15" customHeight="1" x14ac:dyDescent="0.2">
      <c r="A31" s="8"/>
      <c r="B31" s="8"/>
      <c r="C31" s="8"/>
      <c r="D31" s="28"/>
      <c r="E31" s="29"/>
      <c r="F31" s="29"/>
      <c r="G31" s="13"/>
      <c r="I31" s="49"/>
      <c r="J31" s="49"/>
      <c r="K31" s="49"/>
      <c r="L31" s="49"/>
    </row>
    <row r="32" spans="1:12" ht="13.5" customHeight="1" x14ac:dyDescent="0.2">
      <c r="A32" s="11"/>
      <c r="B32" s="11"/>
      <c r="C32" s="11"/>
      <c r="D32" s="30"/>
      <c r="E32" s="29"/>
      <c r="F32" s="29"/>
      <c r="G32" s="13"/>
    </row>
    <row r="33" spans="1:7" ht="12.75" customHeight="1" x14ac:dyDescent="0.2">
      <c r="A33" s="11"/>
      <c r="B33" s="11"/>
      <c r="C33" s="11"/>
      <c r="D33" s="30"/>
      <c r="E33" s="29"/>
      <c r="F33" s="29"/>
      <c r="G33" s="13"/>
    </row>
    <row r="34" spans="1:7" x14ac:dyDescent="0.2">
      <c r="A34" s="13"/>
      <c r="B34" s="13"/>
      <c r="C34" s="13"/>
      <c r="D34" s="30"/>
      <c r="E34" s="31"/>
      <c r="F34" s="31"/>
      <c r="G34" s="13"/>
    </row>
    <row r="35" spans="1:7" x14ac:dyDescent="0.2">
      <c r="A35" s="13"/>
      <c r="B35" s="13"/>
      <c r="C35" s="13"/>
      <c r="D35" s="30"/>
      <c r="E35" s="31"/>
      <c r="F35" s="31"/>
      <c r="G35" s="13"/>
    </row>
    <row r="36" spans="1:7" x14ac:dyDescent="0.2">
      <c r="A36" s="13"/>
      <c r="B36" s="13"/>
      <c r="C36" s="13"/>
      <c r="D36" s="14"/>
      <c r="E36" s="15"/>
      <c r="F36" s="15"/>
      <c r="G36" s="13"/>
    </row>
    <row r="37" spans="1:7" x14ac:dyDescent="0.2">
      <c r="A37" s="13"/>
      <c r="B37" s="13"/>
      <c r="C37" s="13"/>
      <c r="D37" s="14"/>
      <c r="E37" s="15"/>
      <c r="F37" s="15"/>
      <c r="G37" s="13"/>
    </row>
    <row r="38" spans="1:7" x14ac:dyDescent="0.2">
      <c r="A38" s="13"/>
      <c r="B38" s="13"/>
      <c r="C38" s="13"/>
      <c r="D38" s="14"/>
      <c r="E38" s="15"/>
      <c r="F38" s="15"/>
      <c r="G38" s="13"/>
    </row>
    <row r="39" spans="1:7" x14ac:dyDescent="0.2">
      <c r="A39" s="13"/>
      <c r="B39" s="13"/>
      <c r="C39" s="13"/>
      <c r="D39" s="14"/>
      <c r="E39" s="15"/>
      <c r="F39" s="15"/>
      <c r="G39" s="13"/>
    </row>
    <row r="40" spans="1:7" x14ac:dyDescent="0.2">
      <c r="A40" s="13"/>
      <c r="B40" s="13"/>
      <c r="C40" s="13"/>
      <c r="D40" s="14"/>
      <c r="E40" s="15"/>
      <c r="F40" s="15"/>
      <c r="G40" s="13"/>
    </row>
    <row r="41" spans="1:7" x14ac:dyDescent="0.2">
      <c r="A41" s="13"/>
      <c r="B41" s="13"/>
      <c r="C41" s="13"/>
      <c r="D41" s="14"/>
      <c r="E41" s="15"/>
      <c r="F41" s="15"/>
      <c r="G41" s="13"/>
    </row>
    <row r="42" spans="1:7" x14ac:dyDescent="0.2">
      <c r="A42" s="13"/>
      <c r="B42" s="13"/>
      <c r="C42" s="13"/>
      <c r="D42" s="14"/>
      <c r="E42" s="15"/>
      <c r="F42" s="15"/>
      <c r="G42" s="13"/>
    </row>
    <row r="43" spans="1:7" x14ac:dyDescent="0.2">
      <c r="A43" s="13"/>
      <c r="B43" s="13"/>
      <c r="C43" s="13"/>
      <c r="D43" s="14"/>
      <c r="E43" s="15"/>
      <c r="F43" s="15"/>
      <c r="G43" s="13"/>
    </row>
    <row r="44" spans="1:7" x14ac:dyDescent="0.2">
      <c r="A44" s="13"/>
      <c r="B44" s="13"/>
      <c r="C44" s="13"/>
      <c r="D44" s="13"/>
      <c r="E44" s="12"/>
      <c r="F44" s="12"/>
      <c r="G44" s="13"/>
    </row>
    <row r="45" spans="1:7" x14ac:dyDescent="0.2">
      <c r="A45" s="13"/>
      <c r="B45" s="13"/>
      <c r="C45" s="13"/>
      <c r="D45" s="13"/>
      <c r="E45" s="13"/>
      <c r="F45" s="13"/>
      <c r="G45" s="13"/>
    </row>
    <row r="46" spans="1:7" x14ac:dyDescent="0.2">
      <c r="A46" s="13"/>
      <c r="B46" s="13"/>
      <c r="C46" s="13"/>
      <c r="D46" s="13"/>
      <c r="E46" s="13"/>
      <c r="F46" s="13"/>
      <c r="G46" s="13"/>
    </row>
    <row r="47" spans="1:7" x14ac:dyDescent="0.2">
      <c r="A47" s="13"/>
      <c r="B47" s="13"/>
      <c r="C47" s="13"/>
      <c r="D47" s="13"/>
      <c r="E47" s="13"/>
      <c r="F47" s="13"/>
      <c r="G47" s="13"/>
    </row>
    <row r="48" spans="1:7" x14ac:dyDescent="0.2">
      <c r="A48" s="13"/>
      <c r="B48" s="13"/>
      <c r="C48" s="13"/>
      <c r="D48" s="13"/>
      <c r="E48" s="13"/>
      <c r="F48" s="13"/>
      <c r="G48" s="13"/>
    </row>
    <row r="49" spans="1:7" x14ac:dyDescent="0.2">
      <c r="A49" s="13"/>
      <c r="B49" s="13"/>
      <c r="C49" s="13"/>
      <c r="D49" s="13"/>
      <c r="E49" s="13"/>
      <c r="F49" s="13"/>
      <c r="G49" s="13"/>
    </row>
    <row r="50" spans="1:7" x14ac:dyDescent="0.2">
      <c r="A50" s="13"/>
      <c r="B50" s="13"/>
      <c r="C50" s="13"/>
      <c r="D50" s="13"/>
      <c r="E50" s="13"/>
      <c r="F50" s="13"/>
      <c r="G50" s="13"/>
    </row>
    <row r="51" spans="1:7" x14ac:dyDescent="0.2">
      <c r="A51" s="13"/>
      <c r="B51" s="13"/>
      <c r="C51" s="13"/>
      <c r="D51" s="13"/>
      <c r="E51" s="13"/>
      <c r="F51" s="13"/>
      <c r="G51" s="13"/>
    </row>
    <row r="52" spans="1:7" x14ac:dyDescent="0.2">
      <c r="A52" s="13"/>
      <c r="B52" s="13"/>
      <c r="C52" s="13"/>
      <c r="D52" s="13"/>
      <c r="E52" s="13"/>
      <c r="F52" s="13"/>
      <c r="G52" s="13"/>
    </row>
    <row r="53" spans="1:7" x14ac:dyDescent="0.2">
      <c r="A53" s="13"/>
      <c r="B53" s="13"/>
      <c r="C53" s="13"/>
      <c r="D53" s="13"/>
      <c r="E53" s="13"/>
      <c r="F53" s="13"/>
      <c r="G53" s="13"/>
    </row>
    <row r="54" spans="1:7" x14ac:dyDescent="0.2">
      <c r="A54" s="13"/>
      <c r="B54" s="13"/>
      <c r="C54" s="13"/>
      <c r="D54" s="13"/>
      <c r="E54" s="13"/>
      <c r="F54" s="13"/>
    </row>
  </sheetData>
  <mergeCells count="9">
    <mergeCell ref="I6:J6"/>
    <mergeCell ref="A29:D29"/>
    <mergeCell ref="A6:F6"/>
    <mergeCell ref="E1:F1"/>
    <mergeCell ref="E2:F2"/>
    <mergeCell ref="E3:F3"/>
    <mergeCell ref="E4:F4"/>
    <mergeCell ref="A28:D28"/>
    <mergeCell ref="B9:B2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K24" sqref="J24:K24"/>
    </sheetView>
  </sheetViews>
  <sheetFormatPr defaultColWidth="9.140625" defaultRowHeight="15" x14ac:dyDescent="0.25"/>
  <cols>
    <col min="1" max="1" width="4.85546875" style="34" customWidth="1"/>
    <col min="2" max="2" width="16.7109375" style="34" customWidth="1"/>
    <col min="3" max="3" width="35.42578125" style="34" customWidth="1"/>
    <col min="4" max="4" width="49.28515625" style="34" customWidth="1"/>
    <col min="5" max="5" width="12.85546875" style="34" customWidth="1"/>
    <col min="6" max="6" width="13.28515625" style="34" customWidth="1"/>
    <col min="7" max="7" width="9.140625" style="34" hidden="1" customWidth="1"/>
    <col min="8" max="8" width="9.140625" style="34" customWidth="1"/>
    <col min="9" max="16384" width="9.140625" style="34"/>
  </cols>
  <sheetData>
    <row r="1" spans="1:8" x14ac:dyDescent="0.25">
      <c r="E1" s="112" t="s">
        <v>50</v>
      </c>
      <c r="F1" s="112"/>
    </row>
    <row r="2" spans="1:8" x14ac:dyDescent="0.25">
      <c r="E2" s="112" t="s">
        <v>143</v>
      </c>
      <c r="F2" s="112"/>
    </row>
    <row r="3" spans="1:8" x14ac:dyDescent="0.25">
      <c r="E3" s="112" t="s">
        <v>62</v>
      </c>
      <c r="F3" s="112"/>
    </row>
    <row r="4" spans="1:8" x14ac:dyDescent="0.25">
      <c r="E4" s="112" t="s">
        <v>55</v>
      </c>
      <c r="F4" s="112"/>
    </row>
    <row r="5" spans="1:8" x14ac:dyDescent="0.25">
      <c r="E5" s="63"/>
      <c r="F5" s="63"/>
    </row>
    <row r="6" spans="1:8" x14ac:dyDescent="0.25">
      <c r="A6" s="142" t="s">
        <v>68</v>
      </c>
      <c r="B6" s="142"/>
      <c r="C6" s="142"/>
      <c r="D6" s="142"/>
      <c r="E6" s="142"/>
      <c r="F6" s="142"/>
      <c r="G6" s="69"/>
      <c r="H6" s="69"/>
    </row>
    <row r="7" spans="1:8" x14ac:dyDescent="0.25">
      <c r="F7" s="34" t="s">
        <v>24</v>
      </c>
    </row>
    <row r="8" spans="1:8" ht="30" x14ac:dyDescent="0.25">
      <c r="A8" s="65" t="s">
        <v>21</v>
      </c>
      <c r="B8" s="65" t="s">
        <v>16</v>
      </c>
      <c r="C8" s="65" t="s">
        <v>17</v>
      </c>
      <c r="D8" s="65" t="s">
        <v>18</v>
      </c>
      <c r="E8" s="65" t="s">
        <v>35</v>
      </c>
      <c r="F8" s="65" t="s">
        <v>2</v>
      </c>
    </row>
    <row r="9" spans="1:8" ht="45" x14ac:dyDescent="0.25">
      <c r="A9" s="100" t="s">
        <v>40</v>
      </c>
      <c r="B9" s="140" t="s">
        <v>85</v>
      </c>
      <c r="C9" s="143" t="s">
        <v>3</v>
      </c>
      <c r="D9" s="17" t="s">
        <v>131</v>
      </c>
      <c r="E9" s="51">
        <v>45.4</v>
      </c>
      <c r="F9" s="51">
        <v>0.4</v>
      </c>
    </row>
    <row r="10" spans="1:8" ht="33" customHeight="1" x14ac:dyDescent="0.25">
      <c r="A10" s="100" t="s">
        <v>149</v>
      </c>
      <c r="B10" s="141"/>
      <c r="C10" s="144"/>
      <c r="D10" s="17" t="s">
        <v>150</v>
      </c>
      <c r="E10" s="51">
        <v>30.3</v>
      </c>
      <c r="F10" s="51">
        <v>1</v>
      </c>
    </row>
    <row r="11" spans="1:8" ht="18" customHeight="1" x14ac:dyDescent="0.25">
      <c r="A11" s="139" t="s">
        <v>92</v>
      </c>
      <c r="B11" s="139"/>
      <c r="C11" s="139"/>
      <c r="D11" s="139"/>
      <c r="E11" s="56">
        <f>SUM(E9:E10)</f>
        <v>75.7</v>
      </c>
      <c r="F11" s="56">
        <f>SUM(F9:F10)</f>
        <v>1.4</v>
      </c>
      <c r="G11" s="35"/>
      <c r="H11" s="35"/>
    </row>
    <row r="12" spans="1:8" ht="18.75" customHeight="1" x14ac:dyDescent="0.25">
      <c r="A12" s="138" t="s">
        <v>25</v>
      </c>
      <c r="B12" s="138"/>
      <c r="C12" s="138"/>
      <c r="D12" s="138"/>
      <c r="E12" s="96">
        <f>SUM(E11:E11)</f>
        <v>75.7</v>
      </c>
      <c r="F12" s="67">
        <f>SUM(F11:F11)</f>
        <v>1.4</v>
      </c>
    </row>
    <row r="15" spans="1:8" x14ac:dyDescent="0.25">
      <c r="E15" s="78"/>
    </row>
    <row r="17" spans="5:5" x14ac:dyDescent="0.25">
      <c r="E17" s="78"/>
    </row>
  </sheetData>
  <mergeCells count="9">
    <mergeCell ref="A12:D12"/>
    <mergeCell ref="A11:D11"/>
    <mergeCell ref="B9:B10"/>
    <mergeCell ref="E1:F1"/>
    <mergeCell ref="E2:F2"/>
    <mergeCell ref="E3:F3"/>
    <mergeCell ref="E4:F4"/>
    <mergeCell ref="A6:F6"/>
    <mergeCell ref="C9:C10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C24" sqref="C24"/>
    </sheetView>
  </sheetViews>
  <sheetFormatPr defaultColWidth="9.140625" defaultRowHeight="15" x14ac:dyDescent="0.2"/>
  <cols>
    <col min="1" max="1" width="4" style="49" customWidth="1"/>
    <col min="2" max="2" width="13" style="49" customWidth="1"/>
    <col min="3" max="3" width="41.28515625" style="49" customWidth="1"/>
    <col min="4" max="4" width="48.5703125" style="49" customWidth="1"/>
    <col min="5" max="5" width="12.5703125" style="49" customWidth="1"/>
    <col min="6" max="6" width="13.140625" style="49" customWidth="1"/>
    <col min="7" max="16384" width="9.140625" style="49"/>
  </cols>
  <sheetData>
    <row r="1" spans="1:9" ht="12.75" customHeight="1" x14ac:dyDescent="0.25">
      <c r="D1" s="34"/>
      <c r="E1" s="112" t="s">
        <v>50</v>
      </c>
      <c r="F1" s="112"/>
    </row>
    <row r="2" spans="1:9" ht="12.75" customHeight="1" x14ac:dyDescent="0.25">
      <c r="D2" s="34"/>
      <c r="E2" s="112" t="s">
        <v>143</v>
      </c>
      <c r="F2" s="112"/>
    </row>
    <row r="3" spans="1:9" ht="12.75" customHeight="1" x14ac:dyDescent="0.25">
      <c r="D3" s="34"/>
      <c r="E3" s="112" t="s">
        <v>62</v>
      </c>
      <c r="F3" s="112"/>
    </row>
    <row r="4" spans="1:9" ht="15" customHeight="1" x14ac:dyDescent="0.25">
      <c r="D4" s="34"/>
      <c r="E4" s="112" t="s">
        <v>58</v>
      </c>
      <c r="F4" s="112"/>
    </row>
    <row r="5" spans="1:9" ht="15" customHeight="1" x14ac:dyDescent="0.2"/>
    <row r="6" spans="1:9" ht="30" customHeight="1" x14ac:dyDescent="0.2">
      <c r="A6" s="124" t="s">
        <v>69</v>
      </c>
      <c r="B6" s="124"/>
      <c r="C6" s="124"/>
      <c r="D6" s="124"/>
      <c r="E6" s="124"/>
      <c r="F6" s="124"/>
      <c r="G6" s="8"/>
      <c r="H6" s="8"/>
      <c r="I6" s="8"/>
    </row>
    <row r="7" spans="1:9" ht="15" customHeight="1" x14ac:dyDescent="0.2">
      <c r="F7" s="45" t="s">
        <v>24</v>
      </c>
    </row>
    <row r="8" spans="1:9" ht="45.75" customHeight="1" x14ac:dyDescent="0.2">
      <c r="A8" s="62" t="s">
        <v>10</v>
      </c>
      <c r="B8" s="62" t="s">
        <v>16</v>
      </c>
      <c r="C8" s="62" t="s">
        <v>17</v>
      </c>
      <c r="D8" s="62" t="s">
        <v>18</v>
      </c>
      <c r="E8" s="62" t="s">
        <v>35</v>
      </c>
      <c r="F8" s="62" t="s">
        <v>2</v>
      </c>
    </row>
    <row r="9" spans="1:9" ht="18" customHeight="1" x14ac:dyDescent="0.25">
      <c r="A9" s="20">
        <v>13</v>
      </c>
      <c r="B9" s="97" t="s">
        <v>77</v>
      </c>
      <c r="C9" s="44" t="s">
        <v>6</v>
      </c>
      <c r="D9" s="44" t="s">
        <v>83</v>
      </c>
      <c r="E9" s="51">
        <v>1.2</v>
      </c>
      <c r="F9" s="51">
        <v>1.2</v>
      </c>
    </row>
    <row r="10" spans="1:9" ht="18" customHeight="1" x14ac:dyDescent="0.25">
      <c r="A10" s="145" t="s">
        <v>91</v>
      </c>
      <c r="B10" s="145"/>
      <c r="C10" s="145"/>
      <c r="D10" s="145"/>
      <c r="E10" s="51">
        <f>SUM(E9:E9)</f>
        <v>1.2</v>
      </c>
      <c r="F10" s="51">
        <f>SUM(F9:F9)</f>
        <v>1.2</v>
      </c>
    </row>
    <row r="11" spans="1:9" ht="18" customHeight="1" x14ac:dyDescent="0.2">
      <c r="A11" s="131" t="s">
        <v>25</v>
      </c>
      <c r="B11" s="131"/>
      <c r="C11" s="131"/>
      <c r="D11" s="131"/>
      <c r="E11" s="54">
        <f>SUM(E10:E10)</f>
        <v>1.2</v>
      </c>
      <c r="F11" s="54">
        <f>SUM(F10:F10)</f>
        <v>1.2</v>
      </c>
    </row>
    <row r="13" spans="1:9" x14ac:dyDescent="0.2">
      <c r="E13" s="9"/>
      <c r="F13" s="9"/>
    </row>
    <row r="14" spans="1:9" x14ac:dyDescent="0.2">
      <c r="E14" s="9"/>
      <c r="F14" s="9"/>
    </row>
    <row r="15" spans="1:9" x14ac:dyDescent="0.2">
      <c r="E15" s="9"/>
      <c r="F15" s="9"/>
    </row>
    <row r="16" spans="1:9" x14ac:dyDescent="0.2">
      <c r="E16" s="9"/>
    </row>
    <row r="17" spans="5:6" x14ac:dyDescent="0.2">
      <c r="E17" s="9"/>
      <c r="F17" s="9"/>
    </row>
  </sheetData>
  <mergeCells count="7">
    <mergeCell ref="A11:D11"/>
    <mergeCell ref="A10:D10"/>
    <mergeCell ref="A6:F6"/>
    <mergeCell ref="E1:F1"/>
    <mergeCell ref="E2:F2"/>
    <mergeCell ref="E3:F3"/>
    <mergeCell ref="E4:F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workbookViewId="0">
      <selection activeCell="E24" sqref="E24"/>
    </sheetView>
  </sheetViews>
  <sheetFormatPr defaultColWidth="9.140625" defaultRowHeight="15" x14ac:dyDescent="0.2"/>
  <cols>
    <col min="1" max="1" width="4.5703125" style="6" customWidth="1"/>
    <col min="2" max="2" width="10.140625" style="6" customWidth="1"/>
    <col min="3" max="3" width="62.42578125" style="6" customWidth="1"/>
    <col min="4" max="4" width="19.28515625" style="6" customWidth="1"/>
    <col min="5" max="5" width="18.7109375" style="6" customWidth="1"/>
    <col min="6" max="16384" width="9.140625" style="6"/>
  </cols>
  <sheetData>
    <row r="1" spans="1:7" ht="13.5" customHeight="1" x14ac:dyDescent="0.2">
      <c r="C1" s="49"/>
      <c r="D1" s="112" t="s">
        <v>50</v>
      </c>
      <c r="E1" s="112"/>
    </row>
    <row r="2" spans="1:7" ht="13.5" customHeight="1" x14ac:dyDescent="0.2">
      <c r="C2" s="49"/>
      <c r="D2" s="112" t="s">
        <v>146</v>
      </c>
      <c r="E2" s="112"/>
    </row>
    <row r="3" spans="1:7" ht="13.5" customHeight="1" x14ac:dyDescent="0.2">
      <c r="C3" s="49"/>
      <c r="D3" s="112" t="s">
        <v>62</v>
      </c>
      <c r="E3" s="112"/>
    </row>
    <row r="4" spans="1:7" ht="13.5" customHeight="1" x14ac:dyDescent="0.2">
      <c r="C4" s="49"/>
      <c r="D4" s="112" t="s">
        <v>59</v>
      </c>
      <c r="E4" s="112"/>
    </row>
    <row r="5" spans="1:7" x14ac:dyDescent="0.25">
      <c r="D5" s="42"/>
      <c r="E5" s="42"/>
    </row>
    <row r="6" spans="1:7" ht="32.25" customHeight="1" x14ac:dyDescent="0.2">
      <c r="A6" s="152" t="s">
        <v>100</v>
      </c>
      <c r="B6" s="152"/>
      <c r="C6" s="152"/>
      <c r="D6" s="152"/>
      <c r="E6" s="152"/>
    </row>
    <row r="7" spans="1:7" ht="15" customHeight="1" x14ac:dyDescent="0.2">
      <c r="E7" s="50" t="s">
        <v>24</v>
      </c>
    </row>
    <row r="8" spans="1:7" ht="35.25" customHeight="1" x14ac:dyDescent="0.2">
      <c r="A8" s="64" t="s">
        <v>21</v>
      </c>
      <c r="B8" s="60" t="s">
        <v>8</v>
      </c>
      <c r="C8" s="60" t="s">
        <v>5</v>
      </c>
      <c r="D8" s="60" t="s">
        <v>1</v>
      </c>
      <c r="E8" s="47" t="s">
        <v>2</v>
      </c>
    </row>
    <row r="9" spans="1:7" ht="24.95" customHeight="1" x14ac:dyDescent="0.25">
      <c r="A9" s="72" t="s">
        <v>37</v>
      </c>
      <c r="B9" s="74" t="s">
        <v>77</v>
      </c>
      <c r="C9" s="44" t="s">
        <v>34</v>
      </c>
      <c r="D9" s="52">
        <f>SUM('savivaldybės funkcijos(3)'!E22,'ugd_reikmems(5)'!E28,'biud_ist_pajamos (7)'!E10)</f>
        <v>14.299999999999999</v>
      </c>
      <c r="E9" s="52">
        <f>SUM('savivaldybės funkcijos(3)'!F22,'ugd_reikmems(5)'!F28,'biud_ist_pajamos (7)'!F10)</f>
        <v>334.59999999999997</v>
      </c>
      <c r="G9" s="18"/>
    </row>
    <row r="10" spans="1:7" ht="24.95" customHeight="1" x14ac:dyDescent="0.25">
      <c r="A10" s="72" t="s">
        <v>38</v>
      </c>
      <c r="B10" s="74" t="s">
        <v>85</v>
      </c>
      <c r="C10" s="44" t="s">
        <v>13</v>
      </c>
      <c r="D10" s="52">
        <f>SUM('savivaldybės funkcijos(3)'!E23,'kt_ dotacijos (6)'!E11)</f>
        <v>80.3</v>
      </c>
      <c r="E10" s="52">
        <f>SUM('savivaldybės funkcijos(3)'!F23,'kt_ dotacijos (6)'!F11)</f>
        <v>1.4</v>
      </c>
      <c r="G10" s="18"/>
    </row>
    <row r="11" spans="1:7" ht="24.95" customHeight="1" x14ac:dyDescent="0.25">
      <c r="A11" s="72" t="s">
        <v>40</v>
      </c>
      <c r="B11" s="74" t="s">
        <v>86</v>
      </c>
      <c r="C11" s="44" t="s">
        <v>19</v>
      </c>
      <c r="D11" s="52">
        <f>SUM('savivaldybės funkcijos(3)'!E24,'v-f (4)'!E10)</f>
        <v>1</v>
      </c>
      <c r="E11" s="52">
        <f>SUM('savivaldybės funkcijos(3)'!F24,'v-f (4)'!F10)</f>
        <v>-8.5</v>
      </c>
      <c r="G11" s="18"/>
    </row>
    <row r="12" spans="1:7" ht="24.95" customHeight="1" x14ac:dyDescent="0.25">
      <c r="A12" s="72" t="s">
        <v>42</v>
      </c>
      <c r="B12" s="74" t="s">
        <v>87</v>
      </c>
      <c r="C12" s="44" t="s">
        <v>36</v>
      </c>
      <c r="D12" s="52">
        <f>SUM('savivaldybės funkcijos(3)'!E25)</f>
        <v>25.5</v>
      </c>
      <c r="E12" s="52">
        <f>SUM('savivaldybės funkcijos(3)'!F25)</f>
        <v>-9.3000000000000007</v>
      </c>
      <c r="G12" s="18"/>
    </row>
    <row r="13" spans="1:7" ht="24.95" customHeight="1" x14ac:dyDescent="0.25">
      <c r="A13" s="105" t="s">
        <v>43</v>
      </c>
      <c r="B13" s="74" t="s">
        <v>155</v>
      </c>
      <c r="C13" s="44" t="s">
        <v>157</v>
      </c>
      <c r="D13" s="52">
        <f>SUM('savivaldybės funkcijos(3)'!E26)</f>
        <v>0</v>
      </c>
      <c r="E13" s="52">
        <f>SUM('savivaldybės funkcijos(3)'!F26)</f>
        <v>-2.7</v>
      </c>
      <c r="G13" s="18"/>
    </row>
    <row r="14" spans="1:7" ht="24.95" customHeight="1" x14ac:dyDescent="0.25">
      <c r="A14" s="72" t="s">
        <v>44</v>
      </c>
      <c r="B14" s="74" t="s">
        <v>90</v>
      </c>
      <c r="C14" s="44" t="s">
        <v>20</v>
      </c>
      <c r="D14" s="52">
        <f>SUM('savivaldybės funkcijos(3)'!E27)</f>
        <v>0</v>
      </c>
      <c r="E14" s="52">
        <f>SUM('savivaldybės funkcijos(3)'!F27)</f>
        <v>0</v>
      </c>
      <c r="F14" s="25"/>
      <c r="G14" s="26"/>
    </row>
    <row r="15" spans="1:7" ht="15" customHeight="1" x14ac:dyDescent="0.2">
      <c r="A15" s="64" t="s">
        <v>45</v>
      </c>
      <c r="B15" s="150" t="s">
        <v>23</v>
      </c>
      <c r="C15" s="151"/>
      <c r="D15" s="53">
        <f>SUM(D9:D14)</f>
        <v>121.1</v>
      </c>
      <c r="E15" s="53">
        <f>SUM(E9:E14)</f>
        <v>315.49999999999994</v>
      </c>
      <c r="F15" s="27"/>
      <c r="G15" s="27"/>
    </row>
    <row r="16" spans="1:7" ht="15" customHeight="1" x14ac:dyDescent="0.25">
      <c r="A16" s="64" t="s">
        <v>46</v>
      </c>
      <c r="B16" s="146" t="s">
        <v>32</v>
      </c>
      <c r="C16" s="147"/>
      <c r="D16" s="52"/>
      <c r="E16" s="52"/>
    </row>
    <row r="17" spans="1:5" ht="15" customHeight="1" x14ac:dyDescent="0.2">
      <c r="A17" s="64" t="s">
        <v>47</v>
      </c>
      <c r="B17" s="148" t="s">
        <v>29</v>
      </c>
      <c r="C17" s="149"/>
      <c r="D17" s="53">
        <f>D15-D16</f>
        <v>121.1</v>
      </c>
      <c r="E17" s="53">
        <f>E15-E16</f>
        <v>315.49999999999994</v>
      </c>
    </row>
    <row r="18" spans="1:5" x14ac:dyDescent="0.2">
      <c r="C18" s="36"/>
      <c r="E18" s="19"/>
    </row>
    <row r="19" spans="1:5" x14ac:dyDescent="0.2">
      <c r="C19" s="36"/>
      <c r="D19" s="58"/>
    </row>
    <row r="20" spans="1:5" x14ac:dyDescent="0.2">
      <c r="C20" s="66"/>
      <c r="D20" s="58"/>
    </row>
    <row r="22" spans="1:5" x14ac:dyDescent="0.2">
      <c r="D22" s="58"/>
    </row>
    <row r="24" spans="1:5" x14ac:dyDescent="0.2">
      <c r="D24" s="58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8</vt:i4>
      </vt:variant>
    </vt:vector>
  </HeadingPairs>
  <TitlesOfParts>
    <vt:vector size="16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Griguolienė</cp:lastModifiedBy>
  <cp:lastPrinted>2023-10-10T07:35:37Z</cp:lastPrinted>
  <dcterms:created xsi:type="dcterms:W3CDTF">2002-11-07T10:01:21Z</dcterms:created>
  <dcterms:modified xsi:type="dcterms:W3CDTF">2023-10-11T05:52:19Z</dcterms:modified>
</cp:coreProperties>
</file>