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Ataskaita (nuo 2023-05-01)" sheetId="7" r:id="rId1"/>
  </sheets>
  <definedNames>
    <definedName name="_xlnm._FilterDatabase" localSheetId="0" hidden="1">'Ataskaita (nuo 2023-05-01)'!$A$23:$Z$99</definedName>
    <definedName name="_Hlk81406292" localSheetId="0">'Ataskaita (nuo 2023-05-01)'!#REF!</definedName>
    <definedName name="nac5a3062ba3c479b9f9213bd40d86201" localSheetId="0">'Ataskaita (nuo 2023-05-01)'!$O$8</definedName>
  </definedName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7"/>
  <c r="T38"/>
  <c r="E24"/>
  <c r="T23" l="1"/>
  <c r="V23" l="1"/>
  <c r="T30"/>
  <c r="H24"/>
  <c r="D23"/>
  <c r="E23"/>
  <c r="E83"/>
  <c r="E84"/>
  <c r="E85"/>
  <c r="E86"/>
  <c r="E87"/>
  <c r="E88"/>
  <c r="E89"/>
  <c r="E90"/>
  <c r="E91"/>
  <c r="E92"/>
  <c r="E93"/>
  <c r="E94"/>
  <c r="E95"/>
  <c r="E96"/>
  <c r="E97"/>
  <c r="E82"/>
  <c r="E80"/>
  <c r="E79"/>
  <c r="E73"/>
  <c r="E74"/>
  <c r="E75"/>
  <c r="E76"/>
  <c r="E77"/>
  <c r="E72"/>
  <c r="E70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45"/>
  <c r="E25"/>
  <c r="E26"/>
  <c r="E27"/>
  <c r="E28"/>
  <c r="E29"/>
  <c r="E30"/>
  <c r="E31"/>
  <c r="E32"/>
  <c r="E33"/>
  <c r="E34"/>
  <c r="E35"/>
  <c r="E36"/>
  <c r="E37"/>
  <c r="E38"/>
  <c r="E39"/>
  <c r="T96" l="1"/>
  <c r="Q96"/>
  <c r="T95"/>
  <c r="N95"/>
  <c r="T94"/>
  <c r="Q94"/>
  <c r="H94"/>
  <c r="T93"/>
  <c r="Q93"/>
  <c r="T92"/>
  <c r="Q92"/>
  <c r="T91"/>
  <c r="N91"/>
  <c r="T90"/>
  <c r="H90"/>
  <c r="T89"/>
  <c r="Q89"/>
  <c r="T88"/>
  <c r="Q88"/>
  <c r="T87"/>
  <c r="N87"/>
  <c r="T86"/>
  <c r="H86"/>
  <c r="T85"/>
  <c r="Q85"/>
  <c r="T84"/>
  <c r="Q84"/>
  <c r="T83"/>
  <c r="N83"/>
  <c r="Q82"/>
  <c r="T80"/>
  <c r="H80"/>
  <c r="T79"/>
  <c r="Q79"/>
  <c r="T77"/>
  <c r="Q77"/>
  <c r="T76"/>
  <c r="Q76"/>
  <c r="T75"/>
  <c r="N75"/>
  <c r="T74"/>
  <c r="H74"/>
  <c r="T73"/>
  <c r="Q73"/>
  <c r="T72"/>
  <c r="Q72"/>
  <c r="T70"/>
  <c r="N70"/>
  <c r="T69"/>
  <c r="H69"/>
  <c r="T68"/>
  <c r="Q68"/>
  <c r="T67"/>
  <c r="Q67"/>
  <c r="T66"/>
  <c r="N66"/>
  <c r="T65"/>
  <c r="H65"/>
  <c r="T64"/>
  <c r="Q64"/>
  <c r="T63"/>
  <c r="Q63"/>
  <c r="T62"/>
  <c r="N62"/>
  <c r="T61"/>
  <c r="H61"/>
  <c r="T60"/>
  <c r="Q60"/>
  <c r="T59"/>
  <c r="Q59"/>
  <c r="T58"/>
  <c r="N58"/>
  <c r="T57"/>
  <c r="H57"/>
  <c r="Q56"/>
  <c r="T55"/>
  <c r="Q55"/>
  <c r="H54"/>
  <c r="T53"/>
  <c r="Q53"/>
  <c r="Q52"/>
  <c r="T51"/>
  <c r="K51"/>
  <c r="T50"/>
  <c r="K50"/>
  <c r="Q50"/>
  <c r="T49"/>
  <c r="H49"/>
  <c r="T48"/>
  <c r="Q48"/>
  <c r="T47"/>
  <c r="Q47"/>
  <c r="N47"/>
  <c r="K47"/>
  <c r="T46"/>
  <c r="Q46"/>
  <c r="T45"/>
  <c r="H45"/>
  <c r="N39"/>
  <c r="H38"/>
  <c r="T37"/>
  <c r="Q37"/>
  <c r="Q36"/>
  <c r="T35"/>
  <c r="K35"/>
  <c r="Q34"/>
  <c r="T33"/>
  <c r="Q33"/>
  <c r="T32"/>
  <c r="N32"/>
  <c r="T31"/>
  <c r="H31"/>
  <c r="Q30"/>
  <c r="T29"/>
  <c r="Q29"/>
  <c r="T28"/>
  <c r="N28"/>
  <c r="T27"/>
  <c r="H27"/>
  <c r="T26"/>
  <c r="Q26"/>
  <c r="T25"/>
  <c r="T24"/>
  <c r="N24"/>
  <c r="U23"/>
  <c r="S23"/>
  <c r="R23"/>
  <c r="P23"/>
  <c r="O23"/>
  <c r="M23"/>
  <c r="L23"/>
  <c r="I23"/>
  <c r="G23"/>
  <c r="F23"/>
  <c r="K86" l="1"/>
  <c r="H89"/>
  <c r="Q91"/>
  <c r="N86"/>
  <c r="K89"/>
  <c r="Q28"/>
  <c r="N46"/>
  <c r="H82"/>
  <c r="H85"/>
  <c r="K90"/>
  <c r="W23"/>
  <c r="K82"/>
  <c r="K85"/>
  <c r="N90"/>
  <c r="Q57"/>
  <c r="N82"/>
  <c r="K54"/>
  <c r="N54"/>
  <c r="K26"/>
  <c r="H37"/>
  <c r="H46"/>
  <c r="Q51"/>
  <c r="Q62"/>
  <c r="Q74"/>
  <c r="K36"/>
  <c r="N74"/>
  <c r="K46"/>
  <c r="Q35"/>
  <c r="N57"/>
  <c r="N94"/>
  <c r="Q69"/>
  <c r="N69"/>
  <c r="K69"/>
  <c r="Q66"/>
  <c r="Q90"/>
  <c r="H93"/>
  <c r="K93"/>
  <c r="Q95"/>
  <c r="K94"/>
  <c r="Q87"/>
  <c r="Q83"/>
  <c r="Q86"/>
  <c r="K77"/>
  <c r="H77"/>
  <c r="K73"/>
  <c r="Q75"/>
  <c r="H73"/>
  <c r="K74"/>
  <c r="Q70"/>
  <c r="H68"/>
  <c r="K68"/>
  <c r="K64"/>
  <c r="K65"/>
  <c r="N65"/>
  <c r="Q65"/>
  <c r="H64"/>
  <c r="H60"/>
  <c r="K60"/>
  <c r="K61"/>
  <c r="N61"/>
  <c r="Q61"/>
  <c r="N23"/>
  <c r="Q58"/>
  <c r="H50"/>
  <c r="Q54"/>
  <c r="K48"/>
  <c r="N48"/>
  <c r="K53"/>
  <c r="N50"/>
  <c r="H53"/>
  <c r="N51"/>
  <c r="K57"/>
  <c r="K38"/>
  <c r="N31"/>
  <c r="N38"/>
  <c r="H34"/>
  <c r="Q31"/>
  <c r="Q38"/>
  <c r="K37"/>
  <c r="H39"/>
  <c r="K31"/>
  <c r="H30"/>
  <c r="K34"/>
  <c r="K30"/>
  <c r="H32"/>
  <c r="Q32"/>
  <c r="N35"/>
  <c r="Q39"/>
  <c r="N27"/>
  <c r="Q27"/>
  <c r="Q24"/>
  <c r="K27"/>
  <c r="H26"/>
  <c r="H25"/>
  <c r="N26"/>
  <c r="H29"/>
  <c r="N30"/>
  <c r="H33"/>
  <c r="N34"/>
  <c r="N37"/>
  <c r="K45"/>
  <c r="K49"/>
  <c r="N53"/>
  <c r="K56"/>
  <c r="H59"/>
  <c r="N60"/>
  <c r="H63"/>
  <c r="N64"/>
  <c r="H67"/>
  <c r="N68"/>
  <c r="H72"/>
  <c r="N73"/>
  <c r="H76"/>
  <c r="N77"/>
  <c r="K80"/>
  <c r="H84"/>
  <c r="N85"/>
  <c r="H88"/>
  <c r="N89"/>
  <c r="H92"/>
  <c r="N93"/>
  <c r="H96"/>
  <c r="K25"/>
  <c r="K29"/>
  <c r="K33"/>
  <c r="H36"/>
  <c r="N45"/>
  <c r="H48"/>
  <c r="N49"/>
  <c r="H52"/>
  <c r="H55"/>
  <c r="N56"/>
  <c r="K59"/>
  <c r="K63"/>
  <c r="K67"/>
  <c r="K72"/>
  <c r="K76"/>
  <c r="H79"/>
  <c r="N80"/>
  <c r="K84"/>
  <c r="K88"/>
  <c r="K92"/>
  <c r="K96"/>
  <c r="H56"/>
  <c r="N25"/>
  <c r="H28"/>
  <c r="N29"/>
  <c r="N33"/>
  <c r="Q45"/>
  <c r="Q49"/>
  <c r="K52"/>
  <c r="K55"/>
  <c r="H58"/>
  <c r="N59"/>
  <c r="H62"/>
  <c r="N63"/>
  <c r="H66"/>
  <c r="N67"/>
  <c r="H70"/>
  <c r="N72"/>
  <c r="H75"/>
  <c r="N76"/>
  <c r="K79"/>
  <c r="Q80"/>
  <c r="H83"/>
  <c r="N84"/>
  <c r="H87"/>
  <c r="N88"/>
  <c r="H91"/>
  <c r="N92"/>
  <c r="H95"/>
  <c r="N96"/>
  <c r="K24"/>
  <c r="Q25"/>
  <c r="K28"/>
  <c r="K32"/>
  <c r="H35"/>
  <c r="N36"/>
  <c r="K39"/>
  <c r="H47"/>
  <c r="H51"/>
  <c r="N52"/>
  <c r="N55"/>
  <c r="K58"/>
  <c r="K62"/>
  <c r="K66"/>
  <c r="K70"/>
  <c r="K75"/>
  <c r="N79"/>
  <c r="K83"/>
  <c r="K87"/>
  <c r="K91"/>
  <c r="K95"/>
  <c r="Q23" l="1"/>
  <c r="K23"/>
  <c r="H23"/>
</calcChain>
</file>

<file path=xl/sharedStrings.xml><?xml version="1.0" encoding="utf-8"?>
<sst xmlns="http://schemas.openxmlformats.org/spreadsheetml/2006/main" count="438" uniqueCount="116">
  <si>
    <t>ŠIAULIŲ TERITORINĖ LIGONIŲ KASA</t>
  </si>
  <si>
    <t>Šiauliai</t>
  </si>
  <si>
    <t>Eil. Nr.</t>
  </si>
  <si>
    <t>ASPĮ pavadinimas</t>
  </si>
  <si>
    <t>Planuojama patikrinti per ataskaitinį laikotarpį**</t>
  </si>
  <si>
    <t>Eur</t>
  </si>
  <si>
    <t>vnt.</t>
  </si>
  <si>
    <t>VšĮ Šiaulių centro poliklinika</t>
  </si>
  <si>
    <t>x</t>
  </si>
  <si>
    <t>VšĮ Dainų PSPC</t>
  </si>
  <si>
    <t>VšĮ Šiaulių rajono PSPC</t>
  </si>
  <si>
    <t>VšĮ Šiaulių rajono Gruzdžių ambulatorija</t>
  </si>
  <si>
    <t>VšĮ Joniškio PSPC</t>
  </si>
  <si>
    <t>VšĮ Pakruojo rajono PSPC</t>
  </si>
  <si>
    <t>VšĮ Baisogalos PSPC</t>
  </si>
  <si>
    <t>VšĮ Šeduvos PSPC</t>
  </si>
  <si>
    <t>VšĮ Kelmės rajono PSPC</t>
  </si>
  <si>
    <t>VšĮ Šaukėnų ambulatorija</t>
  </si>
  <si>
    <t>VšĮ Tytuvėnų PSPC</t>
  </si>
  <si>
    <t>VšĮ Kelmės rajono BPG centras</t>
  </si>
  <si>
    <t>VšĮ Akmenės rajono PSPC</t>
  </si>
  <si>
    <t>VšĮ Papilės ambulatorija</t>
  </si>
  <si>
    <t>VšĮ Kruopių ambulatorija</t>
  </si>
  <si>
    <t>VšĮ Tilžės g. bendrosios praktikos gydytojo kabinetas</t>
  </si>
  <si>
    <t>UAB "Senojo bokšto" klinika</t>
  </si>
  <si>
    <t>UAB "Pirmoji viltis"</t>
  </si>
  <si>
    <t>IĮ J.Jankauskienės šeimos gydytojų centras</t>
  </si>
  <si>
    <t>UAB "Gegužių sveikatos centras"</t>
  </si>
  <si>
    <t>UAB "Lyros šeimos centras"</t>
  </si>
  <si>
    <t xml:space="preserve">UAB ,,Antano Lizdenio sveikatos centras“ </t>
  </si>
  <si>
    <t>IĮ "V.Neverauskienės klinika-vaistinė"</t>
  </si>
  <si>
    <t>UAB "Tavo sveikatos namai"</t>
  </si>
  <si>
    <t>UAB „Medicinos namai šeimai“</t>
  </si>
  <si>
    <t>UAB „Medicus LT“</t>
  </si>
  <si>
    <t>UAB "Vita sana"</t>
  </si>
  <si>
    <t>VšĮ Telšių rajono PSPC</t>
  </si>
  <si>
    <t>VšĮ Varnių PSPC</t>
  </si>
  <si>
    <t>VšĮ Luokės PSPC</t>
  </si>
  <si>
    <t>VšĮ Mažeikių PSPC</t>
  </si>
  <si>
    <t>VšĮ Sedos PSPC</t>
  </si>
  <si>
    <t>VšĮ Rietavo PSPC</t>
  </si>
  <si>
    <t>VšĮ Mažeikių senamiesčio PSPC</t>
  </si>
  <si>
    <t>UAB Tirkšlių sveikatos namai</t>
  </si>
  <si>
    <t>UAB Dr. A. Biržiškos sveikatos centras</t>
  </si>
  <si>
    <t>L. M. Šilgalienės įmonė „Sveikata“</t>
  </si>
  <si>
    <t>A. Kojelės individuali įmonė</t>
  </si>
  <si>
    <t>I. Miškinienės individuali įmonė</t>
  </si>
  <si>
    <t>UAB Šeimos sveikatos centras</t>
  </si>
  <si>
    <t>UAB "Klinikas Pulsas"</t>
  </si>
  <si>
    <t>UAB „Rietavo šeimos daktaras“</t>
  </si>
  <si>
    <t>A. Klišonio komercinė firma „Inesa“</t>
  </si>
  <si>
    <t>UAB „Plungės sveikatos centras“</t>
  </si>
  <si>
    <t>UAB "Medikvita"</t>
  </si>
  <si>
    <t>UAB Telšių šeimos klinika</t>
  </si>
  <si>
    <t>K. Preibio gamybinė įmonė</t>
  </si>
  <si>
    <t>UAB Telšių šeimos sveikatos centras</t>
  </si>
  <si>
    <t xml:space="preserve">Laisvės atėmimo vietų ligoninė </t>
  </si>
  <si>
    <t>UAB „Kristivita“</t>
  </si>
  <si>
    <t>UAB Akmenės sveikatos centras</t>
  </si>
  <si>
    <t>VšĮ Radviliškio ligoninė</t>
  </si>
  <si>
    <t>VšĮ Kelmės ligoninė</t>
  </si>
  <si>
    <t>VšĮ N.Akmenės ligoninė</t>
  </si>
  <si>
    <t>UAB „Rezus.lt“</t>
  </si>
  <si>
    <t>VšĮ Respublikinė Šiaulių ligoninė</t>
  </si>
  <si>
    <t>UAB Sg konsultacinė klinika</t>
  </si>
  <si>
    <t xml:space="preserve">VšĮ Radviliškio rajono PSPC </t>
  </si>
  <si>
    <t>VšĮ Joniškio ligoninė</t>
  </si>
  <si>
    <t>UAB "Mažeikių MCT"</t>
  </si>
  <si>
    <t xml:space="preserve">Sveikatos apsaugos ministerijos direktoriaus </t>
  </si>
  <si>
    <t>UAB "Jūsų medicinos namai"</t>
  </si>
  <si>
    <t>UAB InMedica / Gardino g. Šiauliai</t>
  </si>
  <si>
    <t>UAB InMedica / Žalioji g. Radviliškis</t>
  </si>
  <si>
    <t>UAB InMedica / Naftininkų g. Mažeikiai</t>
  </si>
  <si>
    <t>UAB InMedica / Miesto a. Žagarė</t>
  </si>
  <si>
    <t>UAB InMedica / Plungės g. Telšiai</t>
  </si>
  <si>
    <t>UAB InMedica / Livonijos g.  Joniškis</t>
  </si>
  <si>
    <t>UAB InMedica / Vytauto g. Šiauliai</t>
  </si>
  <si>
    <t>UAB InMedica / Varpo g. Šiauliai</t>
  </si>
  <si>
    <t>UAB InMedica/ Sevastopolio g. Šiauliai</t>
  </si>
  <si>
    <t xml:space="preserve">UAB Affidea Lietuva </t>
  </si>
  <si>
    <t>386</t>
  </si>
  <si>
    <t>Svalbono klinika UAB (nuo 2023-03-01 prijungta prie UAB InMedica)</t>
  </si>
  <si>
    <t xml:space="preserve">UAB "Užvenčio šeimos sveikatos centras" </t>
  </si>
  <si>
    <t xml:space="preserve"> 2023 m. I pusmetis</t>
  </si>
  <si>
    <t>UAB Jūsų klinika</t>
  </si>
  <si>
    <t xml:space="preserve">Forma patvirtinta  </t>
  </si>
  <si>
    <t>ŠIRDIES IR KRAUJAGYSLIŲ LIGŲ PREVENCIJOS IR ANKSTYVOSIOS DIAGNOSTIKOS PROGRAMOS VYKDYMO ATASKAITA</t>
  </si>
  <si>
    <t>Asmens sveikatos priežiūros įstaigos (toliau – ASPĮ) identifikacinis numeris</t>
  </si>
  <si>
    <t>Pirminė širdies ir kraujagyslių ligų (toliau – ŠKL) tikimybės įvertinimo ir prevencijos paslauga</t>
  </si>
  <si>
    <t>Išsami ŠKL tikimybės įvertinimo ir prevencijos paslauga</t>
  </si>
  <si>
    <t xml:space="preserve"> Pirmas apsilankymas – nustatyta maža ŠKL rizika</t>
  </si>
  <si>
    <t>Įvykdyta proc. (6/5 x 100 proc.)</t>
  </si>
  <si>
    <t>Pirmas apsilankymas – nustatyta vidutinė ŠKL rizika</t>
  </si>
  <si>
    <t>Įvykdyta proc. (9/5 x 100 proc.)</t>
  </si>
  <si>
    <t xml:space="preserve"> Pirmas apsilankymas – nustatyta didelė ŠKL rizika</t>
  </si>
  <si>
    <t>Įvykdyta proc. (12/5 x 100 proc.)</t>
  </si>
  <si>
    <t xml:space="preserve"> Pirmas apsilankymas – nustatyta labai didelė ŠKL rizika</t>
  </si>
  <si>
    <t>Įvykdyta proc. (15/5 x 100 proc.)</t>
  </si>
  <si>
    <t xml:space="preserve">Antras apsilankymas po 6 mėn. – nustatyta didelė / labai didelė ŠKL rizika </t>
  </si>
  <si>
    <t>Įvykdyta proc. (18/(12+15) x 100 proc.)</t>
  </si>
  <si>
    <t>kodas  4255</t>
  </si>
  <si>
    <t>kodas 4256</t>
  </si>
  <si>
    <t>kodas 4257</t>
  </si>
  <si>
    <t>kodas 4258</t>
  </si>
  <si>
    <t>kodas 4259</t>
  </si>
  <si>
    <t>kodas 4260</t>
  </si>
  <si>
    <t>Įvykdyta proc. (21/15x100 proc.)</t>
  </si>
  <si>
    <t>Iš viso</t>
  </si>
  <si>
    <t>* ASPĮ 2 kartus per metus, t. y. sausio 1 d. ir liepos 1 d., sudaro (atnaujina) 40–60 m. (imtinai) pacientų, kurie bus kviečiami pasitikrinti pagal Širdies ir kraujagyslių ligų prvencijos ir ankstyvosios diagnostikos programą, sąrašą.</t>
  </si>
  <si>
    <t>** Prie ASPĮ prirašytų asmenų (40–60 m. imtinai) skaičius. Jeigu skaičiuojama, kiek asmenų planuojama patikrinti per ketvirtį, skaičių dar dalijame iš 2.</t>
  </si>
  <si>
    <t xml:space="preserve">2023 m. gegužės 4 d. įsakymo Nr. 1K-128 redakcija) </t>
  </si>
  <si>
    <t xml:space="preserve">Sveikatos apsaugos ministerijos direktoriaus  </t>
  </si>
  <si>
    <t xml:space="preserve">(Valstybinės ligonių kasos prie  </t>
  </si>
  <si>
    <t xml:space="preserve">2006 m. kovo 29 d. įsakymu Nr.1K-43 </t>
  </si>
  <si>
    <t xml:space="preserve">Valstybinės ligonių kasos prie </t>
  </si>
  <si>
    <t>Prie ASPĮ prirašytų (40–60 m. imtinai) asmenų skaičius* (2023 m. liepos 1 d. duomenimis)</t>
  </si>
</sst>
</file>

<file path=xl/styles.xml><?xml version="1.0" encoding="utf-8"?>
<styleSheet xmlns="http://schemas.openxmlformats.org/spreadsheetml/2006/main">
  <numFmts count="5">
    <numFmt numFmtId="43" formatCode="_-* #,##0.00\ _€_-;\-* #,##0.00\ _€_-;_-* &quot;-&quot;??\ _€_-;_-@_-"/>
    <numFmt numFmtId="164" formatCode="_-* #,##0.00_-;\-* #,##0.00_-;_-* &quot;-&quot;??_-;_-@_-"/>
    <numFmt numFmtId="165" formatCode="_-* #,##0.00\ _L_t_-;\-* #,##0.00\ _L_t_-;_-* &quot;-&quot;??\ _L_t_-;_-@_-"/>
    <numFmt numFmtId="166" formatCode="_-* #,##0.00\ &quot;Lt&quot;_-;\-* #,##0.00\ &quot;Lt&quot;_-;_-* &quot;-&quot;??\ &quot;Lt&quot;_-;_-@_-"/>
    <numFmt numFmtId="167" formatCode="_-* #,##0.00\ _L_t_-;\-* #,##0.00\ _L_t_-;_-* \-??\ _L_t_-;_-@_-"/>
  </numFmts>
  <fonts count="16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indexed="8"/>
      <name val="Arial"/>
      <family val="2"/>
      <charset val="186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4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horizontal="justify" vertical="justify"/>
    </xf>
    <xf numFmtId="0" fontId="4" fillId="0" borderId="0"/>
    <xf numFmtId="0" fontId="4" fillId="0" borderId="0"/>
    <xf numFmtId="0" fontId="8" fillId="0" borderId="0"/>
    <xf numFmtId="9" fontId="4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9" fillId="2" borderId="1" xfId="1" applyFont="1" applyFill="1" applyBorder="1" applyAlignment="1" applyProtection="1">
      <alignment vertical="center"/>
      <protection locked="0"/>
    </xf>
    <xf numFmtId="0" fontId="10" fillId="2" borderId="1" xfId="1" applyFont="1" applyFill="1" applyBorder="1" applyAlignment="1" applyProtection="1">
      <alignment horizontal="center"/>
      <protection locked="0"/>
    </xf>
    <xf numFmtId="0" fontId="10" fillId="2" borderId="1" xfId="1" applyFont="1" applyFill="1" applyBorder="1" applyAlignment="1" applyProtection="1">
      <alignment wrapText="1"/>
      <protection locked="0"/>
    </xf>
    <xf numFmtId="0" fontId="10" fillId="2" borderId="1" xfId="1" applyFont="1" applyFill="1" applyBorder="1" applyAlignment="1" applyProtection="1">
      <alignment vertical="center" wrapText="1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Protection="1">
      <protection locked="0"/>
    </xf>
    <xf numFmtId="0" fontId="9" fillId="2" borderId="1" xfId="1" applyFont="1" applyFill="1" applyBorder="1" applyAlignment="1" applyProtection="1">
      <alignment horizontal="center"/>
      <protection locked="0"/>
    </xf>
    <xf numFmtId="0" fontId="10" fillId="2" borderId="1" xfId="1" applyFont="1" applyFill="1" applyBorder="1" applyAlignment="1" applyProtection="1">
      <alignment vertical="center"/>
      <protection locked="0"/>
    </xf>
    <xf numFmtId="0" fontId="9" fillId="0" borderId="5" xfId="3" applyFont="1" applyBorder="1" applyAlignment="1" applyProtection="1">
      <alignment horizontal="center"/>
      <protection locked="0"/>
    </xf>
    <xf numFmtId="0" fontId="9" fillId="0" borderId="1" xfId="3" applyFont="1" applyBorder="1" applyAlignment="1" applyProtection="1">
      <alignment horizontal="center"/>
      <protection locked="0"/>
    </xf>
    <xf numFmtId="49" fontId="9" fillId="2" borderId="1" xfId="3" applyNumberFormat="1" applyFont="1" applyFill="1" applyBorder="1" applyAlignment="1" applyProtection="1">
      <alignment horizontal="center"/>
      <protection locked="0"/>
    </xf>
    <xf numFmtId="49" fontId="10" fillId="2" borderId="1" xfId="3" applyNumberFormat="1" applyFont="1" applyFill="1" applyBorder="1" applyAlignment="1" applyProtection="1">
      <alignment horizontal="center"/>
      <protection locked="0"/>
    </xf>
    <xf numFmtId="0" fontId="10" fillId="2" borderId="5" xfId="1" applyFont="1" applyFill="1" applyBorder="1" applyProtection="1">
      <protection locked="0"/>
    </xf>
    <xf numFmtId="0" fontId="10" fillId="2" borderId="1" xfId="22" applyFont="1" applyFill="1" applyBorder="1" applyAlignment="1">
      <alignment horizontal="left" vertical="top" wrapText="1"/>
    </xf>
    <xf numFmtId="0" fontId="10" fillId="2" borderId="5" xfId="1" applyFont="1" applyFill="1" applyBorder="1" applyAlignment="1" applyProtection="1">
      <alignment horizontal="center"/>
      <protection locked="0"/>
    </xf>
    <xf numFmtId="0" fontId="1" fillId="0" borderId="0" xfId="25"/>
    <xf numFmtId="0" fontId="12" fillId="0" borderId="0" xfId="25" applyFont="1" applyAlignment="1">
      <alignment horizontal="center" vertical="center"/>
    </xf>
    <xf numFmtId="0" fontId="13" fillId="0" borderId="0" xfId="25" applyFont="1"/>
    <xf numFmtId="0" fontId="15" fillId="0" borderId="0" xfId="25" applyFont="1" applyAlignment="1">
      <alignment horizontal="center" vertical="center"/>
    </xf>
    <xf numFmtId="0" fontId="7" fillId="0" borderId="0" xfId="25" applyFont="1" applyAlignment="1">
      <alignment horizontal="center" vertical="center"/>
    </xf>
    <xf numFmtId="0" fontId="15" fillId="0" borderId="0" xfId="25" applyFont="1" applyAlignment="1">
      <alignment vertical="center"/>
    </xf>
    <xf numFmtId="0" fontId="11" fillId="0" borderId="0" xfId="25" applyFont="1" applyAlignment="1">
      <alignment vertical="center"/>
    </xf>
    <xf numFmtId="0" fontId="11" fillId="0" borderId="1" xfId="25" applyFont="1" applyBorder="1" applyAlignment="1">
      <alignment horizontal="center" vertical="center" wrapText="1"/>
    </xf>
    <xf numFmtId="0" fontId="11" fillId="0" borderId="6" xfId="25" applyFont="1" applyBorder="1" applyAlignment="1">
      <alignment horizontal="center" vertical="center" wrapText="1"/>
    </xf>
    <xf numFmtId="0" fontId="11" fillId="0" borderId="2" xfId="25" applyFont="1" applyBorder="1" applyAlignment="1">
      <alignment horizontal="center" vertical="center" wrapText="1"/>
    </xf>
    <xf numFmtId="0" fontId="11" fillId="0" borderId="3" xfId="25" applyFont="1" applyBorder="1" applyAlignment="1">
      <alignment horizontal="right" vertical="center" wrapText="1"/>
    </xf>
    <xf numFmtId="0" fontId="11" fillId="0" borderId="3" xfId="25" applyFont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center" wrapText="1"/>
    </xf>
    <xf numFmtId="43" fontId="1" fillId="0" borderId="0" xfId="25" applyNumberFormat="1"/>
    <xf numFmtId="0" fontId="11" fillId="0" borderId="5" xfId="25" applyFont="1" applyBorder="1" applyAlignment="1">
      <alignment horizontal="center" vertical="center" wrapText="1"/>
    </xf>
    <xf numFmtId="0" fontId="9" fillId="2" borderId="1" xfId="3" applyFont="1" applyFill="1" applyBorder="1" applyAlignment="1" applyProtection="1">
      <alignment horizontal="center"/>
      <protection locked="0"/>
    </xf>
    <xf numFmtId="0" fontId="11" fillId="2" borderId="1" xfId="25" applyFont="1" applyFill="1" applyBorder="1" applyAlignment="1">
      <alignment horizontal="center" vertical="center" wrapText="1"/>
    </xf>
    <xf numFmtId="0" fontId="13" fillId="0" borderId="0" xfId="25" applyFont="1" applyAlignment="1">
      <alignment horizontal="center" vertical="center"/>
    </xf>
    <xf numFmtId="0" fontId="1" fillId="0" borderId="0" xfId="25" applyAlignment="1">
      <alignment horizontal="center"/>
    </xf>
    <xf numFmtId="0" fontId="13" fillId="0" borderId="0" xfId="25" applyFont="1" applyAlignment="1">
      <alignment horizontal="center"/>
    </xf>
    <xf numFmtId="164" fontId="11" fillId="0" borderId="3" xfId="27" applyFont="1" applyBorder="1" applyAlignment="1">
      <alignment horizontal="center" vertical="center" wrapText="1"/>
    </xf>
    <xf numFmtId="2" fontId="11" fillId="0" borderId="3" xfId="25" applyNumberFormat="1" applyFont="1" applyBorder="1" applyAlignment="1">
      <alignment horizontal="center" vertical="center" wrapText="1"/>
    </xf>
    <xf numFmtId="164" fontId="11" fillId="0" borderId="5" xfId="27" applyFont="1" applyBorder="1" applyAlignment="1">
      <alignment horizontal="center" vertical="center" wrapText="1"/>
    </xf>
    <xf numFmtId="164" fontId="11" fillId="2" borderId="1" xfId="27" applyFont="1" applyFill="1" applyBorder="1" applyAlignment="1">
      <alignment horizontal="center" vertical="center" wrapText="1"/>
    </xf>
    <xf numFmtId="2" fontId="11" fillId="0" borderId="4" xfId="25" applyNumberFormat="1" applyFont="1" applyBorder="1" applyAlignment="1">
      <alignment horizontal="center" vertical="center" wrapText="1"/>
    </xf>
    <xf numFmtId="164" fontId="11" fillId="0" borderId="1" xfId="27" applyFont="1" applyBorder="1" applyAlignment="1">
      <alignment horizontal="center" vertical="center" wrapText="1"/>
    </xf>
    <xf numFmtId="0" fontId="11" fillId="2" borderId="5" xfId="25" applyFont="1" applyFill="1" applyBorder="1" applyAlignment="1">
      <alignment horizontal="center" vertical="center" wrapText="1"/>
    </xf>
    <xf numFmtId="0" fontId="6" fillId="0" borderId="0" xfId="25" applyFont="1" applyAlignment="1">
      <alignment horizontal="left" vertical="center"/>
    </xf>
    <xf numFmtId="0" fontId="1" fillId="0" borderId="0" xfId="25" applyAlignment="1">
      <alignment horizontal="left"/>
    </xf>
    <xf numFmtId="4" fontId="11" fillId="0" borderId="3" xfId="27" applyNumberFormat="1" applyFont="1" applyBorder="1" applyAlignment="1">
      <alignment horizontal="center" vertical="center" wrapText="1"/>
    </xf>
    <xf numFmtId="4" fontId="11" fillId="0" borderId="5" xfId="25" applyNumberFormat="1" applyFont="1" applyBorder="1" applyAlignment="1">
      <alignment horizontal="center" vertical="center" wrapText="1"/>
    </xf>
    <xf numFmtId="4" fontId="11" fillId="2" borderId="1" xfId="25" applyNumberFormat="1" applyFont="1" applyFill="1" applyBorder="1" applyAlignment="1">
      <alignment horizontal="center" vertical="center" wrapText="1"/>
    </xf>
    <xf numFmtId="4" fontId="11" fillId="2" borderId="5" xfId="25" applyNumberFormat="1" applyFont="1" applyFill="1" applyBorder="1" applyAlignment="1">
      <alignment horizontal="center" vertical="center" wrapText="1"/>
    </xf>
    <xf numFmtId="164" fontId="11" fillId="3" borderId="5" xfId="27" applyFont="1" applyFill="1" applyBorder="1" applyAlignment="1">
      <alignment horizontal="center" vertical="center" wrapText="1"/>
    </xf>
    <xf numFmtId="0" fontId="11" fillId="3" borderId="5" xfId="25" applyFont="1" applyFill="1" applyBorder="1" applyAlignment="1">
      <alignment horizontal="center" vertical="center" wrapText="1"/>
    </xf>
    <xf numFmtId="0" fontId="15" fillId="0" borderId="0" xfId="25" applyFont="1" applyAlignment="1">
      <alignment horizontal="center" vertical="center"/>
    </xf>
    <xf numFmtId="0" fontId="6" fillId="0" borderId="0" xfId="25" applyFont="1" applyAlignment="1">
      <alignment horizontal="left" vertical="center"/>
    </xf>
    <xf numFmtId="0" fontId="14" fillId="0" borderId="0" xfId="26" applyAlignment="1">
      <alignment horizontal="center" vertical="center" wrapText="1"/>
    </xf>
    <xf numFmtId="0" fontId="11" fillId="0" borderId="0" xfId="25" applyFont="1" applyAlignment="1">
      <alignment horizontal="center" vertical="center"/>
    </xf>
    <xf numFmtId="0" fontId="11" fillId="3" borderId="0" xfId="25" applyFont="1" applyFill="1" applyAlignment="1">
      <alignment horizontal="center" vertical="center"/>
    </xf>
    <xf numFmtId="0" fontId="7" fillId="0" borderId="0" xfId="25" applyFont="1" applyAlignment="1">
      <alignment horizontal="center" vertical="center"/>
    </xf>
    <xf numFmtId="0" fontId="11" fillId="0" borderId="1" xfId="25" applyFont="1" applyBorder="1" applyAlignment="1">
      <alignment horizontal="center" vertical="center" wrapText="1"/>
    </xf>
    <xf numFmtId="0" fontId="7" fillId="0" borderId="1" xfId="25" applyFont="1" applyBorder="1" applyAlignment="1">
      <alignment horizontal="center" vertical="center" wrapText="1"/>
    </xf>
    <xf numFmtId="0" fontId="5" fillId="0" borderId="1" xfId="25" applyFont="1" applyBorder="1" applyAlignment="1">
      <alignment horizontal="center" vertical="center" wrapText="1"/>
    </xf>
    <xf numFmtId="0" fontId="11" fillId="0" borderId="1" xfId="25" applyFont="1" applyBorder="1" applyAlignment="1">
      <alignment vertical="center" wrapText="1"/>
    </xf>
    <xf numFmtId="0" fontId="11" fillId="0" borderId="0" xfId="25" applyFont="1" applyAlignment="1">
      <alignment horizontal="left" vertical="center" wrapText="1"/>
    </xf>
    <xf numFmtId="0" fontId="7" fillId="0" borderId="0" xfId="25" applyFont="1" applyAlignment="1">
      <alignment horizontal="left" vertical="center" wrapText="1"/>
    </xf>
    <xf numFmtId="0" fontId="10" fillId="3" borderId="1" xfId="1" applyFont="1" applyFill="1" applyBorder="1" applyProtection="1">
      <protection locked="0"/>
    </xf>
  </cellXfs>
  <cellStyles count="28">
    <cellStyle name="Comma 2" xfId="4"/>
    <cellStyle name="Comma 3" xfId="5"/>
    <cellStyle name="Comma 4" xfId="6"/>
    <cellStyle name="Comma 5" xfId="7"/>
    <cellStyle name="Comma 6" xfId="8"/>
    <cellStyle name="Currency 2" xfId="9"/>
    <cellStyle name="Hipersaitas" xfId="26" builtinId="8"/>
    <cellStyle name="Įprastas 2" xfId="10"/>
    <cellStyle name="Įprastas 3" xfId="11"/>
    <cellStyle name="Įprastas 4" xfId="25"/>
    <cellStyle name="Kablelis 2" xfId="12"/>
    <cellStyle name="Kablelis 3" xfId="13"/>
    <cellStyle name="Kablelis 4" xfId="27"/>
    <cellStyle name="Normal 2" xfId="14"/>
    <cellStyle name="Normal 3" xfId="15"/>
    <cellStyle name="Normal 3 2" xfId="16"/>
    <cellStyle name="Normal 3 2 2" xfId="17"/>
    <cellStyle name="Normal 3 2 2 2" xfId="18"/>
    <cellStyle name="Normal 3 2 2 2 2" xfId="19"/>
    <cellStyle name="Normal 3 2 2 2 2 2" xfId="2"/>
    <cellStyle name="Normal 3 3" xfId="20"/>
    <cellStyle name="Normal 4" xfId="21"/>
    <cellStyle name="Normal 5" xfId="22"/>
    <cellStyle name="Normal_Sheet1" xfId="23"/>
    <cellStyle name="Paprastas" xfId="0" builtinId="0"/>
    <cellStyle name="Paprastas_PARAISKA_skatinamuju_pasl_2007-k" xfId="1"/>
    <cellStyle name="Paprastas_SirdiesirkraujagysliuPrevprogr_ataskaita" xfId="3"/>
    <cellStyle name="Percent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2"/>
  <sheetViews>
    <sheetView tabSelected="1" topLeftCell="A22" workbookViewId="0">
      <selection activeCell="C67" sqref="C67:C68"/>
    </sheetView>
  </sheetViews>
  <sheetFormatPr defaultColWidth="8.85546875" defaultRowHeight="15"/>
  <cols>
    <col min="1" max="1" width="8.85546875" style="16"/>
    <col min="2" max="2" width="12.42578125" style="16" customWidth="1"/>
    <col min="3" max="3" width="52.5703125" style="16" customWidth="1"/>
    <col min="4" max="5" width="13.28515625" style="34" customWidth="1"/>
    <col min="6" max="6" width="9.140625" style="34" customWidth="1"/>
    <col min="7" max="7" width="10.28515625" style="34" customWidth="1"/>
    <col min="8" max="8" width="9.7109375" style="34" customWidth="1"/>
    <col min="9" max="9" width="9" style="34" customWidth="1"/>
    <col min="10" max="10" width="11.28515625" style="34" customWidth="1"/>
    <col min="11" max="11" width="9.28515625" style="34" customWidth="1"/>
    <col min="12" max="12" width="9.140625" style="34" customWidth="1"/>
    <col min="13" max="13" width="12.28515625" style="34" customWidth="1"/>
    <col min="14" max="14" width="10.85546875" style="34" customWidth="1"/>
    <col min="15" max="15" width="9.140625" style="34" customWidth="1"/>
    <col min="16" max="16" width="13" style="34" customWidth="1"/>
    <col min="17" max="17" width="9.140625" style="34" customWidth="1"/>
    <col min="18" max="18" width="9.5703125" style="34" customWidth="1"/>
    <col min="19" max="20" width="11" style="34" customWidth="1"/>
    <col min="21" max="21" width="8.85546875" style="34"/>
    <col min="22" max="22" width="14" style="34" customWidth="1"/>
    <col min="23" max="23" width="10" style="34" customWidth="1"/>
    <col min="24" max="25" width="8.85546875" style="16"/>
    <col min="26" max="26" width="14.28515625" style="16" bestFit="1" customWidth="1"/>
    <col min="27" max="16384" width="8.85546875" style="16"/>
  </cols>
  <sheetData>
    <row r="1" spans="1:24" ht="15.75">
      <c r="S1" s="52" t="s">
        <v>85</v>
      </c>
      <c r="T1" s="52"/>
      <c r="U1" s="52"/>
      <c r="V1" s="52"/>
      <c r="W1" s="52"/>
    </row>
    <row r="2" spans="1:24" ht="15.75">
      <c r="S2" s="52" t="s">
        <v>114</v>
      </c>
      <c r="T2" s="52"/>
      <c r="U2" s="52"/>
      <c r="V2" s="52"/>
      <c r="W2" s="52"/>
    </row>
    <row r="3" spans="1:24" ht="15.75">
      <c r="S3" s="43" t="s">
        <v>68</v>
      </c>
      <c r="T3" s="43"/>
      <c r="U3" s="43"/>
      <c r="V3" s="43"/>
      <c r="W3" s="44"/>
    </row>
    <row r="4" spans="1:24" ht="15.75">
      <c r="S4" s="52" t="s">
        <v>113</v>
      </c>
      <c r="T4" s="52"/>
      <c r="U4" s="52"/>
      <c r="V4" s="52"/>
      <c r="W4" s="52"/>
    </row>
    <row r="5" spans="1:24" ht="15.75">
      <c r="S5" s="52" t="s">
        <v>112</v>
      </c>
      <c r="T5" s="52"/>
      <c r="U5" s="52"/>
      <c r="V5" s="52"/>
      <c r="W5" s="52"/>
    </row>
    <row r="6" spans="1:24" ht="15.75">
      <c r="S6" s="43" t="s">
        <v>111</v>
      </c>
      <c r="T6" s="43"/>
      <c r="U6" s="44"/>
      <c r="V6" s="44"/>
      <c r="W6" s="44"/>
    </row>
    <row r="7" spans="1:24" ht="15.75">
      <c r="S7" s="43" t="s">
        <v>110</v>
      </c>
      <c r="T7" s="43"/>
      <c r="U7" s="44"/>
      <c r="V7" s="44"/>
      <c r="W7" s="44"/>
    </row>
    <row r="8" spans="1:24" ht="27" customHeight="1">
      <c r="A8" s="17"/>
      <c r="B8" s="18"/>
      <c r="C8" s="18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53"/>
      <c r="P8" s="53"/>
      <c r="Q8" s="53"/>
      <c r="R8" s="35"/>
      <c r="S8" s="35"/>
      <c r="T8" s="35"/>
    </row>
    <row r="9" spans="1:24">
      <c r="A9" s="19"/>
      <c r="B9" s="18"/>
      <c r="C9" s="18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spans="1:24">
      <c r="A10" s="51" t="s">
        <v>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</row>
    <row r="11" spans="1:24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</row>
    <row r="12" spans="1:24">
      <c r="A12" s="20"/>
      <c r="B12" s="18"/>
      <c r="C12" s="18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4">
      <c r="A13" s="51" t="s">
        <v>86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21"/>
    </row>
    <row r="14" spans="1:24">
      <c r="A14" s="19"/>
      <c r="B14" s="18"/>
      <c r="C14" s="18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</row>
    <row r="15" spans="1:24">
      <c r="A15" s="55" t="s">
        <v>83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4">
      <c r="A16" s="56" t="s">
        <v>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</row>
    <row r="17" spans="1:26">
      <c r="A17" s="22"/>
      <c r="B17" s="18"/>
      <c r="C17" s="18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6" ht="29.45" customHeight="1">
      <c r="A18" s="57" t="s">
        <v>2</v>
      </c>
      <c r="B18" s="58" t="s">
        <v>87</v>
      </c>
      <c r="C18" s="57" t="s">
        <v>3</v>
      </c>
      <c r="D18" s="57" t="s">
        <v>115</v>
      </c>
      <c r="E18" s="59" t="s">
        <v>4</v>
      </c>
      <c r="F18" s="60" t="s">
        <v>88</v>
      </c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57" t="s">
        <v>89</v>
      </c>
      <c r="V18" s="57"/>
      <c r="W18" s="57"/>
    </row>
    <row r="19" spans="1:26" ht="55.15" customHeight="1">
      <c r="A19" s="57"/>
      <c r="B19" s="58"/>
      <c r="C19" s="57"/>
      <c r="D19" s="57"/>
      <c r="E19" s="59"/>
      <c r="F19" s="57" t="s">
        <v>90</v>
      </c>
      <c r="G19" s="57"/>
      <c r="H19" s="57" t="s">
        <v>91</v>
      </c>
      <c r="I19" s="57" t="s">
        <v>92</v>
      </c>
      <c r="J19" s="57"/>
      <c r="K19" s="57" t="s">
        <v>93</v>
      </c>
      <c r="L19" s="57" t="s">
        <v>94</v>
      </c>
      <c r="M19" s="57"/>
      <c r="N19" s="57" t="s">
        <v>95</v>
      </c>
      <c r="O19" s="57" t="s">
        <v>96</v>
      </c>
      <c r="P19" s="57"/>
      <c r="Q19" s="57" t="s">
        <v>97</v>
      </c>
      <c r="R19" s="57" t="s">
        <v>98</v>
      </c>
      <c r="S19" s="57"/>
      <c r="T19" s="57" t="s">
        <v>99</v>
      </c>
      <c r="U19" s="57"/>
      <c r="V19" s="57"/>
      <c r="W19" s="57"/>
    </row>
    <row r="20" spans="1:26" ht="40.15" customHeight="1">
      <c r="A20" s="57"/>
      <c r="B20" s="58"/>
      <c r="C20" s="57"/>
      <c r="D20" s="57"/>
      <c r="E20" s="59"/>
      <c r="F20" s="57" t="s">
        <v>100</v>
      </c>
      <c r="G20" s="57"/>
      <c r="H20" s="57"/>
      <c r="I20" s="57" t="s">
        <v>101</v>
      </c>
      <c r="J20" s="57"/>
      <c r="K20" s="57"/>
      <c r="L20" s="57" t="s">
        <v>102</v>
      </c>
      <c r="M20" s="57"/>
      <c r="N20" s="57"/>
      <c r="O20" s="57" t="s">
        <v>103</v>
      </c>
      <c r="P20" s="57"/>
      <c r="Q20" s="57"/>
      <c r="R20" s="57" t="s">
        <v>104</v>
      </c>
      <c r="S20" s="57"/>
      <c r="T20" s="57"/>
      <c r="U20" s="57" t="s">
        <v>105</v>
      </c>
      <c r="V20" s="57"/>
      <c r="W20" s="57" t="s">
        <v>106</v>
      </c>
    </row>
    <row r="21" spans="1:26">
      <c r="A21" s="57"/>
      <c r="B21" s="58"/>
      <c r="C21" s="57"/>
      <c r="D21" s="57"/>
      <c r="E21" s="59"/>
      <c r="F21" s="23" t="s">
        <v>6</v>
      </c>
      <c r="G21" s="23" t="s">
        <v>5</v>
      </c>
      <c r="H21" s="57"/>
      <c r="I21" s="23" t="s">
        <v>6</v>
      </c>
      <c r="J21" s="23" t="s">
        <v>5</v>
      </c>
      <c r="K21" s="57"/>
      <c r="L21" s="23" t="s">
        <v>6</v>
      </c>
      <c r="M21" s="23" t="s">
        <v>5</v>
      </c>
      <c r="N21" s="57"/>
      <c r="O21" s="23" t="s">
        <v>6</v>
      </c>
      <c r="P21" s="23" t="s">
        <v>5</v>
      </c>
      <c r="Q21" s="57"/>
      <c r="R21" s="23" t="s">
        <v>6</v>
      </c>
      <c r="S21" s="23" t="s">
        <v>5</v>
      </c>
      <c r="T21" s="57"/>
      <c r="U21" s="23" t="s">
        <v>6</v>
      </c>
      <c r="V21" s="23" t="s">
        <v>5</v>
      </c>
      <c r="W21" s="57"/>
    </row>
    <row r="22" spans="1:26" ht="15.75" thickBot="1">
      <c r="A22" s="24">
        <v>1</v>
      </c>
      <c r="B22" s="24">
        <v>2</v>
      </c>
      <c r="C22" s="24">
        <v>3</v>
      </c>
      <c r="D22" s="24">
        <v>4</v>
      </c>
      <c r="E22" s="24">
        <v>5</v>
      </c>
      <c r="F22" s="24">
        <v>6</v>
      </c>
      <c r="G22" s="24">
        <v>7</v>
      </c>
      <c r="H22" s="24">
        <v>8</v>
      </c>
      <c r="I22" s="24">
        <v>9</v>
      </c>
      <c r="J22" s="24">
        <v>10</v>
      </c>
      <c r="K22" s="24">
        <v>11</v>
      </c>
      <c r="L22" s="24">
        <v>12</v>
      </c>
      <c r="M22" s="24">
        <v>13</v>
      </c>
      <c r="N22" s="24">
        <v>14</v>
      </c>
      <c r="O22" s="24">
        <v>15</v>
      </c>
      <c r="P22" s="24">
        <v>16</v>
      </c>
      <c r="Q22" s="24">
        <v>17</v>
      </c>
      <c r="R22" s="24">
        <v>18</v>
      </c>
      <c r="S22" s="24">
        <v>19</v>
      </c>
      <c r="T22" s="24">
        <v>20</v>
      </c>
      <c r="U22" s="24">
        <v>21</v>
      </c>
      <c r="V22" s="24">
        <v>22</v>
      </c>
      <c r="W22" s="24">
        <v>23</v>
      </c>
    </row>
    <row r="23" spans="1:26" ht="15.75" thickBot="1">
      <c r="A23" s="25"/>
      <c r="B23" s="28"/>
      <c r="C23" s="26" t="s">
        <v>107</v>
      </c>
      <c r="D23" s="27">
        <f>+SUM(D24:D97)</f>
        <v>81480</v>
      </c>
      <c r="E23" s="27">
        <f>+SUM(E24:E97)</f>
        <v>40752</v>
      </c>
      <c r="F23" s="27">
        <f t="shared" ref="F23:G23" si="0">+SUM(F24:F97)</f>
        <v>959</v>
      </c>
      <c r="G23" s="45">
        <f t="shared" si="0"/>
        <v>42522.059999999976</v>
      </c>
      <c r="H23" s="36">
        <f>+F23/E23*100</f>
        <v>2.3532587357675694</v>
      </c>
      <c r="I23" s="27">
        <f t="shared" ref="I23" si="1">+SUM(I24:I97)</f>
        <v>989</v>
      </c>
      <c r="J23" s="45">
        <f>+SUM(J24:J97)</f>
        <v>43852.260000000009</v>
      </c>
      <c r="K23" s="36">
        <f>+I23/E23*100</f>
        <v>2.4268747546132707</v>
      </c>
      <c r="L23" s="27">
        <f t="shared" ref="L23" si="2">+SUM(L24:L97)</f>
        <v>3293</v>
      </c>
      <c r="M23" s="45">
        <f t="shared" ref="M23" si="3">+SUM(M24:M97)</f>
        <v>146011.62000000005</v>
      </c>
      <c r="N23" s="36">
        <f>+L23/E23*100</f>
        <v>8.0805850019630938</v>
      </c>
      <c r="O23" s="27">
        <f t="shared" ref="O23" si="4">+SUM(O24:O97)</f>
        <v>2666</v>
      </c>
      <c r="P23" s="45">
        <f t="shared" ref="P23" si="5">+SUM(P24:P97)</f>
        <v>118210.44</v>
      </c>
      <c r="Q23" s="37">
        <f>+O23/E23*100</f>
        <v>6.5420102080879463</v>
      </c>
      <c r="R23" s="27">
        <f t="shared" ref="R23" si="6">+SUM(R24:R97)</f>
        <v>25</v>
      </c>
      <c r="S23" s="45">
        <f t="shared" ref="S23" si="7">+SUM(S24:S97)</f>
        <v>379.50000000000006</v>
      </c>
      <c r="T23" s="36">
        <f>+R23/(L23+O23)*100</f>
        <v>0.41953347877160602</v>
      </c>
      <c r="U23" s="27">
        <f t="shared" ref="U23" si="8">+SUM(U24:U97)</f>
        <v>84</v>
      </c>
      <c r="V23" s="45">
        <f>+SUM(V24:V97)</f>
        <v>17112.48</v>
      </c>
      <c r="W23" s="40">
        <f>U23/O23*100</f>
        <v>3.150787696924231</v>
      </c>
      <c r="Z23" s="29"/>
    </row>
    <row r="24" spans="1:26" ht="15.75">
      <c r="A24" s="9">
        <v>1</v>
      </c>
      <c r="B24" s="15">
        <v>111</v>
      </c>
      <c r="C24" s="13" t="s">
        <v>7</v>
      </c>
      <c r="D24" s="30">
        <v>10697</v>
      </c>
      <c r="E24" s="30">
        <f>ROUND(D24/2,0)</f>
        <v>5349</v>
      </c>
      <c r="F24" s="30">
        <v>124</v>
      </c>
      <c r="G24" s="46">
        <v>5498.16</v>
      </c>
      <c r="H24" s="38">
        <f>+F24/E24*100</f>
        <v>2.3181903159469059</v>
      </c>
      <c r="I24" s="30">
        <v>182</v>
      </c>
      <c r="J24" s="46">
        <v>8069.880000000001</v>
      </c>
      <c r="K24" s="38">
        <f>+I24/E24*100</f>
        <v>3.4025051411478784</v>
      </c>
      <c r="L24" s="30">
        <v>505</v>
      </c>
      <c r="M24" s="46">
        <v>22391.7</v>
      </c>
      <c r="N24" s="38">
        <f>+L24/E24*100</f>
        <v>9.4410170125257054</v>
      </c>
      <c r="O24" s="30">
        <v>330</v>
      </c>
      <c r="P24" s="46">
        <v>14632.199999999999</v>
      </c>
      <c r="Q24" s="38">
        <f>+O24/E24*100</f>
        <v>6.1693774537296697</v>
      </c>
      <c r="R24" s="30">
        <v>5</v>
      </c>
      <c r="S24" s="46">
        <v>75.900000000000006</v>
      </c>
      <c r="T24" s="38">
        <f t="shared" ref="T24:T37" si="9">+R24/(L24+O24)*100</f>
        <v>0.5988023952095809</v>
      </c>
      <c r="U24" s="42">
        <v>19</v>
      </c>
      <c r="V24" s="48">
        <v>3870.68</v>
      </c>
      <c r="W24" s="38" t="s">
        <v>8</v>
      </c>
    </row>
    <row r="25" spans="1:26" ht="15.75">
      <c r="A25" s="10">
        <v>2</v>
      </c>
      <c r="B25" s="2">
        <v>112</v>
      </c>
      <c r="C25" s="6" t="s">
        <v>9</v>
      </c>
      <c r="D25" s="30">
        <v>1068</v>
      </c>
      <c r="E25" s="30">
        <f t="shared" ref="E25:E39" si="10">ROUND(D25/2,0)</f>
        <v>534</v>
      </c>
      <c r="F25" s="30">
        <v>71</v>
      </c>
      <c r="G25" s="46">
        <v>3148.1400000000003</v>
      </c>
      <c r="H25" s="38">
        <f t="shared" ref="H25:H88" si="11">+F25/E25*100</f>
        <v>13.295880149812733</v>
      </c>
      <c r="I25" s="30">
        <v>48</v>
      </c>
      <c r="J25" s="46">
        <v>2128.3199999999997</v>
      </c>
      <c r="K25" s="38">
        <f t="shared" ref="K25:K39" si="12">+I25/E25*100</f>
        <v>8.9887640449438209</v>
      </c>
      <c r="L25" s="30">
        <v>252</v>
      </c>
      <c r="M25" s="46">
        <v>11173.68</v>
      </c>
      <c r="N25" s="38">
        <f t="shared" ref="N25:N39" si="13">+L25/E25*100</f>
        <v>47.191011235955052</v>
      </c>
      <c r="O25" s="30">
        <v>147</v>
      </c>
      <c r="P25" s="46">
        <v>6517.9800000000005</v>
      </c>
      <c r="Q25" s="38">
        <f t="shared" ref="Q25:Q39" si="14">+O25/E25*100</f>
        <v>27.528089887640451</v>
      </c>
      <c r="R25" s="30"/>
      <c r="S25" s="46"/>
      <c r="T25" s="41">
        <f t="shared" si="9"/>
        <v>0</v>
      </c>
      <c r="U25" s="38" t="s">
        <v>8</v>
      </c>
      <c r="V25" s="38" t="s">
        <v>8</v>
      </c>
      <c r="W25" s="38" t="s">
        <v>8</v>
      </c>
      <c r="Z25" s="29"/>
    </row>
    <row r="26" spans="1:26" ht="15.75">
      <c r="A26" s="10">
        <v>3</v>
      </c>
      <c r="B26" s="2">
        <v>115</v>
      </c>
      <c r="C26" s="6" t="s">
        <v>20</v>
      </c>
      <c r="D26" s="30">
        <v>1285</v>
      </c>
      <c r="E26" s="30">
        <f t="shared" si="10"/>
        <v>643</v>
      </c>
      <c r="F26" s="30">
        <v>1</v>
      </c>
      <c r="G26" s="46">
        <v>44.34</v>
      </c>
      <c r="H26" s="38">
        <f t="shared" si="11"/>
        <v>0.15552099533437014</v>
      </c>
      <c r="I26" s="30">
        <v>1</v>
      </c>
      <c r="J26" s="46">
        <v>44.34</v>
      </c>
      <c r="K26" s="38">
        <f t="shared" si="12"/>
        <v>0.15552099533437014</v>
      </c>
      <c r="L26" s="30">
        <v>2</v>
      </c>
      <c r="M26" s="46">
        <v>88.68</v>
      </c>
      <c r="N26" s="38">
        <f t="shared" si="13"/>
        <v>0.31104199066874028</v>
      </c>
      <c r="O26" s="30">
        <v>2</v>
      </c>
      <c r="P26" s="46">
        <v>88.68</v>
      </c>
      <c r="Q26" s="38">
        <f t="shared" si="14"/>
        <v>0.31104199066874028</v>
      </c>
      <c r="R26" s="30"/>
      <c r="S26" s="46"/>
      <c r="T26" s="41">
        <f t="shared" si="9"/>
        <v>0</v>
      </c>
      <c r="U26" s="38" t="s">
        <v>8</v>
      </c>
      <c r="V26" s="38" t="s">
        <v>8</v>
      </c>
      <c r="W26" s="38" t="s">
        <v>8</v>
      </c>
    </row>
    <row r="27" spans="1:26" ht="15.75">
      <c r="A27" s="9">
        <v>4</v>
      </c>
      <c r="B27" s="2">
        <v>116</v>
      </c>
      <c r="C27" s="6" t="s">
        <v>21</v>
      </c>
      <c r="D27" s="30">
        <v>310</v>
      </c>
      <c r="E27" s="30">
        <f t="shared" si="10"/>
        <v>155</v>
      </c>
      <c r="F27" s="30">
        <v>7</v>
      </c>
      <c r="G27" s="46">
        <v>310.38</v>
      </c>
      <c r="H27" s="38">
        <f t="shared" si="11"/>
        <v>4.5161290322580641</v>
      </c>
      <c r="I27" s="30"/>
      <c r="J27" s="46"/>
      <c r="K27" s="38">
        <f t="shared" si="12"/>
        <v>0</v>
      </c>
      <c r="L27" s="30">
        <v>29</v>
      </c>
      <c r="M27" s="46">
        <v>1285.8600000000001</v>
      </c>
      <c r="N27" s="38">
        <f t="shared" si="13"/>
        <v>18.70967741935484</v>
      </c>
      <c r="O27" s="30">
        <v>9</v>
      </c>
      <c r="P27" s="46">
        <v>399.06000000000006</v>
      </c>
      <c r="Q27" s="38">
        <f t="shared" si="14"/>
        <v>5.806451612903226</v>
      </c>
      <c r="R27" s="30"/>
      <c r="S27" s="46"/>
      <c r="T27" s="41">
        <f t="shared" si="9"/>
        <v>0</v>
      </c>
      <c r="U27" s="38" t="s">
        <v>8</v>
      </c>
      <c r="V27" s="38" t="s">
        <v>8</v>
      </c>
      <c r="W27" s="38" t="s">
        <v>8</v>
      </c>
    </row>
    <row r="28" spans="1:26" ht="15.75">
      <c r="A28" s="10">
        <v>5</v>
      </c>
      <c r="B28" s="2">
        <v>119</v>
      </c>
      <c r="C28" s="6" t="s">
        <v>22</v>
      </c>
      <c r="D28" s="30">
        <v>273</v>
      </c>
      <c r="E28" s="30">
        <f t="shared" si="10"/>
        <v>137</v>
      </c>
      <c r="F28" s="30"/>
      <c r="G28" s="46"/>
      <c r="H28" s="38">
        <f t="shared" si="11"/>
        <v>0</v>
      </c>
      <c r="I28" s="30">
        <v>5</v>
      </c>
      <c r="J28" s="46">
        <v>221.70000000000002</v>
      </c>
      <c r="K28" s="38">
        <f t="shared" si="12"/>
        <v>3.6496350364963499</v>
      </c>
      <c r="L28" s="30">
        <v>28</v>
      </c>
      <c r="M28" s="46">
        <v>1241.52</v>
      </c>
      <c r="N28" s="38">
        <f t="shared" si="13"/>
        <v>20.437956204379564</v>
      </c>
      <c r="O28" s="30">
        <v>13</v>
      </c>
      <c r="P28" s="46">
        <v>576.42000000000007</v>
      </c>
      <c r="Q28" s="38">
        <f t="shared" si="14"/>
        <v>9.4890510948905096</v>
      </c>
      <c r="R28" s="30"/>
      <c r="S28" s="46"/>
      <c r="T28" s="41">
        <f t="shared" si="9"/>
        <v>0</v>
      </c>
      <c r="U28" s="38" t="s">
        <v>8</v>
      </c>
      <c r="V28" s="38" t="s">
        <v>8</v>
      </c>
      <c r="W28" s="38" t="s">
        <v>8</v>
      </c>
    </row>
    <row r="29" spans="1:26" ht="15.75">
      <c r="A29" s="10">
        <v>6</v>
      </c>
      <c r="B29" s="2">
        <v>120</v>
      </c>
      <c r="C29" s="6" t="s">
        <v>12</v>
      </c>
      <c r="D29" s="30">
        <v>1873</v>
      </c>
      <c r="E29" s="30">
        <f t="shared" si="10"/>
        <v>937</v>
      </c>
      <c r="F29" s="30">
        <v>53</v>
      </c>
      <c r="G29" s="46">
        <v>2350.02</v>
      </c>
      <c r="H29" s="38">
        <f t="shared" si="11"/>
        <v>5.656350053361793</v>
      </c>
      <c r="I29" s="30">
        <v>22</v>
      </c>
      <c r="J29" s="46">
        <v>975.48</v>
      </c>
      <c r="K29" s="38">
        <f t="shared" si="12"/>
        <v>2.3479188900747063</v>
      </c>
      <c r="L29" s="30">
        <v>128</v>
      </c>
      <c r="M29" s="46">
        <v>5675.52</v>
      </c>
      <c r="N29" s="38">
        <f t="shared" si="13"/>
        <v>13.660618996798293</v>
      </c>
      <c r="O29" s="30">
        <v>109</v>
      </c>
      <c r="P29" s="46">
        <v>4833.0599999999995</v>
      </c>
      <c r="Q29" s="38">
        <f t="shared" si="14"/>
        <v>11.632870864461047</v>
      </c>
      <c r="R29" s="30"/>
      <c r="S29" s="46"/>
      <c r="T29" s="41">
        <f>+R29/(L29+O29)*100</f>
        <v>0</v>
      </c>
      <c r="U29" s="38" t="s">
        <v>8</v>
      </c>
      <c r="V29" s="38" t="s">
        <v>8</v>
      </c>
      <c r="W29" s="38" t="s">
        <v>8</v>
      </c>
    </row>
    <row r="30" spans="1:26" ht="15.75">
      <c r="A30" s="9">
        <v>7</v>
      </c>
      <c r="B30" s="2">
        <v>122</v>
      </c>
      <c r="C30" s="6" t="s">
        <v>16</v>
      </c>
      <c r="D30" s="30">
        <v>868</v>
      </c>
      <c r="E30" s="30">
        <f t="shared" si="10"/>
        <v>434</v>
      </c>
      <c r="F30" s="30">
        <v>34</v>
      </c>
      <c r="G30" s="46">
        <v>1507.56</v>
      </c>
      <c r="H30" s="38">
        <f t="shared" si="11"/>
        <v>7.8341013824884786</v>
      </c>
      <c r="I30" s="30">
        <v>17</v>
      </c>
      <c r="J30" s="46">
        <v>753.78000000000009</v>
      </c>
      <c r="K30" s="38">
        <f t="shared" si="12"/>
        <v>3.9170506912442393</v>
      </c>
      <c r="L30" s="30">
        <v>98</v>
      </c>
      <c r="M30" s="46">
        <v>4345.32</v>
      </c>
      <c r="N30" s="38">
        <f t="shared" si="13"/>
        <v>22.58064516129032</v>
      </c>
      <c r="O30" s="30">
        <v>64</v>
      </c>
      <c r="P30" s="46">
        <v>2837.76</v>
      </c>
      <c r="Q30" s="38">
        <f t="shared" si="14"/>
        <v>14.746543778801843</v>
      </c>
      <c r="R30" s="30">
        <v>1</v>
      </c>
      <c r="S30" s="46">
        <v>15.18</v>
      </c>
      <c r="T30" s="41">
        <f>+R30/(L30+O30)*100</f>
        <v>0.61728395061728392</v>
      </c>
      <c r="U30" s="38" t="s">
        <v>8</v>
      </c>
      <c r="V30" s="38" t="s">
        <v>8</v>
      </c>
      <c r="W30" s="38" t="s">
        <v>8</v>
      </c>
    </row>
    <row r="31" spans="1:26" ht="15.75">
      <c r="A31" s="10">
        <v>8</v>
      </c>
      <c r="B31" s="2">
        <v>123</v>
      </c>
      <c r="C31" s="6" t="s">
        <v>13</v>
      </c>
      <c r="D31" s="30">
        <v>1356</v>
      </c>
      <c r="E31" s="30">
        <f t="shared" si="10"/>
        <v>678</v>
      </c>
      <c r="F31" s="30">
        <v>21</v>
      </c>
      <c r="G31" s="46">
        <v>931.14</v>
      </c>
      <c r="H31" s="38">
        <f t="shared" si="11"/>
        <v>3.0973451327433628</v>
      </c>
      <c r="I31" s="30">
        <v>38</v>
      </c>
      <c r="J31" s="46">
        <v>1684.92</v>
      </c>
      <c r="K31" s="38">
        <f t="shared" si="12"/>
        <v>5.6047197640117989</v>
      </c>
      <c r="L31" s="30">
        <v>142</v>
      </c>
      <c r="M31" s="46">
        <v>6296.28</v>
      </c>
      <c r="N31" s="38">
        <f t="shared" si="13"/>
        <v>20.943952802359885</v>
      </c>
      <c r="O31" s="30">
        <v>186</v>
      </c>
      <c r="P31" s="46">
        <v>8247.24</v>
      </c>
      <c r="Q31" s="38">
        <f t="shared" si="14"/>
        <v>27.43362831858407</v>
      </c>
      <c r="R31" s="30"/>
      <c r="S31" s="46"/>
      <c r="T31" s="41">
        <f t="shared" si="9"/>
        <v>0</v>
      </c>
      <c r="U31" s="38" t="s">
        <v>8</v>
      </c>
      <c r="V31" s="38" t="s">
        <v>8</v>
      </c>
      <c r="W31" s="38" t="s">
        <v>8</v>
      </c>
    </row>
    <row r="32" spans="1:26" ht="15.75">
      <c r="A32" s="10">
        <v>9</v>
      </c>
      <c r="B32" s="2">
        <v>125</v>
      </c>
      <c r="C32" s="4" t="s">
        <v>65</v>
      </c>
      <c r="D32" s="30">
        <v>3803</v>
      </c>
      <c r="E32" s="30">
        <f t="shared" si="10"/>
        <v>1902</v>
      </c>
      <c r="F32" s="30">
        <v>23</v>
      </c>
      <c r="G32" s="46">
        <v>1019.8199999999999</v>
      </c>
      <c r="H32" s="38">
        <f t="shared" si="11"/>
        <v>1.2092534174553102</v>
      </c>
      <c r="I32" s="30">
        <v>15</v>
      </c>
      <c r="J32" s="46">
        <v>665.1</v>
      </c>
      <c r="K32" s="38">
        <f t="shared" si="12"/>
        <v>0.78864353312302837</v>
      </c>
      <c r="L32" s="30">
        <v>89</v>
      </c>
      <c r="M32" s="46">
        <v>3946.26</v>
      </c>
      <c r="N32" s="38">
        <f t="shared" si="13"/>
        <v>4.6792849631966353</v>
      </c>
      <c r="O32" s="30">
        <v>102</v>
      </c>
      <c r="P32" s="46">
        <v>4522.68</v>
      </c>
      <c r="Q32" s="38">
        <f t="shared" si="14"/>
        <v>5.3627760252365935</v>
      </c>
      <c r="R32" s="30">
        <v>1</v>
      </c>
      <c r="S32" s="46">
        <v>15.18</v>
      </c>
      <c r="T32" s="41">
        <f t="shared" si="9"/>
        <v>0.52356020942408377</v>
      </c>
      <c r="U32" s="38" t="s">
        <v>8</v>
      </c>
      <c r="V32" s="38" t="s">
        <v>8</v>
      </c>
      <c r="W32" s="38" t="s">
        <v>8</v>
      </c>
    </row>
    <row r="33" spans="1:23" ht="15.75">
      <c r="A33" s="9">
        <v>10</v>
      </c>
      <c r="B33" s="2">
        <v>127</v>
      </c>
      <c r="C33" s="6" t="s">
        <v>10</v>
      </c>
      <c r="D33" s="30">
        <v>3954</v>
      </c>
      <c r="E33" s="30">
        <f t="shared" si="10"/>
        <v>1977</v>
      </c>
      <c r="F33" s="30">
        <v>43</v>
      </c>
      <c r="G33" s="46">
        <v>1906.62</v>
      </c>
      <c r="H33" s="38">
        <f t="shared" si="11"/>
        <v>2.1750126454223571</v>
      </c>
      <c r="I33" s="30">
        <v>39</v>
      </c>
      <c r="J33" s="46">
        <v>1729.2600000000002</v>
      </c>
      <c r="K33" s="38">
        <f t="shared" si="12"/>
        <v>1.9726858877086493</v>
      </c>
      <c r="L33" s="30">
        <v>64</v>
      </c>
      <c r="M33" s="46">
        <v>2837.76</v>
      </c>
      <c r="N33" s="38">
        <f t="shared" si="13"/>
        <v>3.2372281234193223</v>
      </c>
      <c r="O33" s="30">
        <v>35</v>
      </c>
      <c r="P33" s="46">
        <v>1551.9</v>
      </c>
      <c r="Q33" s="38">
        <f t="shared" si="14"/>
        <v>1.7703591299949417</v>
      </c>
      <c r="R33" s="30">
        <v>1</v>
      </c>
      <c r="S33" s="46">
        <v>15.18</v>
      </c>
      <c r="T33" s="41">
        <f t="shared" si="9"/>
        <v>1.0101010101010102</v>
      </c>
      <c r="U33" s="38" t="s">
        <v>8</v>
      </c>
      <c r="V33" s="38" t="s">
        <v>8</v>
      </c>
      <c r="W33" s="38" t="s">
        <v>8</v>
      </c>
    </row>
    <row r="34" spans="1:23" ht="15.75">
      <c r="A34" s="10">
        <v>11</v>
      </c>
      <c r="B34" s="2">
        <v>138</v>
      </c>
      <c r="C34" s="6" t="s">
        <v>39</v>
      </c>
      <c r="D34" s="30">
        <v>150</v>
      </c>
      <c r="E34" s="30">
        <f t="shared" si="10"/>
        <v>75</v>
      </c>
      <c r="F34" s="30"/>
      <c r="G34" s="46"/>
      <c r="H34" s="38">
        <f t="shared" si="11"/>
        <v>0</v>
      </c>
      <c r="I34" s="30"/>
      <c r="J34" s="46"/>
      <c r="K34" s="38">
        <f t="shared" si="12"/>
        <v>0</v>
      </c>
      <c r="L34" s="30"/>
      <c r="M34" s="46"/>
      <c r="N34" s="38">
        <f t="shared" si="13"/>
        <v>0</v>
      </c>
      <c r="O34" s="30"/>
      <c r="P34" s="46"/>
      <c r="Q34" s="38">
        <f t="shared" si="14"/>
        <v>0</v>
      </c>
      <c r="R34" s="30"/>
      <c r="S34" s="46"/>
      <c r="T34" s="41"/>
      <c r="U34" s="38" t="s">
        <v>8</v>
      </c>
      <c r="V34" s="38" t="s">
        <v>8</v>
      </c>
      <c r="W34" s="38" t="s">
        <v>8</v>
      </c>
    </row>
    <row r="35" spans="1:23" ht="15.75">
      <c r="A35" s="10">
        <v>12</v>
      </c>
      <c r="B35" s="2">
        <v>143</v>
      </c>
      <c r="C35" s="6" t="s">
        <v>38</v>
      </c>
      <c r="D35" s="30">
        <v>2370</v>
      </c>
      <c r="E35" s="30">
        <f t="shared" si="10"/>
        <v>1185</v>
      </c>
      <c r="F35" s="30">
        <v>1</v>
      </c>
      <c r="G35" s="46">
        <v>44.34</v>
      </c>
      <c r="H35" s="38">
        <f t="shared" si="11"/>
        <v>8.4388185654008435E-2</v>
      </c>
      <c r="I35" s="30"/>
      <c r="J35" s="46"/>
      <c r="K35" s="38">
        <f t="shared" si="12"/>
        <v>0</v>
      </c>
      <c r="L35" s="30">
        <v>22</v>
      </c>
      <c r="M35" s="46">
        <v>975.48</v>
      </c>
      <c r="N35" s="38">
        <f t="shared" si="13"/>
        <v>1.8565400843881856</v>
      </c>
      <c r="O35" s="30">
        <v>19</v>
      </c>
      <c r="P35" s="46">
        <v>842.46</v>
      </c>
      <c r="Q35" s="38">
        <f t="shared" si="14"/>
        <v>1.6033755274261603</v>
      </c>
      <c r="R35" s="30">
        <v>1</v>
      </c>
      <c r="S35" s="46">
        <v>15.18</v>
      </c>
      <c r="T35" s="41">
        <f t="shared" si="9"/>
        <v>2.4390243902439024</v>
      </c>
      <c r="U35" s="38" t="s">
        <v>8</v>
      </c>
      <c r="V35" s="38" t="s">
        <v>8</v>
      </c>
      <c r="W35" s="38" t="s">
        <v>8</v>
      </c>
    </row>
    <row r="36" spans="1:23" ht="15.75">
      <c r="A36" s="9">
        <v>13</v>
      </c>
      <c r="B36" s="2">
        <v>151</v>
      </c>
      <c r="C36" s="6" t="s">
        <v>40</v>
      </c>
      <c r="D36" s="30">
        <v>275</v>
      </c>
      <c r="E36" s="30">
        <f t="shared" si="10"/>
        <v>138</v>
      </c>
      <c r="F36" s="30"/>
      <c r="G36" s="46"/>
      <c r="H36" s="38">
        <f t="shared" si="11"/>
        <v>0</v>
      </c>
      <c r="I36" s="30"/>
      <c r="J36" s="46"/>
      <c r="K36" s="38">
        <f t="shared" si="12"/>
        <v>0</v>
      </c>
      <c r="L36" s="30"/>
      <c r="M36" s="46"/>
      <c r="N36" s="38">
        <f t="shared" si="13"/>
        <v>0</v>
      </c>
      <c r="O36" s="30"/>
      <c r="P36" s="46"/>
      <c r="Q36" s="38">
        <f t="shared" si="14"/>
        <v>0</v>
      </c>
      <c r="R36" s="30"/>
      <c r="S36" s="46"/>
      <c r="T36" s="41"/>
      <c r="U36" s="38" t="s">
        <v>8</v>
      </c>
      <c r="V36" s="38" t="s">
        <v>8</v>
      </c>
      <c r="W36" s="38" t="s">
        <v>8</v>
      </c>
    </row>
    <row r="37" spans="1:23" ht="15.75">
      <c r="A37" s="10">
        <v>14</v>
      </c>
      <c r="B37" s="2">
        <v>153</v>
      </c>
      <c r="C37" s="6" t="s">
        <v>35</v>
      </c>
      <c r="D37" s="30">
        <v>2158</v>
      </c>
      <c r="E37" s="30">
        <f t="shared" si="10"/>
        <v>1079</v>
      </c>
      <c r="F37" s="30">
        <v>17</v>
      </c>
      <c r="G37" s="46">
        <v>753.78</v>
      </c>
      <c r="H37" s="38">
        <f t="shared" si="11"/>
        <v>1.5755329008341055</v>
      </c>
      <c r="I37" s="30">
        <v>31</v>
      </c>
      <c r="J37" s="46">
        <v>1374.54</v>
      </c>
      <c r="K37" s="38">
        <f t="shared" si="12"/>
        <v>2.8730305838739572</v>
      </c>
      <c r="L37" s="30">
        <v>154</v>
      </c>
      <c r="M37" s="46">
        <v>6828.36</v>
      </c>
      <c r="N37" s="38">
        <f t="shared" si="13"/>
        <v>14.272474513438368</v>
      </c>
      <c r="O37" s="30">
        <v>119</v>
      </c>
      <c r="P37" s="46">
        <v>5276.46</v>
      </c>
      <c r="Q37" s="38">
        <f t="shared" si="14"/>
        <v>11.028730305838739</v>
      </c>
      <c r="R37" s="30">
        <v>1</v>
      </c>
      <c r="S37" s="46">
        <v>15.18</v>
      </c>
      <c r="T37" s="41">
        <f t="shared" si="9"/>
        <v>0.36630036630036628</v>
      </c>
      <c r="U37" s="38" t="s">
        <v>8</v>
      </c>
      <c r="V37" s="38" t="s">
        <v>8</v>
      </c>
      <c r="W37" s="38" t="s">
        <v>8</v>
      </c>
    </row>
    <row r="38" spans="1:23" ht="15.75">
      <c r="A38" s="10">
        <v>15</v>
      </c>
      <c r="B38" s="2">
        <v>284</v>
      </c>
      <c r="C38" s="63" t="s">
        <v>48</v>
      </c>
      <c r="D38" s="30">
        <v>1994</v>
      </c>
      <c r="E38" s="30">
        <f t="shared" si="10"/>
        <v>997</v>
      </c>
      <c r="F38" s="50">
        <v>16</v>
      </c>
      <c r="G38" s="46">
        <v>709.43999999999994</v>
      </c>
      <c r="H38" s="49">
        <f t="shared" si="11"/>
        <v>1.60481444332999</v>
      </c>
      <c r="I38" s="50">
        <v>18</v>
      </c>
      <c r="J38" s="46">
        <v>798.12</v>
      </c>
      <c r="K38" s="49">
        <f t="shared" si="12"/>
        <v>1.8054162487462388</v>
      </c>
      <c r="L38" s="50">
        <v>71</v>
      </c>
      <c r="M38" s="46">
        <v>3148.1400000000003</v>
      </c>
      <c r="N38" s="49">
        <f t="shared" si="13"/>
        <v>7.1213640922768304</v>
      </c>
      <c r="O38" s="50">
        <v>66</v>
      </c>
      <c r="P38" s="46">
        <v>2926.44</v>
      </c>
      <c r="Q38" s="49">
        <f t="shared" si="14"/>
        <v>6.6198595787362091</v>
      </c>
      <c r="R38" s="30"/>
      <c r="S38" s="46"/>
      <c r="T38" s="41">
        <f>+R38/(L38+O38)*100</f>
        <v>0</v>
      </c>
      <c r="U38" s="38" t="s">
        <v>8</v>
      </c>
      <c r="V38" s="38" t="s">
        <v>8</v>
      </c>
      <c r="W38" s="38" t="s">
        <v>8</v>
      </c>
    </row>
    <row r="39" spans="1:23" ht="15.75">
      <c r="A39" s="9">
        <v>16</v>
      </c>
      <c r="B39" s="2">
        <v>285</v>
      </c>
      <c r="C39" s="6" t="s">
        <v>36</v>
      </c>
      <c r="D39" s="30">
        <v>257</v>
      </c>
      <c r="E39" s="30">
        <f t="shared" si="10"/>
        <v>129</v>
      </c>
      <c r="F39" s="30"/>
      <c r="G39" s="46"/>
      <c r="H39" s="38">
        <f t="shared" si="11"/>
        <v>0</v>
      </c>
      <c r="I39" s="30"/>
      <c r="J39" s="46"/>
      <c r="K39" s="38">
        <f t="shared" si="12"/>
        <v>0</v>
      </c>
      <c r="L39" s="30"/>
      <c r="M39" s="46"/>
      <c r="N39" s="38">
        <f t="shared" si="13"/>
        <v>0</v>
      </c>
      <c r="O39" s="30"/>
      <c r="P39" s="46"/>
      <c r="Q39" s="38">
        <f t="shared" si="14"/>
        <v>0</v>
      </c>
      <c r="R39" s="30"/>
      <c r="S39" s="46"/>
      <c r="T39" s="41"/>
      <c r="U39" s="38" t="s">
        <v>8</v>
      </c>
      <c r="V39" s="38" t="s">
        <v>8</v>
      </c>
      <c r="W39" s="38" t="s">
        <v>8</v>
      </c>
    </row>
    <row r="40" spans="1:23" ht="15.75">
      <c r="A40" s="10">
        <v>17</v>
      </c>
      <c r="B40" s="11">
        <v>385</v>
      </c>
      <c r="C40" s="14" t="s">
        <v>61</v>
      </c>
      <c r="D40" s="30" t="s">
        <v>8</v>
      </c>
      <c r="E40" s="30" t="s">
        <v>8</v>
      </c>
      <c r="F40" s="30" t="s">
        <v>8</v>
      </c>
      <c r="G40" s="46" t="s">
        <v>8</v>
      </c>
      <c r="H40" s="38" t="s">
        <v>8</v>
      </c>
      <c r="I40" s="30" t="s">
        <v>8</v>
      </c>
      <c r="J40" s="46" t="s">
        <v>8</v>
      </c>
      <c r="K40" s="38" t="s">
        <v>8</v>
      </c>
      <c r="L40" s="30" t="s">
        <v>8</v>
      </c>
      <c r="M40" s="46" t="s">
        <v>8</v>
      </c>
      <c r="N40" s="38" t="s">
        <v>8</v>
      </c>
      <c r="O40" s="30" t="s">
        <v>8</v>
      </c>
      <c r="P40" s="46" t="s">
        <v>8</v>
      </c>
      <c r="Q40" s="38" t="s">
        <v>8</v>
      </c>
      <c r="R40" s="30" t="s">
        <v>8</v>
      </c>
      <c r="S40" s="46" t="s">
        <v>8</v>
      </c>
      <c r="T40" s="38" t="s">
        <v>8</v>
      </c>
      <c r="U40" s="42"/>
      <c r="V40" s="48"/>
      <c r="W40" s="38" t="s">
        <v>8</v>
      </c>
    </row>
    <row r="41" spans="1:23" ht="15.75">
      <c r="A41" s="10">
        <v>18</v>
      </c>
      <c r="B41" s="12" t="s">
        <v>80</v>
      </c>
      <c r="C41" s="14" t="s">
        <v>59</v>
      </c>
      <c r="D41" s="30" t="s">
        <v>8</v>
      </c>
      <c r="E41" s="30" t="s">
        <v>8</v>
      </c>
      <c r="F41" s="30" t="s">
        <v>8</v>
      </c>
      <c r="G41" s="46" t="s">
        <v>8</v>
      </c>
      <c r="H41" s="38" t="s">
        <v>8</v>
      </c>
      <c r="I41" s="30" t="s">
        <v>8</v>
      </c>
      <c r="J41" s="46" t="s">
        <v>8</v>
      </c>
      <c r="K41" s="38" t="s">
        <v>8</v>
      </c>
      <c r="L41" s="30" t="s">
        <v>8</v>
      </c>
      <c r="M41" s="46" t="s">
        <v>8</v>
      </c>
      <c r="N41" s="38" t="s">
        <v>8</v>
      </c>
      <c r="O41" s="30" t="s">
        <v>8</v>
      </c>
      <c r="P41" s="46" t="s">
        <v>8</v>
      </c>
      <c r="Q41" s="38" t="s">
        <v>8</v>
      </c>
      <c r="R41" s="30" t="s">
        <v>8</v>
      </c>
      <c r="S41" s="46" t="s">
        <v>8</v>
      </c>
      <c r="T41" s="38" t="s">
        <v>8</v>
      </c>
      <c r="U41" s="42"/>
      <c r="V41" s="48"/>
      <c r="W41" s="38" t="s">
        <v>8</v>
      </c>
    </row>
    <row r="42" spans="1:23" ht="15.75">
      <c r="A42" s="9">
        <v>19</v>
      </c>
      <c r="B42" s="2">
        <v>388</v>
      </c>
      <c r="C42" s="3" t="s">
        <v>66</v>
      </c>
      <c r="D42" s="30" t="s">
        <v>8</v>
      </c>
      <c r="E42" s="30" t="s">
        <v>8</v>
      </c>
      <c r="F42" s="30" t="s">
        <v>8</v>
      </c>
      <c r="G42" s="46" t="s">
        <v>8</v>
      </c>
      <c r="H42" s="38" t="s">
        <v>8</v>
      </c>
      <c r="I42" s="30" t="s">
        <v>8</v>
      </c>
      <c r="J42" s="46" t="s">
        <v>8</v>
      </c>
      <c r="K42" s="38" t="s">
        <v>8</v>
      </c>
      <c r="L42" s="30" t="s">
        <v>8</v>
      </c>
      <c r="M42" s="46" t="s">
        <v>8</v>
      </c>
      <c r="N42" s="38" t="s">
        <v>8</v>
      </c>
      <c r="O42" s="30" t="s">
        <v>8</v>
      </c>
      <c r="P42" s="46" t="s">
        <v>8</v>
      </c>
      <c r="Q42" s="38" t="s">
        <v>8</v>
      </c>
      <c r="R42" s="30" t="s">
        <v>8</v>
      </c>
      <c r="S42" s="46" t="s">
        <v>8</v>
      </c>
      <c r="T42" s="38" t="s">
        <v>8</v>
      </c>
      <c r="U42" s="42"/>
      <c r="V42" s="48"/>
      <c r="W42" s="38" t="s">
        <v>8</v>
      </c>
    </row>
    <row r="43" spans="1:23" ht="15.75">
      <c r="A43" s="10">
        <v>20</v>
      </c>
      <c r="B43" s="2">
        <v>389</v>
      </c>
      <c r="C43" s="3" t="s">
        <v>60</v>
      </c>
      <c r="D43" s="30" t="s">
        <v>8</v>
      </c>
      <c r="E43" s="30" t="s">
        <v>8</v>
      </c>
      <c r="F43" s="30" t="s">
        <v>8</v>
      </c>
      <c r="G43" s="46" t="s">
        <v>8</v>
      </c>
      <c r="H43" s="38" t="s">
        <v>8</v>
      </c>
      <c r="I43" s="30" t="s">
        <v>8</v>
      </c>
      <c r="J43" s="46" t="s">
        <v>8</v>
      </c>
      <c r="K43" s="38" t="s">
        <v>8</v>
      </c>
      <c r="L43" s="30" t="s">
        <v>8</v>
      </c>
      <c r="M43" s="46" t="s">
        <v>8</v>
      </c>
      <c r="N43" s="38" t="s">
        <v>8</v>
      </c>
      <c r="O43" s="30" t="s">
        <v>8</v>
      </c>
      <c r="P43" s="46" t="s">
        <v>8</v>
      </c>
      <c r="Q43" s="38" t="s">
        <v>8</v>
      </c>
      <c r="R43" s="30" t="s">
        <v>8</v>
      </c>
      <c r="S43" s="46" t="s">
        <v>8</v>
      </c>
      <c r="T43" s="38" t="s">
        <v>8</v>
      </c>
      <c r="U43" s="42">
        <v>6</v>
      </c>
      <c r="V43" s="48">
        <v>1222.32</v>
      </c>
      <c r="W43" s="38" t="s">
        <v>8</v>
      </c>
    </row>
    <row r="44" spans="1:23" ht="15.75">
      <c r="A44" s="10">
        <v>21</v>
      </c>
      <c r="B44" s="2">
        <v>391</v>
      </c>
      <c r="C44" s="3" t="s">
        <v>63</v>
      </c>
      <c r="D44" s="30" t="s">
        <v>8</v>
      </c>
      <c r="E44" s="30" t="s">
        <v>8</v>
      </c>
      <c r="F44" s="30" t="s">
        <v>8</v>
      </c>
      <c r="G44" s="46" t="s">
        <v>8</v>
      </c>
      <c r="H44" s="38" t="s">
        <v>8</v>
      </c>
      <c r="I44" s="30" t="s">
        <v>8</v>
      </c>
      <c r="J44" s="46" t="s">
        <v>8</v>
      </c>
      <c r="K44" s="38" t="s">
        <v>8</v>
      </c>
      <c r="L44" s="30" t="s">
        <v>8</v>
      </c>
      <c r="M44" s="46" t="s">
        <v>8</v>
      </c>
      <c r="N44" s="38" t="s">
        <v>8</v>
      </c>
      <c r="O44" s="30" t="s">
        <v>8</v>
      </c>
      <c r="P44" s="46" t="s">
        <v>8</v>
      </c>
      <c r="Q44" s="38" t="s">
        <v>8</v>
      </c>
      <c r="R44" s="30" t="s">
        <v>8</v>
      </c>
      <c r="S44" s="46" t="s">
        <v>8</v>
      </c>
      <c r="T44" s="38" t="s">
        <v>8</v>
      </c>
      <c r="U44" s="42"/>
      <c r="V44" s="48"/>
      <c r="W44" s="38" t="s">
        <v>8</v>
      </c>
    </row>
    <row r="45" spans="1:23" ht="15.75">
      <c r="A45" s="9">
        <v>22</v>
      </c>
      <c r="B45" s="2">
        <v>394</v>
      </c>
      <c r="C45" s="6" t="s">
        <v>24</v>
      </c>
      <c r="D45" s="30">
        <v>1376</v>
      </c>
      <c r="E45" s="30">
        <f t="shared" ref="E45:E97" si="15">ROUND(D45/2,0)</f>
        <v>688</v>
      </c>
      <c r="F45" s="30">
        <v>17</v>
      </c>
      <c r="G45" s="46">
        <v>753.78000000000009</v>
      </c>
      <c r="H45" s="38">
        <f t="shared" si="11"/>
        <v>2.4709302325581395</v>
      </c>
      <c r="I45" s="30">
        <v>17</v>
      </c>
      <c r="J45" s="46">
        <v>753.78000000000009</v>
      </c>
      <c r="K45" s="38">
        <f t="shared" ref="K45:K96" si="16">+I45/E45*100</f>
        <v>2.4709302325581395</v>
      </c>
      <c r="L45" s="30">
        <v>22</v>
      </c>
      <c r="M45" s="46">
        <v>975.48</v>
      </c>
      <c r="N45" s="38">
        <f t="shared" ref="N45:N96" si="17">+L45/E45*100</f>
        <v>3.1976744186046515</v>
      </c>
      <c r="O45" s="30">
        <v>42</v>
      </c>
      <c r="P45" s="46">
        <v>1862.28</v>
      </c>
      <c r="Q45" s="38">
        <f t="shared" ref="Q45:Q96" si="18">+O45/E45*100</f>
        <v>6.104651162790697</v>
      </c>
      <c r="R45" s="30">
        <v>1</v>
      </c>
      <c r="S45" s="46">
        <v>15.18</v>
      </c>
      <c r="T45" s="41">
        <f t="shared" ref="T45:T96" si="19">+R45/(L45+O45)*100</f>
        <v>1.5625</v>
      </c>
      <c r="U45" s="38"/>
      <c r="V45" s="38"/>
      <c r="W45" s="38" t="s">
        <v>8</v>
      </c>
    </row>
    <row r="46" spans="1:23" ht="15.75">
      <c r="A46" s="10">
        <v>23</v>
      </c>
      <c r="B46" s="2">
        <v>531</v>
      </c>
      <c r="C46" s="6" t="s">
        <v>29</v>
      </c>
      <c r="D46" s="30">
        <v>990</v>
      </c>
      <c r="E46" s="30">
        <f t="shared" si="15"/>
        <v>495</v>
      </c>
      <c r="F46" s="30">
        <v>4</v>
      </c>
      <c r="G46" s="46">
        <v>177.36</v>
      </c>
      <c r="H46" s="38">
        <f t="shared" si="11"/>
        <v>0.80808080808080807</v>
      </c>
      <c r="I46" s="30">
        <v>7</v>
      </c>
      <c r="J46" s="46">
        <v>310.38</v>
      </c>
      <c r="K46" s="38">
        <f t="shared" si="16"/>
        <v>1.4141414141414141</v>
      </c>
      <c r="L46" s="30">
        <v>22</v>
      </c>
      <c r="M46" s="46">
        <v>975.48</v>
      </c>
      <c r="N46" s="38">
        <f t="shared" si="17"/>
        <v>4.4444444444444446</v>
      </c>
      <c r="O46" s="30">
        <v>10</v>
      </c>
      <c r="P46" s="46">
        <v>443.4</v>
      </c>
      <c r="Q46" s="38">
        <f t="shared" si="18"/>
        <v>2.0202020202020203</v>
      </c>
      <c r="R46" s="30"/>
      <c r="S46" s="46"/>
      <c r="T46" s="41">
        <f t="shared" si="19"/>
        <v>0</v>
      </c>
      <c r="U46" s="38" t="s">
        <v>8</v>
      </c>
      <c r="V46" s="38" t="s">
        <v>8</v>
      </c>
      <c r="W46" s="38" t="s">
        <v>8</v>
      </c>
    </row>
    <row r="47" spans="1:23" ht="15.75">
      <c r="A47" s="10">
        <v>24</v>
      </c>
      <c r="B47" s="2">
        <v>583</v>
      </c>
      <c r="C47" s="6" t="s">
        <v>11</v>
      </c>
      <c r="D47" s="30">
        <v>127</v>
      </c>
      <c r="E47" s="30">
        <f t="shared" si="15"/>
        <v>64</v>
      </c>
      <c r="F47" s="30"/>
      <c r="G47" s="46"/>
      <c r="H47" s="38">
        <f t="shared" si="11"/>
        <v>0</v>
      </c>
      <c r="I47" s="30">
        <v>3</v>
      </c>
      <c r="J47" s="46">
        <v>133.02000000000001</v>
      </c>
      <c r="K47" s="38">
        <f t="shared" si="16"/>
        <v>4.6875</v>
      </c>
      <c r="L47" s="30">
        <v>15</v>
      </c>
      <c r="M47" s="46">
        <v>665.1</v>
      </c>
      <c r="N47" s="38">
        <f t="shared" si="17"/>
        <v>23.4375</v>
      </c>
      <c r="O47" s="30">
        <v>10</v>
      </c>
      <c r="P47" s="46">
        <v>443.4</v>
      </c>
      <c r="Q47" s="38">
        <f t="shared" si="18"/>
        <v>15.625</v>
      </c>
      <c r="R47" s="30"/>
      <c r="S47" s="46"/>
      <c r="T47" s="41">
        <f t="shared" si="19"/>
        <v>0</v>
      </c>
      <c r="U47" s="38" t="s">
        <v>8</v>
      </c>
      <c r="V47" s="38" t="s">
        <v>8</v>
      </c>
      <c r="W47" s="38" t="s">
        <v>8</v>
      </c>
    </row>
    <row r="48" spans="1:23" ht="15.75">
      <c r="A48" s="9">
        <v>25</v>
      </c>
      <c r="B48" s="2">
        <v>4421</v>
      </c>
      <c r="C48" s="6" t="s">
        <v>77</v>
      </c>
      <c r="D48" s="30">
        <v>1328</v>
      </c>
      <c r="E48" s="30">
        <f t="shared" si="15"/>
        <v>664</v>
      </c>
      <c r="F48" s="30">
        <v>58</v>
      </c>
      <c r="G48" s="46">
        <v>2571.7200000000003</v>
      </c>
      <c r="H48" s="38">
        <f t="shared" si="11"/>
        <v>8.7349397590361448</v>
      </c>
      <c r="I48" s="30">
        <v>8</v>
      </c>
      <c r="J48" s="46">
        <v>354.72</v>
      </c>
      <c r="K48" s="38">
        <f t="shared" si="16"/>
        <v>1.2048192771084338</v>
      </c>
      <c r="L48" s="30">
        <v>91</v>
      </c>
      <c r="M48" s="46">
        <v>4034.9399999999996</v>
      </c>
      <c r="N48" s="38">
        <f t="shared" si="17"/>
        <v>13.704819277108435</v>
      </c>
      <c r="O48" s="30">
        <v>81</v>
      </c>
      <c r="P48" s="46">
        <v>3591.54</v>
      </c>
      <c r="Q48" s="38">
        <f t="shared" si="18"/>
        <v>12.198795180722891</v>
      </c>
      <c r="R48" s="30"/>
      <c r="S48" s="46"/>
      <c r="T48" s="41">
        <f t="shared" si="19"/>
        <v>0</v>
      </c>
      <c r="U48" s="38" t="s">
        <v>8</v>
      </c>
      <c r="V48" s="38" t="s">
        <v>8</v>
      </c>
      <c r="W48" s="38" t="s">
        <v>8</v>
      </c>
    </row>
    <row r="49" spans="1:23" ht="15.75">
      <c r="A49" s="10">
        <v>26</v>
      </c>
      <c r="B49" s="2">
        <v>4422</v>
      </c>
      <c r="C49" s="6" t="s">
        <v>25</v>
      </c>
      <c r="D49" s="30">
        <v>950</v>
      </c>
      <c r="E49" s="30">
        <f t="shared" si="15"/>
        <v>475</v>
      </c>
      <c r="F49" s="30">
        <v>2</v>
      </c>
      <c r="G49" s="46">
        <v>88.68</v>
      </c>
      <c r="H49" s="38">
        <f t="shared" si="11"/>
        <v>0.42105263157894735</v>
      </c>
      <c r="I49" s="30">
        <v>5</v>
      </c>
      <c r="J49" s="46">
        <v>221.7</v>
      </c>
      <c r="K49" s="38">
        <f t="shared" si="16"/>
        <v>1.0526315789473684</v>
      </c>
      <c r="L49" s="30">
        <v>12</v>
      </c>
      <c r="M49" s="46">
        <v>532.08000000000004</v>
      </c>
      <c r="N49" s="38">
        <f t="shared" si="17"/>
        <v>2.5263157894736841</v>
      </c>
      <c r="O49" s="30">
        <v>9</v>
      </c>
      <c r="P49" s="46">
        <v>399.06</v>
      </c>
      <c r="Q49" s="38">
        <f t="shared" si="18"/>
        <v>1.8947368421052633</v>
      </c>
      <c r="R49" s="30"/>
      <c r="S49" s="46"/>
      <c r="T49" s="41">
        <f t="shared" si="19"/>
        <v>0</v>
      </c>
      <c r="U49" s="42">
        <v>21</v>
      </c>
      <c r="V49" s="48">
        <v>4278.12</v>
      </c>
      <c r="W49" s="38" t="s">
        <v>8</v>
      </c>
    </row>
    <row r="50" spans="1:23" ht="15.75">
      <c r="A50" s="10">
        <v>27</v>
      </c>
      <c r="B50" s="2">
        <v>4432</v>
      </c>
      <c r="C50" s="6" t="s">
        <v>26</v>
      </c>
      <c r="D50" s="30">
        <v>1350</v>
      </c>
      <c r="E50" s="30">
        <f t="shared" si="15"/>
        <v>675</v>
      </c>
      <c r="F50" s="30">
        <v>36</v>
      </c>
      <c r="G50" s="46">
        <v>1596.24</v>
      </c>
      <c r="H50" s="38">
        <f t="shared" si="11"/>
        <v>5.3333333333333339</v>
      </c>
      <c r="I50" s="30">
        <v>23</v>
      </c>
      <c r="J50" s="46">
        <v>1019.8199999999999</v>
      </c>
      <c r="K50" s="38">
        <f t="shared" si="16"/>
        <v>3.4074074074074074</v>
      </c>
      <c r="L50" s="30">
        <v>133</v>
      </c>
      <c r="M50" s="46">
        <v>5897.2199999999993</v>
      </c>
      <c r="N50" s="38">
        <f t="shared" si="17"/>
        <v>19.703703703703702</v>
      </c>
      <c r="O50" s="30">
        <v>77</v>
      </c>
      <c r="P50" s="46">
        <v>3414.1800000000003</v>
      </c>
      <c r="Q50" s="38">
        <f t="shared" si="18"/>
        <v>11.407407407407408</v>
      </c>
      <c r="R50" s="30"/>
      <c r="S50" s="46"/>
      <c r="T50" s="41">
        <f t="shared" si="19"/>
        <v>0</v>
      </c>
      <c r="U50" s="38" t="s">
        <v>8</v>
      </c>
      <c r="V50" s="38" t="s">
        <v>8</v>
      </c>
      <c r="W50" s="38" t="s">
        <v>8</v>
      </c>
    </row>
    <row r="51" spans="1:23" ht="15.75">
      <c r="A51" s="9">
        <v>28</v>
      </c>
      <c r="B51" s="2">
        <v>4475</v>
      </c>
      <c r="C51" s="6" t="s">
        <v>47</v>
      </c>
      <c r="D51" s="30">
        <v>2800</v>
      </c>
      <c r="E51" s="30">
        <f t="shared" si="15"/>
        <v>1400</v>
      </c>
      <c r="F51" s="30">
        <v>1</v>
      </c>
      <c r="G51" s="46">
        <v>44.34</v>
      </c>
      <c r="H51" s="38">
        <f t="shared" si="11"/>
        <v>7.1428571428571425E-2</v>
      </c>
      <c r="I51" s="30">
        <v>2</v>
      </c>
      <c r="J51" s="46">
        <v>88.68</v>
      </c>
      <c r="K51" s="38">
        <f t="shared" si="16"/>
        <v>0.14285714285714285</v>
      </c>
      <c r="L51" s="30">
        <v>11</v>
      </c>
      <c r="M51" s="46">
        <v>487.74</v>
      </c>
      <c r="N51" s="38">
        <f t="shared" si="17"/>
        <v>0.78571428571428581</v>
      </c>
      <c r="O51" s="30">
        <v>4</v>
      </c>
      <c r="P51" s="46">
        <v>177.36</v>
      </c>
      <c r="Q51" s="38">
        <f t="shared" si="18"/>
        <v>0.2857142857142857</v>
      </c>
      <c r="R51" s="30"/>
      <c r="S51" s="46"/>
      <c r="T51" s="41">
        <f t="shared" si="19"/>
        <v>0</v>
      </c>
      <c r="U51" s="38" t="s">
        <v>8</v>
      </c>
      <c r="V51" s="38" t="s">
        <v>8</v>
      </c>
      <c r="W51" s="38" t="s">
        <v>8</v>
      </c>
    </row>
    <row r="52" spans="1:23" ht="15.75">
      <c r="A52" s="10">
        <v>29</v>
      </c>
      <c r="B52" s="2">
        <v>4483</v>
      </c>
      <c r="C52" s="6" t="s">
        <v>44</v>
      </c>
      <c r="D52" s="30">
        <v>352</v>
      </c>
      <c r="E52" s="30">
        <f t="shared" si="15"/>
        <v>176</v>
      </c>
      <c r="F52" s="30">
        <v>1</v>
      </c>
      <c r="G52" s="46">
        <v>44.34</v>
      </c>
      <c r="H52" s="38">
        <f t="shared" si="11"/>
        <v>0.56818181818181823</v>
      </c>
      <c r="I52" s="30"/>
      <c r="J52" s="46"/>
      <c r="K52" s="38">
        <f t="shared" si="16"/>
        <v>0</v>
      </c>
      <c r="L52" s="30"/>
      <c r="M52" s="46"/>
      <c r="N52" s="38">
        <f t="shared" si="17"/>
        <v>0</v>
      </c>
      <c r="O52" s="30"/>
      <c r="P52" s="46"/>
      <c r="Q52" s="38">
        <f t="shared" si="18"/>
        <v>0</v>
      </c>
      <c r="R52" s="30"/>
      <c r="S52" s="46"/>
      <c r="T52" s="41"/>
      <c r="U52" s="38" t="s">
        <v>8</v>
      </c>
      <c r="V52" s="38" t="s">
        <v>8</v>
      </c>
      <c r="W52" s="38" t="s">
        <v>8</v>
      </c>
    </row>
    <row r="53" spans="1:23" ht="15.75">
      <c r="A53" s="10">
        <v>30</v>
      </c>
      <c r="B53" s="2">
        <v>4484</v>
      </c>
      <c r="C53" s="6" t="s">
        <v>49</v>
      </c>
      <c r="D53" s="30">
        <v>1254</v>
      </c>
      <c r="E53" s="30">
        <f t="shared" si="15"/>
        <v>627</v>
      </c>
      <c r="F53" s="30">
        <v>10</v>
      </c>
      <c r="G53" s="46">
        <v>443.4</v>
      </c>
      <c r="H53" s="38">
        <f t="shared" si="11"/>
        <v>1.5948963317384368</v>
      </c>
      <c r="I53" s="30">
        <v>16</v>
      </c>
      <c r="J53" s="46">
        <v>709.44</v>
      </c>
      <c r="K53" s="38">
        <f t="shared" si="16"/>
        <v>2.5518341307814993</v>
      </c>
      <c r="L53" s="30">
        <v>64</v>
      </c>
      <c r="M53" s="46">
        <v>2837.76</v>
      </c>
      <c r="N53" s="38">
        <f t="shared" si="17"/>
        <v>10.207336523125997</v>
      </c>
      <c r="O53" s="30">
        <v>29</v>
      </c>
      <c r="P53" s="46">
        <v>1285.8600000000001</v>
      </c>
      <c r="Q53" s="38">
        <f t="shared" si="18"/>
        <v>4.6251993620414673</v>
      </c>
      <c r="R53" s="30"/>
      <c r="S53" s="46"/>
      <c r="T53" s="41">
        <f t="shared" si="19"/>
        <v>0</v>
      </c>
      <c r="U53" s="38" t="s">
        <v>8</v>
      </c>
      <c r="V53" s="38" t="s">
        <v>8</v>
      </c>
      <c r="W53" s="38" t="s">
        <v>8</v>
      </c>
    </row>
    <row r="54" spans="1:23" ht="15.75">
      <c r="A54" s="9">
        <v>31</v>
      </c>
      <c r="B54" s="2">
        <v>4485</v>
      </c>
      <c r="C54" s="6" t="s">
        <v>37</v>
      </c>
      <c r="D54" s="30">
        <v>320</v>
      </c>
      <c r="E54" s="30">
        <f t="shared" si="15"/>
        <v>160</v>
      </c>
      <c r="F54" s="30"/>
      <c r="G54" s="46"/>
      <c r="H54" s="38">
        <f t="shared" si="11"/>
        <v>0</v>
      </c>
      <c r="I54" s="30"/>
      <c r="J54" s="46"/>
      <c r="K54" s="38">
        <f t="shared" si="16"/>
        <v>0</v>
      </c>
      <c r="L54" s="30"/>
      <c r="M54" s="46"/>
      <c r="N54" s="38">
        <f t="shared" si="17"/>
        <v>0</v>
      </c>
      <c r="O54" s="30"/>
      <c r="P54" s="46"/>
      <c r="Q54" s="38">
        <f t="shared" si="18"/>
        <v>0</v>
      </c>
      <c r="R54" s="30"/>
      <c r="S54" s="46"/>
      <c r="T54" s="41"/>
      <c r="U54" s="38" t="s">
        <v>8</v>
      </c>
      <c r="V54" s="38" t="s">
        <v>8</v>
      </c>
      <c r="W54" s="38" t="s">
        <v>8</v>
      </c>
    </row>
    <row r="55" spans="1:23" ht="15.75">
      <c r="A55" s="10">
        <v>32</v>
      </c>
      <c r="B55" s="2">
        <v>4545</v>
      </c>
      <c r="C55" s="6" t="s">
        <v>27</v>
      </c>
      <c r="D55" s="30">
        <v>1657</v>
      </c>
      <c r="E55" s="30">
        <f t="shared" si="15"/>
        <v>829</v>
      </c>
      <c r="F55" s="30">
        <v>2</v>
      </c>
      <c r="G55" s="46">
        <v>88.68</v>
      </c>
      <c r="H55" s="38">
        <f t="shared" si="11"/>
        <v>0.24125452352231602</v>
      </c>
      <c r="I55" s="30">
        <v>6</v>
      </c>
      <c r="J55" s="46">
        <v>266.03999999999996</v>
      </c>
      <c r="K55" s="38">
        <f t="shared" si="16"/>
        <v>0.72376357056694818</v>
      </c>
      <c r="L55" s="30">
        <v>57</v>
      </c>
      <c r="M55" s="46">
        <v>2527.38</v>
      </c>
      <c r="N55" s="38">
        <f t="shared" si="17"/>
        <v>6.875753920386007</v>
      </c>
      <c r="O55" s="30">
        <v>35</v>
      </c>
      <c r="P55" s="46">
        <v>1551.9</v>
      </c>
      <c r="Q55" s="38">
        <f t="shared" si="18"/>
        <v>4.2219541616405305</v>
      </c>
      <c r="R55" s="30"/>
      <c r="S55" s="46"/>
      <c r="T55" s="41">
        <f t="shared" si="19"/>
        <v>0</v>
      </c>
      <c r="U55" s="38" t="s">
        <v>8</v>
      </c>
      <c r="V55" s="38" t="s">
        <v>8</v>
      </c>
      <c r="W55" s="38" t="s">
        <v>8</v>
      </c>
    </row>
    <row r="56" spans="1:23" ht="15.75">
      <c r="A56" s="10">
        <v>33</v>
      </c>
      <c r="B56" s="2">
        <v>4548</v>
      </c>
      <c r="C56" s="6" t="s">
        <v>14</v>
      </c>
      <c r="D56" s="30">
        <v>1125</v>
      </c>
      <c r="E56" s="30">
        <f t="shared" si="15"/>
        <v>563</v>
      </c>
      <c r="F56" s="30"/>
      <c r="G56" s="46"/>
      <c r="H56" s="38">
        <f t="shared" si="11"/>
        <v>0</v>
      </c>
      <c r="I56" s="30"/>
      <c r="J56" s="46"/>
      <c r="K56" s="38">
        <f t="shared" si="16"/>
        <v>0</v>
      </c>
      <c r="L56" s="30"/>
      <c r="M56" s="46"/>
      <c r="N56" s="38">
        <f t="shared" si="17"/>
        <v>0</v>
      </c>
      <c r="O56" s="30"/>
      <c r="P56" s="46"/>
      <c r="Q56" s="38">
        <f t="shared" si="18"/>
        <v>0</v>
      </c>
      <c r="R56" s="30"/>
      <c r="S56" s="46"/>
      <c r="T56" s="41"/>
      <c r="U56" s="38" t="s">
        <v>8</v>
      </c>
      <c r="V56" s="38" t="s">
        <v>8</v>
      </c>
      <c r="W56" s="38" t="s">
        <v>8</v>
      </c>
    </row>
    <row r="57" spans="1:23" ht="15.75">
      <c r="A57" s="9">
        <v>34</v>
      </c>
      <c r="B57" s="2">
        <v>4549</v>
      </c>
      <c r="C57" s="4" t="s">
        <v>15</v>
      </c>
      <c r="D57" s="30">
        <v>590</v>
      </c>
      <c r="E57" s="30">
        <f t="shared" si="15"/>
        <v>295</v>
      </c>
      <c r="F57" s="30">
        <v>33</v>
      </c>
      <c r="G57" s="46">
        <v>1463.22</v>
      </c>
      <c r="H57" s="38">
        <f t="shared" si="11"/>
        <v>11.186440677966102</v>
      </c>
      <c r="I57" s="30">
        <v>41</v>
      </c>
      <c r="J57" s="46">
        <v>1817.94</v>
      </c>
      <c r="K57" s="38">
        <f t="shared" si="16"/>
        <v>13.898305084745763</v>
      </c>
      <c r="L57" s="30">
        <v>98</v>
      </c>
      <c r="M57" s="46">
        <v>4345.32</v>
      </c>
      <c r="N57" s="38">
        <f t="shared" si="17"/>
        <v>33.220338983050844</v>
      </c>
      <c r="O57" s="30">
        <v>60</v>
      </c>
      <c r="P57" s="46">
        <v>2660.4</v>
      </c>
      <c r="Q57" s="38">
        <f t="shared" si="18"/>
        <v>20.33898305084746</v>
      </c>
      <c r="R57" s="30"/>
      <c r="S57" s="46"/>
      <c r="T57" s="41">
        <f t="shared" si="19"/>
        <v>0</v>
      </c>
      <c r="U57" s="38" t="s">
        <v>8</v>
      </c>
      <c r="V57" s="38" t="s">
        <v>8</v>
      </c>
      <c r="W57" s="38" t="s">
        <v>8</v>
      </c>
    </row>
    <row r="58" spans="1:23" ht="15.75">
      <c r="A58" s="10">
        <v>35</v>
      </c>
      <c r="B58" s="2">
        <v>4570</v>
      </c>
      <c r="C58" s="3" t="s">
        <v>23</v>
      </c>
      <c r="D58" s="30">
        <v>1375</v>
      </c>
      <c r="E58" s="30">
        <f t="shared" si="15"/>
        <v>688</v>
      </c>
      <c r="F58" s="30">
        <v>8</v>
      </c>
      <c r="G58" s="46">
        <v>354.72</v>
      </c>
      <c r="H58" s="38">
        <f t="shared" si="11"/>
        <v>1.1627906976744187</v>
      </c>
      <c r="I58" s="30">
        <v>10</v>
      </c>
      <c r="J58" s="46">
        <v>443.4</v>
      </c>
      <c r="K58" s="38">
        <f t="shared" si="16"/>
        <v>1.4534883720930232</v>
      </c>
      <c r="L58" s="30">
        <v>10</v>
      </c>
      <c r="M58" s="46">
        <v>443.4</v>
      </c>
      <c r="N58" s="38">
        <f t="shared" si="17"/>
        <v>1.4534883720930232</v>
      </c>
      <c r="O58" s="30">
        <v>25</v>
      </c>
      <c r="P58" s="46">
        <v>1108.5</v>
      </c>
      <c r="Q58" s="38">
        <f t="shared" si="18"/>
        <v>3.6337209302325584</v>
      </c>
      <c r="R58" s="30">
        <v>1</v>
      </c>
      <c r="S58" s="46">
        <v>15.18</v>
      </c>
      <c r="T58" s="41">
        <f t="shared" si="19"/>
        <v>2.8571428571428572</v>
      </c>
      <c r="U58" s="38" t="s">
        <v>8</v>
      </c>
      <c r="V58" s="38" t="s">
        <v>8</v>
      </c>
      <c r="W58" s="38" t="s">
        <v>8</v>
      </c>
    </row>
    <row r="59" spans="1:23" ht="15.75">
      <c r="A59" s="10">
        <v>36</v>
      </c>
      <c r="B59" s="2">
        <v>4593</v>
      </c>
      <c r="C59" s="6" t="s">
        <v>18</v>
      </c>
      <c r="D59" s="30">
        <v>782</v>
      </c>
      <c r="E59" s="30">
        <f t="shared" si="15"/>
        <v>391</v>
      </c>
      <c r="F59" s="30">
        <v>8</v>
      </c>
      <c r="G59" s="46">
        <v>354.72</v>
      </c>
      <c r="H59" s="38">
        <f t="shared" si="11"/>
        <v>2.0460358056265986</v>
      </c>
      <c r="I59" s="30"/>
      <c r="J59" s="46"/>
      <c r="K59" s="38">
        <f t="shared" si="16"/>
        <v>0</v>
      </c>
      <c r="L59" s="30">
        <v>17</v>
      </c>
      <c r="M59" s="46">
        <v>753.78</v>
      </c>
      <c r="N59" s="38">
        <f t="shared" si="17"/>
        <v>4.3478260869565215</v>
      </c>
      <c r="O59" s="30">
        <v>13</v>
      </c>
      <c r="P59" s="46">
        <v>576.41999999999996</v>
      </c>
      <c r="Q59" s="38">
        <f t="shared" si="18"/>
        <v>3.3248081841432229</v>
      </c>
      <c r="R59" s="30"/>
      <c r="S59" s="46"/>
      <c r="T59" s="41">
        <f t="shared" si="19"/>
        <v>0</v>
      </c>
      <c r="U59" s="38" t="s">
        <v>8</v>
      </c>
      <c r="V59" s="38" t="s">
        <v>8</v>
      </c>
      <c r="W59" s="38" t="s">
        <v>8</v>
      </c>
    </row>
    <row r="60" spans="1:23" ht="15.75">
      <c r="A60" s="9">
        <v>37</v>
      </c>
      <c r="B60" s="2">
        <v>4594</v>
      </c>
      <c r="C60" s="6" t="s">
        <v>17</v>
      </c>
      <c r="D60" s="30">
        <v>427</v>
      </c>
      <c r="E60" s="30">
        <f t="shared" si="15"/>
        <v>214</v>
      </c>
      <c r="F60" s="30">
        <v>2</v>
      </c>
      <c r="G60" s="46">
        <v>88.68</v>
      </c>
      <c r="H60" s="38">
        <f t="shared" si="11"/>
        <v>0.93457943925233633</v>
      </c>
      <c r="I60" s="30">
        <v>11</v>
      </c>
      <c r="J60" s="46">
        <v>487.74</v>
      </c>
      <c r="K60" s="38">
        <f t="shared" si="16"/>
        <v>5.1401869158878499</v>
      </c>
      <c r="L60" s="30">
        <v>19</v>
      </c>
      <c r="M60" s="46">
        <v>842.46</v>
      </c>
      <c r="N60" s="38">
        <f t="shared" si="17"/>
        <v>8.8785046728971952</v>
      </c>
      <c r="O60" s="30">
        <v>1</v>
      </c>
      <c r="P60" s="46">
        <v>44.34</v>
      </c>
      <c r="Q60" s="38">
        <f t="shared" si="18"/>
        <v>0.46728971962616817</v>
      </c>
      <c r="R60" s="30"/>
      <c r="S60" s="46"/>
      <c r="T60" s="41">
        <f t="shared" si="19"/>
        <v>0</v>
      </c>
      <c r="U60" s="38" t="s">
        <v>8</v>
      </c>
      <c r="V60" s="38" t="s">
        <v>8</v>
      </c>
      <c r="W60" s="38" t="s">
        <v>8</v>
      </c>
    </row>
    <row r="61" spans="1:23" ht="15.75">
      <c r="A61" s="10">
        <v>38</v>
      </c>
      <c r="B61" s="2">
        <v>4641</v>
      </c>
      <c r="C61" s="6" t="s">
        <v>19</v>
      </c>
      <c r="D61" s="30">
        <v>358</v>
      </c>
      <c r="E61" s="30">
        <f t="shared" si="15"/>
        <v>179</v>
      </c>
      <c r="F61" s="30">
        <v>1</v>
      </c>
      <c r="G61" s="46">
        <v>44.34</v>
      </c>
      <c r="H61" s="38">
        <f t="shared" si="11"/>
        <v>0.55865921787709494</v>
      </c>
      <c r="I61" s="30">
        <v>3</v>
      </c>
      <c r="J61" s="46">
        <v>133.02000000000001</v>
      </c>
      <c r="K61" s="38">
        <f t="shared" si="16"/>
        <v>1.6759776536312849</v>
      </c>
      <c r="L61" s="30">
        <v>30</v>
      </c>
      <c r="M61" s="46">
        <v>1330.1999999999998</v>
      </c>
      <c r="N61" s="38">
        <f t="shared" si="17"/>
        <v>16.759776536312849</v>
      </c>
      <c r="O61" s="30">
        <v>20</v>
      </c>
      <c r="P61" s="46">
        <v>886.8</v>
      </c>
      <c r="Q61" s="38">
        <f t="shared" si="18"/>
        <v>11.173184357541899</v>
      </c>
      <c r="R61" s="30"/>
      <c r="S61" s="46"/>
      <c r="T61" s="41">
        <f t="shared" si="19"/>
        <v>0</v>
      </c>
      <c r="U61" s="38" t="s">
        <v>8</v>
      </c>
      <c r="V61" s="38" t="s">
        <v>8</v>
      </c>
      <c r="W61" s="38" t="s">
        <v>8</v>
      </c>
    </row>
    <row r="62" spans="1:23" ht="15.75">
      <c r="A62" s="10">
        <v>39</v>
      </c>
      <c r="B62" s="2">
        <v>4659</v>
      </c>
      <c r="C62" s="6" t="s">
        <v>28</v>
      </c>
      <c r="D62" s="30">
        <v>1233</v>
      </c>
      <c r="E62" s="30">
        <f t="shared" si="15"/>
        <v>617</v>
      </c>
      <c r="F62" s="30">
        <v>54</v>
      </c>
      <c r="G62" s="46">
        <v>2394.36</v>
      </c>
      <c r="H62" s="38">
        <f t="shared" si="11"/>
        <v>8.7520259319286886</v>
      </c>
      <c r="I62" s="30">
        <v>39</v>
      </c>
      <c r="J62" s="46">
        <v>1729.2599999999998</v>
      </c>
      <c r="K62" s="38">
        <f t="shared" si="16"/>
        <v>6.3209076175040515</v>
      </c>
      <c r="L62" s="30">
        <v>64</v>
      </c>
      <c r="M62" s="46">
        <v>2837.76</v>
      </c>
      <c r="N62" s="38">
        <f t="shared" si="17"/>
        <v>10.372771474878444</v>
      </c>
      <c r="O62" s="30">
        <v>64</v>
      </c>
      <c r="P62" s="46">
        <v>2837.76</v>
      </c>
      <c r="Q62" s="38">
        <f t="shared" si="18"/>
        <v>10.372771474878444</v>
      </c>
      <c r="R62" s="30"/>
      <c r="S62" s="46"/>
      <c r="T62" s="41">
        <f t="shared" si="19"/>
        <v>0</v>
      </c>
      <c r="U62" s="38" t="s">
        <v>8</v>
      </c>
      <c r="V62" s="38" t="s">
        <v>8</v>
      </c>
      <c r="W62" s="38" t="s">
        <v>8</v>
      </c>
    </row>
    <row r="63" spans="1:23" ht="15.75">
      <c r="A63" s="9">
        <v>40</v>
      </c>
      <c r="B63" s="2">
        <v>4670</v>
      </c>
      <c r="C63" s="6" t="s">
        <v>82</v>
      </c>
      <c r="D63" s="30">
        <v>409</v>
      </c>
      <c r="E63" s="30">
        <f t="shared" si="15"/>
        <v>205</v>
      </c>
      <c r="F63" s="30">
        <v>6</v>
      </c>
      <c r="G63" s="46">
        <v>266.04000000000002</v>
      </c>
      <c r="H63" s="38">
        <f t="shared" si="11"/>
        <v>2.9268292682926833</v>
      </c>
      <c r="I63" s="30">
        <v>5</v>
      </c>
      <c r="J63" s="46">
        <v>221.7</v>
      </c>
      <c r="K63" s="38">
        <f t="shared" si="16"/>
        <v>2.4390243902439024</v>
      </c>
      <c r="L63" s="30">
        <v>20</v>
      </c>
      <c r="M63" s="46">
        <v>886.8</v>
      </c>
      <c r="N63" s="38">
        <f t="shared" si="17"/>
        <v>9.7560975609756095</v>
      </c>
      <c r="O63" s="30">
        <v>45</v>
      </c>
      <c r="P63" s="46">
        <v>1995.3</v>
      </c>
      <c r="Q63" s="38">
        <f t="shared" si="18"/>
        <v>21.951219512195124</v>
      </c>
      <c r="R63" s="30">
        <v>5</v>
      </c>
      <c r="S63" s="46">
        <v>75.900000000000006</v>
      </c>
      <c r="T63" s="41">
        <f t="shared" si="19"/>
        <v>7.6923076923076925</v>
      </c>
      <c r="U63" s="38" t="s">
        <v>8</v>
      </c>
      <c r="V63" s="38" t="s">
        <v>8</v>
      </c>
      <c r="W63" s="38" t="s">
        <v>8</v>
      </c>
    </row>
    <row r="64" spans="1:23" ht="15.75">
      <c r="A64" s="10">
        <v>41</v>
      </c>
      <c r="B64" s="2">
        <v>4705</v>
      </c>
      <c r="C64" s="6" t="s">
        <v>46</v>
      </c>
      <c r="D64" s="30">
        <v>550</v>
      </c>
      <c r="E64" s="30">
        <f t="shared" si="15"/>
        <v>275</v>
      </c>
      <c r="F64" s="30">
        <v>4</v>
      </c>
      <c r="G64" s="46">
        <v>177.36</v>
      </c>
      <c r="H64" s="38">
        <f t="shared" si="11"/>
        <v>1.4545454545454546</v>
      </c>
      <c r="I64" s="30">
        <v>2</v>
      </c>
      <c r="J64" s="46">
        <v>88.68</v>
      </c>
      <c r="K64" s="38">
        <f t="shared" si="16"/>
        <v>0.72727272727272729</v>
      </c>
      <c r="L64" s="30">
        <v>6</v>
      </c>
      <c r="M64" s="46">
        <v>266.03999999999996</v>
      </c>
      <c r="N64" s="38">
        <f t="shared" si="17"/>
        <v>2.1818181818181821</v>
      </c>
      <c r="O64" s="30">
        <v>11</v>
      </c>
      <c r="P64" s="46">
        <v>487.74</v>
      </c>
      <c r="Q64" s="38">
        <f t="shared" si="18"/>
        <v>4</v>
      </c>
      <c r="R64" s="30"/>
      <c r="S64" s="46"/>
      <c r="T64" s="41">
        <f t="shared" si="19"/>
        <v>0</v>
      </c>
      <c r="U64" s="38" t="s">
        <v>8</v>
      </c>
      <c r="V64" s="38" t="s">
        <v>8</v>
      </c>
      <c r="W64" s="38" t="s">
        <v>8</v>
      </c>
    </row>
    <row r="65" spans="1:23" ht="15.75">
      <c r="A65" s="10">
        <v>42</v>
      </c>
      <c r="B65" s="2">
        <v>4706</v>
      </c>
      <c r="C65" s="6" t="s">
        <v>45</v>
      </c>
      <c r="D65" s="30">
        <v>250</v>
      </c>
      <c r="E65" s="30">
        <f t="shared" si="15"/>
        <v>125</v>
      </c>
      <c r="F65" s="30"/>
      <c r="G65" s="46"/>
      <c r="H65" s="38">
        <f t="shared" si="11"/>
        <v>0</v>
      </c>
      <c r="I65" s="30"/>
      <c r="J65" s="46"/>
      <c r="K65" s="38">
        <f t="shared" si="16"/>
        <v>0</v>
      </c>
      <c r="L65" s="30"/>
      <c r="M65" s="46"/>
      <c r="N65" s="38">
        <f t="shared" si="17"/>
        <v>0</v>
      </c>
      <c r="O65" s="30">
        <v>5</v>
      </c>
      <c r="P65" s="46">
        <v>221.70000000000002</v>
      </c>
      <c r="Q65" s="38">
        <f t="shared" si="18"/>
        <v>4</v>
      </c>
      <c r="R65" s="30"/>
      <c r="S65" s="46"/>
      <c r="T65" s="41">
        <f t="shared" si="19"/>
        <v>0</v>
      </c>
      <c r="U65" s="38" t="s">
        <v>8</v>
      </c>
      <c r="V65" s="38" t="s">
        <v>8</v>
      </c>
      <c r="W65" s="38" t="s">
        <v>8</v>
      </c>
    </row>
    <row r="66" spans="1:23" ht="15.75">
      <c r="A66" s="9">
        <v>43</v>
      </c>
      <c r="B66" s="5">
        <v>4727</v>
      </c>
      <c r="C66" s="1" t="s">
        <v>78</v>
      </c>
      <c r="D66" s="30">
        <v>717</v>
      </c>
      <c r="E66" s="30">
        <f t="shared" si="15"/>
        <v>359</v>
      </c>
      <c r="F66" s="30">
        <v>1</v>
      </c>
      <c r="G66" s="46">
        <v>44.34</v>
      </c>
      <c r="H66" s="38">
        <f t="shared" si="11"/>
        <v>0.2785515320334262</v>
      </c>
      <c r="I66" s="30">
        <v>3</v>
      </c>
      <c r="J66" s="46">
        <v>133.02000000000001</v>
      </c>
      <c r="K66" s="38">
        <f t="shared" si="16"/>
        <v>0.83565459610027859</v>
      </c>
      <c r="L66" s="30">
        <v>36</v>
      </c>
      <c r="M66" s="46">
        <v>1596.24</v>
      </c>
      <c r="N66" s="38">
        <f t="shared" si="17"/>
        <v>10.027855153203342</v>
      </c>
      <c r="O66" s="30">
        <v>15</v>
      </c>
      <c r="P66" s="46">
        <v>665.09999999999991</v>
      </c>
      <c r="Q66" s="38">
        <f t="shared" si="18"/>
        <v>4.1782729805013927</v>
      </c>
      <c r="R66" s="30"/>
      <c r="S66" s="46"/>
      <c r="T66" s="41">
        <f t="shared" si="19"/>
        <v>0</v>
      </c>
      <c r="U66" s="38" t="s">
        <v>8</v>
      </c>
      <c r="V66" s="38" t="s">
        <v>8</v>
      </c>
      <c r="W66" s="38" t="s">
        <v>8</v>
      </c>
    </row>
    <row r="67" spans="1:23" ht="15.75">
      <c r="A67" s="10">
        <v>44</v>
      </c>
      <c r="B67" s="2">
        <v>6132</v>
      </c>
      <c r="C67" s="63" t="s">
        <v>50</v>
      </c>
      <c r="D67" s="30">
        <v>2660</v>
      </c>
      <c r="E67" s="30">
        <f t="shared" si="15"/>
        <v>1330</v>
      </c>
      <c r="F67" s="50">
        <v>21</v>
      </c>
      <c r="G67" s="46">
        <v>931.14</v>
      </c>
      <c r="H67" s="49">
        <f t="shared" si="11"/>
        <v>1.5789473684210527</v>
      </c>
      <c r="I67" s="50">
        <v>15</v>
      </c>
      <c r="J67" s="46">
        <v>665.1</v>
      </c>
      <c r="K67" s="49">
        <f t="shared" si="16"/>
        <v>1.1278195488721803</v>
      </c>
      <c r="L67" s="50">
        <v>58</v>
      </c>
      <c r="M67" s="46">
        <v>2571.7200000000003</v>
      </c>
      <c r="N67" s="49">
        <f t="shared" si="17"/>
        <v>4.3609022556390977</v>
      </c>
      <c r="O67" s="50">
        <v>89</v>
      </c>
      <c r="P67" s="46">
        <v>3946.26</v>
      </c>
      <c r="Q67" s="49">
        <f t="shared" si="18"/>
        <v>6.6917293233082713</v>
      </c>
      <c r="R67" s="30"/>
      <c r="S67" s="46"/>
      <c r="T67" s="41">
        <f t="shared" si="19"/>
        <v>0</v>
      </c>
      <c r="U67" s="38" t="s">
        <v>8</v>
      </c>
      <c r="V67" s="38" t="s">
        <v>8</v>
      </c>
      <c r="W67" s="38" t="s">
        <v>8</v>
      </c>
    </row>
    <row r="68" spans="1:23" ht="15.75">
      <c r="A68" s="10">
        <v>45</v>
      </c>
      <c r="B68" s="2">
        <v>6139</v>
      </c>
      <c r="C68" s="63" t="s">
        <v>51</v>
      </c>
      <c r="D68" s="30">
        <v>4510</v>
      </c>
      <c r="E68" s="30">
        <f t="shared" si="15"/>
        <v>2255</v>
      </c>
      <c r="F68" s="50">
        <v>15</v>
      </c>
      <c r="G68" s="46">
        <v>665.1</v>
      </c>
      <c r="H68" s="49">
        <f t="shared" si="11"/>
        <v>0.66518847006651882</v>
      </c>
      <c r="I68" s="50">
        <v>15</v>
      </c>
      <c r="J68" s="46">
        <v>665.1</v>
      </c>
      <c r="K68" s="49">
        <f t="shared" si="16"/>
        <v>0.66518847006651882</v>
      </c>
      <c r="L68" s="50">
        <v>38</v>
      </c>
      <c r="M68" s="46">
        <v>1684.92</v>
      </c>
      <c r="N68" s="49">
        <f t="shared" si="17"/>
        <v>1.6851441241685146</v>
      </c>
      <c r="O68" s="50">
        <v>57</v>
      </c>
      <c r="P68" s="46">
        <v>2527.38</v>
      </c>
      <c r="Q68" s="49">
        <f t="shared" si="18"/>
        <v>2.5277161862527717</v>
      </c>
      <c r="R68" s="30"/>
      <c r="S68" s="46"/>
      <c r="T68" s="41">
        <f t="shared" si="19"/>
        <v>0</v>
      </c>
      <c r="U68" s="38" t="s">
        <v>8</v>
      </c>
      <c r="V68" s="38" t="s">
        <v>8</v>
      </c>
      <c r="W68" s="38" t="s">
        <v>8</v>
      </c>
    </row>
    <row r="69" spans="1:23" ht="15.75">
      <c r="A69" s="9">
        <v>46</v>
      </c>
      <c r="B69" s="5">
        <v>6219</v>
      </c>
      <c r="C69" s="1" t="s">
        <v>76</v>
      </c>
      <c r="D69" s="30">
        <v>607</v>
      </c>
      <c r="E69" s="30">
        <f t="shared" si="15"/>
        <v>304</v>
      </c>
      <c r="F69" s="30">
        <v>10</v>
      </c>
      <c r="G69" s="46">
        <v>443.4</v>
      </c>
      <c r="H69" s="38">
        <f t="shared" si="11"/>
        <v>3.2894736842105261</v>
      </c>
      <c r="I69" s="30">
        <v>16</v>
      </c>
      <c r="J69" s="46">
        <v>709.43999999999994</v>
      </c>
      <c r="K69" s="38">
        <f t="shared" si="16"/>
        <v>5.2631578947368416</v>
      </c>
      <c r="L69" s="30">
        <v>40</v>
      </c>
      <c r="M69" s="46">
        <v>1773.6</v>
      </c>
      <c r="N69" s="38">
        <f t="shared" si="17"/>
        <v>13.157894736842104</v>
      </c>
      <c r="O69" s="30">
        <v>36</v>
      </c>
      <c r="P69" s="46">
        <v>1596.2400000000002</v>
      </c>
      <c r="Q69" s="38">
        <f t="shared" si="18"/>
        <v>11.842105263157894</v>
      </c>
      <c r="R69" s="30"/>
      <c r="S69" s="46"/>
      <c r="T69" s="41">
        <f t="shared" si="19"/>
        <v>0</v>
      </c>
      <c r="U69" s="38" t="s">
        <v>8</v>
      </c>
      <c r="V69" s="38" t="s">
        <v>8</v>
      </c>
      <c r="W69" s="38" t="s">
        <v>8</v>
      </c>
    </row>
    <row r="70" spans="1:23" ht="15.75">
      <c r="A70" s="10">
        <v>47</v>
      </c>
      <c r="B70" s="5">
        <v>6457</v>
      </c>
      <c r="C70" s="1" t="s">
        <v>75</v>
      </c>
      <c r="D70" s="30">
        <v>429</v>
      </c>
      <c r="E70" s="30">
        <f t="shared" si="15"/>
        <v>215</v>
      </c>
      <c r="F70" s="30">
        <v>23</v>
      </c>
      <c r="G70" s="46">
        <v>1019.82</v>
      </c>
      <c r="H70" s="38">
        <f t="shared" si="11"/>
        <v>10.697674418604651</v>
      </c>
      <c r="I70" s="30">
        <v>1</v>
      </c>
      <c r="J70" s="46">
        <v>44.34</v>
      </c>
      <c r="K70" s="38">
        <f t="shared" si="16"/>
        <v>0.46511627906976744</v>
      </c>
      <c r="L70" s="30">
        <v>15</v>
      </c>
      <c r="M70" s="46">
        <v>665.1</v>
      </c>
      <c r="N70" s="38">
        <f t="shared" si="17"/>
        <v>6.9767441860465116</v>
      </c>
      <c r="O70" s="30">
        <v>37</v>
      </c>
      <c r="P70" s="46">
        <v>1640.58</v>
      </c>
      <c r="Q70" s="38">
        <f t="shared" si="18"/>
        <v>17.209302325581397</v>
      </c>
      <c r="R70" s="30"/>
      <c r="S70" s="46"/>
      <c r="T70" s="41">
        <f t="shared" si="19"/>
        <v>0</v>
      </c>
      <c r="U70" s="38" t="s">
        <v>8</v>
      </c>
      <c r="V70" s="38" t="s">
        <v>8</v>
      </c>
      <c r="W70" s="38" t="s">
        <v>8</v>
      </c>
    </row>
    <row r="71" spans="1:23" ht="15.75">
      <c r="A71" s="10">
        <v>48</v>
      </c>
      <c r="B71" s="2">
        <v>6518</v>
      </c>
      <c r="C71" s="3" t="s">
        <v>64</v>
      </c>
      <c r="D71" s="30" t="s">
        <v>8</v>
      </c>
      <c r="E71" s="30" t="s">
        <v>8</v>
      </c>
      <c r="F71" s="30" t="s">
        <v>8</v>
      </c>
      <c r="G71" s="46" t="s">
        <v>8</v>
      </c>
      <c r="H71" s="38" t="s">
        <v>8</v>
      </c>
      <c r="I71" s="30" t="s">
        <v>8</v>
      </c>
      <c r="J71" s="46" t="s">
        <v>8</v>
      </c>
      <c r="K71" s="38" t="s">
        <v>8</v>
      </c>
      <c r="L71" s="30" t="s">
        <v>8</v>
      </c>
      <c r="M71" s="46" t="s">
        <v>8</v>
      </c>
      <c r="N71" s="38" t="s">
        <v>8</v>
      </c>
      <c r="O71" s="30" t="s">
        <v>8</v>
      </c>
      <c r="P71" s="46" t="s">
        <v>8</v>
      </c>
      <c r="Q71" s="38" t="s">
        <v>8</v>
      </c>
      <c r="R71" s="30" t="s">
        <v>8</v>
      </c>
      <c r="S71" s="46" t="s">
        <v>8</v>
      </c>
      <c r="T71" s="38" t="s">
        <v>8</v>
      </c>
      <c r="U71" s="38"/>
      <c r="V71" s="38"/>
      <c r="W71" s="38" t="s">
        <v>8</v>
      </c>
    </row>
    <row r="72" spans="1:23" ht="15.75">
      <c r="A72" s="9">
        <v>49</v>
      </c>
      <c r="B72" s="5">
        <v>6657</v>
      </c>
      <c r="C72" s="8" t="s">
        <v>74</v>
      </c>
      <c r="D72" s="30">
        <v>1224</v>
      </c>
      <c r="E72" s="30">
        <f t="shared" si="15"/>
        <v>612</v>
      </c>
      <c r="F72" s="30">
        <v>9</v>
      </c>
      <c r="G72" s="46">
        <v>399.06</v>
      </c>
      <c r="H72" s="38">
        <f t="shared" si="11"/>
        <v>1.4705882352941175</v>
      </c>
      <c r="I72" s="30">
        <v>17</v>
      </c>
      <c r="J72" s="46">
        <v>753.78</v>
      </c>
      <c r="K72" s="38">
        <f t="shared" si="16"/>
        <v>2.7777777777777777</v>
      </c>
      <c r="L72" s="30">
        <v>36</v>
      </c>
      <c r="M72" s="46">
        <v>1596.24</v>
      </c>
      <c r="N72" s="38">
        <f t="shared" si="17"/>
        <v>5.8823529411764701</v>
      </c>
      <c r="O72" s="30">
        <v>67</v>
      </c>
      <c r="P72" s="46">
        <v>2970.7799999999997</v>
      </c>
      <c r="Q72" s="38">
        <f t="shared" si="18"/>
        <v>10.947712418300654</v>
      </c>
      <c r="R72" s="30"/>
      <c r="S72" s="46"/>
      <c r="T72" s="41">
        <f t="shared" si="19"/>
        <v>0</v>
      </c>
      <c r="U72" s="38" t="s">
        <v>8</v>
      </c>
      <c r="V72" s="38" t="s">
        <v>8</v>
      </c>
      <c r="W72" s="38" t="s">
        <v>8</v>
      </c>
    </row>
    <row r="73" spans="1:23" ht="15.75">
      <c r="A73" s="10">
        <v>50</v>
      </c>
      <c r="B73" s="2">
        <v>7041</v>
      </c>
      <c r="C73" s="6" t="s">
        <v>41</v>
      </c>
      <c r="D73" s="30">
        <v>1508</v>
      </c>
      <c r="E73" s="30">
        <f t="shared" si="15"/>
        <v>754</v>
      </c>
      <c r="F73" s="30">
        <v>4</v>
      </c>
      <c r="G73" s="46">
        <v>177.36</v>
      </c>
      <c r="H73" s="38">
        <f t="shared" si="11"/>
        <v>0.53050397877984079</v>
      </c>
      <c r="I73" s="30">
        <v>2</v>
      </c>
      <c r="J73" s="46">
        <v>88.68</v>
      </c>
      <c r="K73" s="38">
        <f t="shared" si="16"/>
        <v>0.2652519893899204</v>
      </c>
      <c r="L73" s="30">
        <v>15</v>
      </c>
      <c r="M73" s="46">
        <v>665.09999999999991</v>
      </c>
      <c r="N73" s="38">
        <f t="shared" si="17"/>
        <v>1.989389920424403</v>
      </c>
      <c r="O73" s="30">
        <v>22</v>
      </c>
      <c r="P73" s="46">
        <v>975.48</v>
      </c>
      <c r="Q73" s="38">
        <f t="shared" si="18"/>
        <v>2.9177718832891246</v>
      </c>
      <c r="R73" s="30"/>
      <c r="S73" s="46"/>
      <c r="T73" s="41">
        <f t="shared" si="19"/>
        <v>0</v>
      </c>
      <c r="U73" s="38" t="s">
        <v>8</v>
      </c>
      <c r="V73" s="38" t="s">
        <v>8</v>
      </c>
      <c r="W73" s="38" t="s">
        <v>8</v>
      </c>
    </row>
    <row r="74" spans="1:23" ht="15.75">
      <c r="A74" s="10">
        <v>51</v>
      </c>
      <c r="B74" s="5">
        <v>7049</v>
      </c>
      <c r="C74" s="8" t="s">
        <v>72</v>
      </c>
      <c r="D74" s="30">
        <v>1544</v>
      </c>
      <c r="E74" s="30">
        <f t="shared" si="15"/>
        <v>772</v>
      </c>
      <c r="F74" s="30">
        <v>3</v>
      </c>
      <c r="G74" s="46">
        <v>133.02000000000001</v>
      </c>
      <c r="H74" s="38">
        <f t="shared" si="11"/>
        <v>0.38860103626943004</v>
      </c>
      <c r="I74" s="30">
        <v>4</v>
      </c>
      <c r="J74" s="46">
        <v>177.36</v>
      </c>
      <c r="K74" s="38">
        <f t="shared" si="16"/>
        <v>0.5181347150259068</v>
      </c>
      <c r="L74" s="30">
        <v>55</v>
      </c>
      <c r="M74" s="46">
        <v>2438.7000000000003</v>
      </c>
      <c r="N74" s="38">
        <f t="shared" si="17"/>
        <v>7.1243523316062181</v>
      </c>
      <c r="O74" s="30">
        <v>53</v>
      </c>
      <c r="P74" s="46">
        <v>2350.02</v>
      </c>
      <c r="Q74" s="38">
        <f t="shared" si="18"/>
        <v>6.8652849740932638</v>
      </c>
      <c r="R74" s="30"/>
      <c r="S74" s="46"/>
      <c r="T74" s="41">
        <f t="shared" si="19"/>
        <v>0</v>
      </c>
      <c r="U74" s="38" t="s">
        <v>8</v>
      </c>
      <c r="V74" s="38" t="s">
        <v>8</v>
      </c>
      <c r="W74" s="38" t="s">
        <v>8</v>
      </c>
    </row>
    <row r="75" spans="1:23" ht="15.75">
      <c r="A75" s="9">
        <v>52</v>
      </c>
      <c r="B75" s="2">
        <v>7088</v>
      </c>
      <c r="C75" s="6" t="s">
        <v>30</v>
      </c>
      <c r="D75" s="30">
        <v>268</v>
      </c>
      <c r="E75" s="30">
        <f t="shared" si="15"/>
        <v>134</v>
      </c>
      <c r="F75" s="30">
        <v>3</v>
      </c>
      <c r="G75" s="46">
        <v>133.02000000000001</v>
      </c>
      <c r="H75" s="38">
        <f t="shared" si="11"/>
        <v>2.2388059701492535</v>
      </c>
      <c r="I75" s="30">
        <v>7</v>
      </c>
      <c r="J75" s="46">
        <v>310.38</v>
      </c>
      <c r="K75" s="38">
        <f t="shared" si="16"/>
        <v>5.2238805970149249</v>
      </c>
      <c r="L75" s="30">
        <v>9</v>
      </c>
      <c r="M75" s="46">
        <v>399.06000000000006</v>
      </c>
      <c r="N75" s="38">
        <f t="shared" si="17"/>
        <v>6.7164179104477615</v>
      </c>
      <c r="O75" s="30">
        <v>12</v>
      </c>
      <c r="P75" s="46">
        <v>532.08000000000004</v>
      </c>
      <c r="Q75" s="38">
        <f t="shared" si="18"/>
        <v>8.9552238805970141</v>
      </c>
      <c r="R75" s="30"/>
      <c r="S75" s="46"/>
      <c r="T75" s="41">
        <f t="shared" si="19"/>
        <v>0</v>
      </c>
      <c r="U75" s="38" t="s">
        <v>8</v>
      </c>
      <c r="V75" s="38" t="s">
        <v>8</v>
      </c>
      <c r="W75" s="38" t="s">
        <v>8</v>
      </c>
    </row>
    <row r="76" spans="1:23" ht="15.75">
      <c r="A76" s="10">
        <v>53</v>
      </c>
      <c r="B76" s="2">
        <v>7814</v>
      </c>
      <c r="C76" s="6" t="s">
        <v>52</v>
      </c>
      <c r="D76" s="30">
        <v>892</v>
      </c>
      <c r="E76" s="30">
        <f t="shared" si="15"/>
        <v>446</v>
      </c>
      <c r="F76" s="30">
        <v>1</v>
      </c>
      <c r="G76" s="46">
        <v>44.34</v>
      </c>
      <c r="H76" s="38">
        <f t="shared" si="11"/>
        <v>0.22421524663677131</v>
      </c>
      <c r="I76" s="30"/>
      <c r="J76" s="46"/>
      <c r="K76" s="38">
        <f t="shared" si="16"/>
        <v>0</v>
      </c>
      <c r="L76" s="30">
        <v>1</v>
      </c>
      <c r="M76" s="46">
        <v>44.34</v>
      </c>
      <c r="N76" s="38">
        <f t="shared" si="17"/>
        <v>0.22421524663677131</v>
      </c>
      <c r="O76" s="30">
        <v>1</v>
      </c>
      <c r="P76" s="46">
        <v>44.34</v>
      </c>
      <c r="Q76" s="38">
        <f t="shared" si="18"/>
        <v>0.22421524663677131</v>
      </c>
      <c r="R76" s="30"/>
      <c r="S76" s="46"/>
      <c r="T76" s="41">
        <f t="shared" si="19"/>
        <v>0</v>
      </c>
      <c r="U76" s="38" t="s">
        <v>8</v>
      </c>
      <c r="V76" s="38" t="s">
        <v>8</v>
      </c>
      <c r="W76" s="38" t="s">
        <v>8</v>
      </c>
    </row>
    <row r="77" spans="1:23" ht="15.75">
      <c r="A77" s="10">
        <v>54</v>
      </c>
      <c r="B77" s="2">
        <v>8127</v>
      </c>
      <c r="C77" s="6" t="s">
        <v>53</v>
      </c>
      <c r="D77" s="30">
        <v>1260</v>
      </c>
      <c r="E77" s="30">
        <f t="shared" si="15"/>
        <v>630</v>
      </c>
      <c r="F77" s="30"/>
      <c r="G77" s="46"/>
      <c r="H77" s="38">
        <f t="shared" si="11"/>
        <v>0</v>
      </c>
      <c r="I77" s="30">
        <v>2</v>
      </c>
      <c r="J77" s="46">
        <v>88.68</v>
      </c>
      <c r="K77" s="38">
        <f t="shared" si="16"/>
        <v>0.31746031746031744</v>
      </c>
      <c r="L77" s="30">
        <v>6</v>
      </c>
      <c r="M77" s="46">
        <v>266.04000000000002</v>
      </c>
      <c r="N77" s="38">
        <f t="shared" si="17"/>
        <v>0.95238095238095244</v>
      </c>
      <c r="O77" s="30">
        <v>8</v>
      </c>
      <c r="P77" s="46">
        <v>354.72</v>
      </c>
      <c r="Q77" s="38">
        <f t="shared" si="18"/>
        <v>1.2698412698412698</v>
      </c>
      <c r="R77" s="30"/>
      <c r="S77" s="46"/>
      <c r="T77" s="41">
        <f t="shared" si="19"/>
        <v>0</v>
      </c>
      <c r="U77" s="38" t="s">
        <v>8</v>
      </c>
      <c r="V77" s="38" t="s">
        <v>8</v>
      </c>
      <c r="W77" s="38" t="s">
        <v>8</v>
      </c>
    </row>
    <row r="78" spans="1:23" ht="31.5">
      <c r="A78" s="9">
        <v>55</v>
      </c>
      <c r="B78" s="2">
        <v>9648</v>
      </c>
      <c r="C78" s="3" t="s">
        <v>81</v>
      </c>
      <c r="D78" s="30"/>
      <c r="E78" s="30"/>
      <c r="F78" s="30"/>
      <c r="G78" s="46"/>
      <c r="H78" s="38"/>
      <c r="I78" s="30"/>
      <c r="J78" s="46"/>
      <c r="K78" s="38"/>
      <c r="L78" s="30"/>
      <c r="M78" s="46"/>
      <c r="N78" s="38"/>
      <c r="O78" s="30"/>
      <c r="P78" s="46"/>
      <c r="Q78" s="38"/>
      <c r="R78" s="30"/>
      <c r="S78" s="46"/>
      <c r="T78" s="41"/>
      <c r="U78" s="38"/>
      <c r="V78" s="38"/>
      <c r="W78" s="38" t="s">
        <v>8</v>
      </c>
    </row>
    <row r="79" spans="1:23" ht="15.75">
      <c r="A79" s="10">
        <v>56</v>
      </c>
      <c r="B79" s="2">
        <v>10098</v>
      </c>
      <c r="C79" s="6" t="s">
        <v>43</v>
      </c>
      <c r="D79" s="30">
        <v>763</v>
      </c>
      <c r="E79" s="30">
        <f t="shared" si="15"/>
        <v>382</v>
      </c>
      <c r="F79" s="30"/>
      <c r="G79" s="46"/>
      <c r="H79" s="38">
        <f t="shared" si="11"/>
        <v>0</v>
      </c>
      <c r="I79" s="30">
        <v>1</v>
      </c>
      <c r="J79" s="46">
        <v>44.34</v>
      </c>
      <c r="K79" s="38">
        <f t="shared" si="16"/>
        <v>0.26178010471204188</v>
      </c>
      <c r="L79" s="30">
        <v>42</v>
      </c>
      <c r="M79" s="46">
        <v>1862.28</v>
      </c>
      <c r="N79" s="38">
        <f t="shared" si="17"/>
        <v>10.99476439790576</v>
      </c>
      <c r="O79" s="30">
        <v>21</v>
      </c>
      <c r="P79" s="46">
        <v>931.14</v>
      </c>
      <c r="Q79" s="38">
        <f t="shared" si="18"/>
        <v>5.4973821989528799</v>
      </c>
      <c r="R79" s="30"/>
      <c r="S79" s="46"/>
      <c r="T79" s="41">
        <f t="shared" si="19"/>
        <v>0</v>
      </c>
      <c r="U79" s="38" t="s">
        <v>8</v>
      </c>
      <c r="V79" s="38" t="s">
        <v>8</v>
      </c>
      <c r="W79" s="38" t="s">
        <v>8</v>
      </c>
    </row>
    <row r="80" spans="1:23" ht="15.75">
      <c r="A80" s="10">
        <v>57</v>
      </c>
      <c r="B80" s="5">
        <v>10355</v>
      </c>
      <c r="C80" s="8" t="s">
        <v>62</v>
      </c>
      <c r="D80" s="30">
        <v>2965</v>
      </c>
      <c r="E80" s="30">
        <f t="shared" si="15"/>
        <v>1483</v>
      </c>
      <c r="F80" s="30">
        <v>7</v>
      </c>
      <c r="G80" s="46">
        <v>310.38</v>
      </c>
      <c r="H80" s="38">
        <f t="shared" si="11"/>
        <v>0.47201618341200269</v>
      </c>
      <c r="I80" s="30">
        <v>1</v>
      </c>
      <c r="J80" s="46">
        <v>44.34</v>
      </c>
      <c r="K80" s="38">
        <f t="shared" si="16"/>
        <v>6.7430883344571813E-2</v>
      </c>
      <c r="L80" s="30"/>
      <c r="M80" s="46"/>
      <c r="N80" s="38">
        <f t="shared" si="17"/>
        <v>0</v>
      </c>
      <c r="O80" s="30">
        <v>3</v>
      </c>
      <c r="P80" s="46">
        <v>133.02000000000001</v>
      </c>
      <c r="Q80" s="38">
        <f t="shared" si="18"/>
        <v>0.20229265003371544</v>
      </c>
      <c r="R80" s="30">
        <v>7</v>
      </c>
      <c r="S80" s="46">
        <v>106.26</v>
      </c>
      <c r="T80" s="41">
        <f t="shared" si="19"/>
        <v>233.33333333333334</v>
      </c>
      <c r="U80" s="38" t="s">
        <v>8</v>
      </c>
      <c r="V80" s="38" t="s">
        <v>8</v>
      </c>
      <c r="W80" s="38" t="s">
        <v>8</v>
      </c>
    </row>
    <row r="81" spans="1:23" ht="15.75">
      <c r="A81" s="9">
        <v>58</v>
      </c>
      <c r="B81" s="2">
        <v>10377</v>
      </c>
      <c r="C81" s="3" t="s">
        <v>67</v>
      </c>
      <c r="D81" s="30" t="s">
        <v>8</v>
      </c>
      <c r="E81" s="30" t="s">
        <v>8</v>
      </c>
      <c r="F81" s="30" t="s">
        <v>8</v>
      </c>
      <c r="G81" s="46" t="s">
        <v>8</v>
      </c>
      <c r="H81" s="38" t="s">
        <v>8</v>
      </c>
      <c r="I81" s="30" t="s">
        <v>8</v>
      </c>
      <c r="J81" s="46" t="s">
        <v>8</v>
      </c>
      <c r="K81" s="38" t="s">
        <v>8</v>
      </c>
      <c r="L81" s="30" t="s">
        <v>8</v>
      </c>
      <c r="M81" s="46" t="s">
        <v>8</v>
      </c>
      <c r="N81" s="38" t="s">
        <v>8</v>
      </c>
      <c r="O81" s="30" t="s">
        <v>8</v>
      </c>
      <c r="P81" s="46" t="s">
        <v>8</v>
      </c>
      <c r="Q81" s="38" t="s">
        <v>8</v>
      </c>
      <c r="R81" s="30" t="s">
        <v>8</v>
      </c>
      <c r="S81" s="46" t="s">
        <v>8</v>
      </c>
      <c r="T81" s="38" t="s">
        <v>8</v>
      </c>
      <c r="U81" s="42"/>
      <c r="V81" s="48"/>
      <c r="W81" s="38" t="s">
        <v>8</v>
      </c>
    </row>
    <row r="82" spans="1:23" ht="15.75">
      <c r="A82" s="10">
        <v>59</v>
      </c>
      <c r="B82" s="2">
        <v>10400</v>
      </c>
      <c r="C82" s="6" t="s">
        <v>56</v>
      </c>
      <c r="D82" s="30">
        <v>186</v>
      </c>
      <c r="E82" s="30">
        <f t="shared" si="15"/>
        <v>93</v>
      </c>
      <c r="F82" s="30">
        <v>4</v>
      </c>
      <c r="G82" s="46">
        <v>177.36</v>
      </c>
      <c r="H82" s="38">
        <f t="shared" si="11"/>
        <v>4.3010752688172049</v>
      </c>
      <c r="I82" s="30"/>
      <c r="J82" s="46"/>
      <c r="K82" s="38">
        <f t="shared" si="16"/>
        <v>0</v>
      </c>
      <c r="L82" s="30"/>
      <c r="M82" s="46"/>
      <c r="N82" s="38">
        <f t="shared" si="17"/>
        <v>0</v>
      </c>
      <c r="O82" s="30"/>
      <c r="P82" s="46"/>
      <c r="Q82" s="38">
        <f t="shared" si="18"/>
        <v>0</v>
      </c>
      <c r="R82" s="30"/>
      <c r="S82" s="46"/>
      <c r="T82" s="41"/>
      <c r="U82" s="38" t="s">
        <v>8</v>
      </c>
      <c r="V82" s="38" t="s">
        <v>8</v>
      </c>
      <c r="W82" s="38" t="s">
        <v>8</v>
      </c>
    </row>
    <row r="83" spans="1:23" ht="15.75">
      <c r="A83" s="10">
        <v>60</v>
      </c>
      <c r="B83" s="2">
        <v>14610</v>
      </c>
      <c r="C83" s="6" t="s">
        <v>31</v>
      </c>
      <c r="D83" s="30">
        <v>330</v>
      </c>
      <c r="E83" s="30">
        <f t="shared" si="15"/>
        <v>165</v>
      </c>
      <c r="F83" s="30">
        <v>18</v>
      </c>
      <c r="G83" s="46">
        <v>798.12</v>
      </c>
      <c r="H83" s="38">
        <f t="shared" si="11"/>
        <v>10.909090909090908</v>
      </c>
      <c r="I83" s="30">
        <v>2</v>
      </c>
      <c r="J83" s="46">
        <v>88.68</v>
      </c>
      <c r="K83" s="38">
        <f t="shared" si="16"/>
        <v>1.2121212121212122</v>
      </c>
      <c r="L83" s="30">
        <v>36</v>
      </c>
      <c r="M83" s="46">
        <v>1596.24</v>
      </c>
      <c r="N83" s="38">
        <f t="shared" si="17"/>
        <v>21.818181818181817</v>
      </c>
      <c r="O83" s="30">
        <v>29</v>
      </c>
      <c r="P83" s="46">
        <v>1285.8600000000001</v>
      </c>
      <c r="Q83" s="38">
        <f t="shared" si="18"/>
        <v>17.575757575757574</v>
      </c>
      <c r="R83" s="30"/>
      <c r="S83" s="46"/>
      <c r="T83" s="41">
        <f t="shared" si="19"/>
        <v>0</v>
      </c>
      <c r="U83" s="42">
        <v>28</v>
      </c>
      <c r="V83" s="48">
        <v>5704.16</v>
      </c>
      <c r="W83" s="38" t="s">
        <v>8</v>
      </c>
    </row>
    <row r="84" spans="1:23" ht="15.75">
      <c r="A84" s="9">
        <v>61</v>
      </c>
      <c r="B84" s="2">
        <v>24650</v>
      </c>
      <c r="C84" s="6" t="s">
        <v>42</v>
      </c>
      <c r="D84" s="30">
        <v>664</v>
      </c>
      <c r="E84" s="30">
        <f t="shared" si="15"/>
        <v>332</v>
      </c>
      <c r="F84" s="30"/>
      <c r="G84" s="46"/>
      <c r="H84" s="38">
        <f t="shared" si="11"/>
        <v>0</v>
      </c>
      <c r="I84" s="30">
        <v>1</v>
      </c>
      <c r="J84" s="46">
        <v>44.34</v>
      </c>
      <c r="K84" s="38">
        <f t="shared" si="16"/>
        <v>0.30120481927710846</v>
      </c>
      <c r="L84" s="30">
        <v>2</v>
      </c>
      <c r="M84" s="46">
        <v>88.68</v>
      </c>
      <c r="N84" s="38">
        <f t="shared" si="17"/>
        <v>0.60240963855421692</v>
      </c>
      <c r="O84" s="30"/>
      <c r="P84" s="46"/>
      <c r="Q84" s="38">
        <f t="shared" si="18"/>
        <v>0</v>
      </c>
      <c r="R84" s="30"/>
      <c r="S84" s="46"/>
      <c r="T84" s="41">
        <f t="shared" si="19"/>
        <v>0</v>
      </c>
      <c r="U84" s="38" t="s">
        <v>8</v>
      </c>
      <c r="V84" s="38" t="s">
        <v>8</v>
      </c>
      <c r="W84" s="38" t="s">
        <v>8</v>
      </c>
    </row>
    <row r="85" spans="1:23" ht="15.75">
      <c r="A85" s="10">
        <v>62</v>
      </c>
      <c r="B85" s="5">
        <v>30462</v>
      </c>
      <c r="C85" s="1" t="s">
        <v>73</v>
      </c>
      <c r="D85" s="30">
        <v>306</v>
      </c>
      <c r="E85" s="30">
        <f t="shared" si="15"/>
        <v>153</v>
      </c>
      <c r="F85" s="30">
        <v>1</v>
      </c>
      <c r="G85" s="46">
        <v>44.34</v>
      </c>
      <c r="H85" s="38">
        <f t="shared" si="11"/>
        <v>0.65359477124183007</v>
      </c>
      <c r="I85" s="30"/>
      <c r="J85" s="46"/>
      <c r="K85" s="38">
        <f t="shared" si="16"/>
        <v>0</v>
      </c>
      <c r="L85" s="30">
        <v>3</v>
      </c>
      <c r="M85" s="46">
        <v>133.02000000000001</v>
      </c>
      <c r="N85" s="38">
        <f t="shared" si="17"/>
        <v>1.9607843137254901</v>
      </c>
      <c r="O85" s="30">
        <v>10</v>
      </c>
      <c r="P85" s="46">
        <v>443.4</v>
      </c>
      <c r="Q85" s="38">
        <f t="shared" si="18"/>
        <v>6.5359477124183014</v>
      </c>
      <c r="R85" s="30"/>
      <c r="S85" s="46"/>
      <c r="T85" s="41">
        <f t="shared" si="19"/>
        <v>0</v>
      </c>
      <c r="U85" s="38" t="s">
        <v>8</v>
      </c>
      <c r="V85" s="38" t="s">
        <v>8</v>
      </c>
      <c r="W85" s="38" t="s">
        <v>8</v>
      </c>
    </row>
    <row r="86" spans="1:23" ht="15.75">
      <c r="A86" s="10">
        <v>63</v>
      </c>
      <c r="B86" s="5">
        <v>36199</v>
      </c>
      <c r="C86" s="8" t="s">
        <v>70</v>
      </c>
      <c r="D86" s="30">
        <v>1041</v>
      </c>
      <c r="E86" s="30">
        <f t="shared" si="15"/>
        <v>521</v>
      </c>
      <c r="F86" s="30">
        <v>39</v>
      </c>
      <c r="G86" s="46">
        <v>1729.26</v>
      </c>
      <c r="H86" s="38">
        <f t="shared" si="11"/>
        <v>7.4856046065259116</v>
      </c>
      <c r="I86" s="30">
        <v>12</v>
      </c>
      <c r="J86" s="46">
        <v>532.08000000000004</v>
      </c>
      <c r="K86" s="38">
        <f t="shared" si="16"/>
        <v>2.3032629558541267</v>
      </c>
      <c r="L86" s="30">
        <v>64</v>
      </c>
      <c r="M86" s="46">
        <v>2837.76</v>
      </c>
      <c r="N86" s="38">
        <f t="shared" si="17"/>
        <v>12.284069097888676</v>
      </c>
      <c r="O86" s="30">
        <v>71</v>
      </c>
      <c r="P86" s="46">
        <v>3148.14</v>
      </c>
      <c r="Q86" s="38">
        <f t="shared" si="18"/>
        <v>13.62763915547025</v>
      </c>
      <c r="R86" s="30"/>
      <c r="S86" s="46"/>
      <c r="T86" s="41">
        <f t="shared" si="19"/>
        <v>0</v>
      </c>
      <c r="U86" s="38" t="s">
        <v>8</v>
      </c>
      <c r="V86" s="38" t="s">
        <v>8</v>
      </c>
      <c r="W86" s="38" t="s">
        <v>8</v>
      </c>
    </row>
    <row r="87" spans="1:23" ht="15.75">
      <c r="A87" s="9">
        <v>64</v>
      </c>
      <c r="B87" s="2">
        <v>37905</v>
      </c>
      <c r="C87" s="6" t="s">
        <v>32</v>
      </c>
      <c r="D87" s="30">
        <v>164</v>
      </c>
      <c r="E87" s="30">
        <f t="shared" si="15"/>
        <v>82</v>
      </c>
      <c r="F87" s="30">
        <v>3</v>
      </c>
      <c r="G87" s="46">
        <v>133.02000000000001</v>
      </c>
      <c r="H87" s="38">
        <f t="shared" si="11"/>
        <v>3.6585365853658534</v>
      </c>
      <c r="I87" s="30">
        <v>5</v>
      </c>
      <c r="J87" s="46">
        <v>221.70000000000002</v>
      </c>
      <c r="K87" s="38">
        <f t="shared" si="16"/>
        <v>6.0975609756097562</v>
      </c>
      <c r="L87" s="30">
        <v>22</v>
      </c>
      <c r="M87" s="46">
        <v>975.48</v>
      </c>
      <c r="N87" s="38">
        <f t="shared" si="17"/>
        <v>26.829268292682929</v>
      </c>
      <c r="O87" s="30">
        <v>7</v>
      </c>
      <c r="P87" s="46">
        <v>310.38</v>
      </c>
      <c r="Q87" s="38">
        <f t="shared" si="18"/>
        <v>8.536585365853659</v>
      </c>
      <c r="R87" s="30"/>
      <c r="S87" s="46"/>
      <c r="T87" s="41">
        <f t="shared" si="19"/>
        <v>0</v>
      </c>
      <c r="U87" s="38" t="s">
        <v>8</v>
      </c>
      <c r="V87" s="38" t="s">
        <v>8</v>
      </c>
      <c r="W87" s="38" t="s">
        <v>8</v>
      </c>
    </row>
    <row r="88" spans="1:23" ht="15.75">
      <c r="A88" s="10">
        <v>65</v>
      </c>
      <c r="B88" s="2">
        <v>49198</v>
      </c>
      <c r="C88" s="6" t="s">
        <v>33</v>
      </c>
      <c r="D88" s="30">
        <v>638</v>
      </c>
      <c r="E88" s="30">
        <f t="shared" si="15"/>
        <v>319</v>
      </c>
      <c r="F88" s="30">
        <v>16</v>
      </c>
      <c r="G88" s="46">
        <v>709.44</v>
      </c>
      <c r="H88" s="38">
        <f t="shared" si="11"/>
        <v>5.0156739811912221</v>
      </c>
      <c r="I88" s="30">
        <v>121</v>
      </c>
      <c r="J88" s="46">
        <v>5365.1399999999994</v>
      </c>
      <c r="K88" s="38">
        <f t="shared" si="16"/>
        <v>37.931034482758619</v>
      </c>
      <c r="L88" s="30">
        <v>85</v>
      </c>
      <c r="M88" s="46">
        <v>3768.8999999999996</v>
      </c>
      <c r="N88" s="38">
        <f t="shared" si="17"/>
        <v>26.645768025078372</v>
      </c>
      <c r="O88" s="30">
        <v>10</v>
      </c>
      <c r="P88" s="46">
        <v>443.4</v>
      </c>
      <c r="Q88" s="38">
        <f t="shared" si="18"/>
        <v>3.1347962382445136</v>
      </c>
      <c r="R88" s="30"/>
      <c r="S88" s="46"/>
      <c r="T88" s="41">
        <f t="shared" si="19"/>
        <v>0</v>
      </c>
      <c r="U88" s="38" t="s">
        <v>8</v>
      </c>
      <c r="V88" s="38" t="s">
        <v>8</v>
      </c>
      <c r="W88" s="38" t="s">
        <v>8</v>
      </c>
    </row>
    <row r="89" spans="1:23" ht="15.75">
      <c r="A89" s="10">
        <v>66</v>
      </c>
      <c r="B89" s="2">
        <v>50388</v>
      </c>
      <c r="C89" s="6" t="s">
        <v>54</v>
      </c>
      <c r="D89" s="30">
        <v>225</v>
      </c>
      <c r="E89" s="30">
        <f t="shared" si="15"/>
        <v>113</v>
      </c>
      <c r="F89" s="30">
        <v>6</v>
      </c>
      <c r="G89" s="46">
        <v>266.04000000000002</v>
      </c>
      <c r="H89" s="38">
        <f t="shared" ref="H89:H96" si="20">+F89/E89*100</f>
        <v>5.3097345132743365</v>
      </c>
      <c r="I89" s="30">
        <v>2</v>
      </c>
      <c r="J89" s="46">
        <v>88.68</v>
      </c>
      <c r="K89" s="38">
        <f t="shared" si="16"/>
        <v>1.7699115044247788</v>
      </c>
      <c r="L89" s="30">
        <v>20</v>
      </c>
      <c r="M89" s="46">
        <v>886.8</v>
      </c>
      <c r="N89" s="38">
        <f t="shared" si="17"/>
        <v>17.699115044247787</v>
      </c>
      <c r="O89" s="30">
        <v>20</v>
      </c>
      <c r="P89" s="46">
        <v>886.8</v>
      </c>
      <c r="Q89" s="38">
        <f t="shared" si="18"/>
        <v>17.699115044247787</v>
      </c>
      <c r="R89" s="30"/>
      <c r="S89" s="46"/>
      <c r="T89" s="41">
        <f t="shared" si="19"/>
        <v>0</v>
      </c>
      <c r="U89" s="38" t="s">
        <v>8</v>
      </c>
      <c r="V89" s="38" t="s">
        <v>8</v>
      </c>
      <c r="W89" s="38" t="s">
        <v>8</v>
      </c>
    </row>
    <row r="90" spans="1:23" ht="15.75">
      <c r="A90" s="9">
        <v>67</v>
      </c>
      <c r="B90" s="2">
        <v>51918</v>
      </c>
      <c r="C90" s="6" t="s">
        <v>34</v>
      </c>
      <c r="D90" s="30">
        <v>1263</v>
      </c>
      <c r="E90" s="30">
        <f t="shared" si="15"/>
        <v>632</v>
      </c>
      <c r="F90" s="30">
        <v>1</v>
      </c>
      <c r="G90" s="46">
        <v>44.34</v>
      </c>
      <c r="H90" s="38">
        <f t="shared" si="20"/>
        <v>0.15822784810126583</v>
      </c>
      <c r="I90" s="30">
        <v>2</v>
      </c>
      <c r="J90" s="46">
        <v>88.68</v>
      </c>
      <c r="K90" s="38">
        <f t="shared" si="16"/>
        <v>0.31645569620253167</v>
      </c>
      <c r="L90" s="30">
        <v>19</v>
      </c>
      <c r="M90" s="46">
        <v>842.46</v>
      </c>
      <c r="N90" s="38">
        <f t="shared" si="17"/>
        <v>3.0063291139240507</v>
      </c>
      <c r="O90" s="30">
        <v>12</v>
      </c>
      <c r="P90" s="46">
        <v>532.08000000000004</v>
      </c>
      <c r="Q90" s="38">
        <f t="shared" si="18"/>
        <v>1.89873417721519</v>
      </c>
      <c r="R90" s="30"/>
      <c r="S90" s="46"/>
      <c r="T90" s="41">
        <f t="shared" si="19"/>
        <v>0</v>
      </c>
      <c r="U90" s="38" t="s">
        <v>8</v>
      </c>
      <c r="V90" s="38" t="s">
        <v>8</v>
      </c>
      <c r="W90" s="38" t="s">
        <v>8</v>
      </c>
    </row>
    <row r="91" spans="1:23" ht="15.75">
      <c r="A91" s="10">
        <v>68</v>
      </c>
      <c r="B91" s="2">
        <v>52165</v>
      </c>
      <c r="C91" s="6" t="s">
        <v>55</v>
      </c>
      <c r="D91" s="30">
        <v>707</v>
      </c>
      <c r="E91" s="30">
        <f t="shared" si="15"/>
        <v>354</v>
      </c>
      <c r="F91" s="30">
        <v>11</v>
      </c>
      <c r="G91" s="46">
        <v>487.74</v>
      </c>
      <c r="H91" s="38">
        <f t="shared" si="20"/>
        <v>3.1073446327683616</v>
      </c>
      <c r="I91" s="30">
        <v>10</v>
      </c>
      <c r="J91" s="46">
        <v>443.4</v>
      </c>
      <c r="K91" s="38">
        <f t="shared" si="16"/>
        <v>2.8248587570621471</v>
      </c>
      <c r="L91" s="30">
        <v>24</v>
      </c>
      <c r="M91" s="46">
        <v>1064.1599999999999</v>
      </c>
      <c r="N91" s="38">
        <f t="shared" si="17"/>
        <v>6.7796610169491522</v>
      </c>
      <c r="O91" s="30">
        <v>25</v>
      </c>
      <c r="P91" s="46">
        <v>1108.5</v>
      </c>
      <c r="Q91" s="38">
        <f t="shared" si="18"/>
        <v>7.0621468926553677</v>
      </c>
      <c r="R91" s="30"/>
      <c r="S91" s="46"/>
      <c r="T91" s="41">
        <f t="shared" si="19"/>
        <v>0</v>
      </c>
      <c r="U91" s="38" t="s">
        <v>8</v>
      </c>
      <c r="V91" s="38" t="s">
        <v>8</v>
      </c>
      <c r="W91" s="38" t="s">
        <v>8</v>
      </c>
    </row>
    <row r="92" spans="1:23" ht="15.75">
      <c r="A92" s="10">
        <v>69</v>
      </c>
      <c r="B92" s="5">
        <v>53117</v>
      </c>
      <c r="C92" s="8" t="s">
        <v>71</v>
      </c>
      <c r="D92" s="30">
        <v>831</v>
      </c>
      <c r="E92" s="30">
        <f t="shared" si="15"/>
        <v>416</v>
      </c>
      <c r="F92" s="30">
        <v>21</v>
      </c>
      <c r="G92" s="46">
        <v>931.14</v>
      </c>
      <c r="H92" s="38">
        <f t="shared" si="20"/>
        <v>5.0480769230769234</v>
      </c>
      <c r="I92" s="30">
        <v>40</v>
      </c>
      <c r="J92" s="46">
        <v>1773.6</v>
      </c>
      <c r="K92" s="38">
        <f t="shared" si="16"/>
        <v>9.6153846153846168</v>
      </c>
      <c r="L92" s="30">
        <v>138</v>
      </c>
      <c r="M92" s="46">
        <v>6118.92</v>
      </c>
      <c r="N92" s="38">
        <f t="shared" si="17"/>
        <v>33.17307692307692</v>
      </c>
      <c r="O92" s="30">
        <v>112</v>
      </c>
      <c r="P92" s="46">
        <v>4966.08</v>
      </c>
      <c r="Q92" s="38">
        <f t="shared" si="18"/>
        <v>26.923076923076923</v>
      </c>
      <c r="R92" s="30"/>
      <c r="S92" s="46"/>
      <c r="T92" s="41">
        <f t="shared" si="19"/>
        <v>0</v>
      </c>
      <c r="U92" s="38" t="s">
        <v>8</v>
      </c>
      <c r="V92" s="38" t="s">
        <v>8</v>
      </c>
      <c r="W92" s="38" t="s">
        <v>8</v>
      </c>
    </row>
    <row r="93" spans="1:23" ht="15.75">
      <c r="A93" s="9">
        <v>70</v>
      </c>
      <c r="B93" s="2">
        <v>55136</v>
      </c>
      <c r="C93" s="6" t="s">
        <v>57</v>
      </c>
      <c r="D93" s="30">
        <v>302</v>
      </c>
      <c r="E93" s="30">
        <f t="shared" si="15"/>
        <v>151</v>
      </c>
      <c r="F93" s="30">
        <v>7</v>
      </c>
      <c r="G93" s="46">
        <v>310.38</v>
      </c>
      <c r="H93" s="38">
        <f t="shared" si="20"/>
        <v>4.6357615894039732</v>
      </c>
      <c r="I93" s="30"/>
      <c r="J93" s="46"/>
      <c r="K93" s="38">
        <f t="shared" si="16"/>
        <v>0</v>
      </c>
      <c r="L93" s="30">
        <v>66</v>
      </c>
      <c r="M93" s="46">
        <v>2926.4399999999996</v>
      </c>
      <c r="N93" s="38">
        <f t="shared" si="17"/>
        <v>43.70860927152318</v>
      </c>
      <c r="O93" s="30">
        <v>31</v>
      </c>
      <c r="P93" s="46">
        <v>1374.54</v>
      </c>
      <c r="Q93" s="38">
        <f t="shared" si="18"/>
        <v>20.52980132450331</v>
      </c>
      <c r="R93" s="30"/>
      <c r="S93" s="46"/>
      <c r="T93" s="41">
        <f t="shared" si="19"/>
        <v>0</v>
      </c>
      <c r="U93" s="38" t="s">
        <v>8</v>
      </c>
      <c r="V93" s="38" t="s">
        <v>8</v>
      </c>
      <c r="W93" s="38" t="s">
        <v>8</v>
      </c>
    </row>
    <row r="94" spans="1:23" ht="15.75">
      <c r="A94" s="10">
        <v>71</v>
      </c>
      <c r="B94" s="5">
        <v>58010</v>
      </c>
      <c r="C94" s="4" t="s">
        <v>58</v>
      </c>
      <c r="D94" s="30">
        <v>1362</v>
      </c>
      <c r="E94" s="30">
        <f t="shared" si="15"/>
        <v>681</v>
      </c>
      <c r="F94" s="30">
        <v>21</v>
      </c>
      <c r="G94" s="46">
        <v>931.14</v>
      </c>
      <c r="H94" s="38">
        <f t="shared" si="20"/>
        <v>3.0837004405286343</v>
      </c>
      <c r="I94" s="30">
        <v>37</v>
      </c>
      <c r="J94" s="46">
        <v>1640.58</v>
      </c>
      <c r="K94" s="38">
        <f t="shared" si="16"/>
        <v>5.4331864904552125</v>
      </c>
      <c r="L94" s="30">
        <v>71</v>
      </c>
      <c r="M94" s="46">
        <v>3148.1400000000003</v>
      </c>
      <c r="N94" s="38">
        <f t="shared" si="17"/>
        <v>10.425844346549193</v>
      </c>
      <c r="O94" s="30">
        <v>25</v>
      </c>
      <c r="P94" s="46">
        <v>1108.5</v>
      </c>
      <c r="Q94" s="38">
        <f t="shared" si="18"/>
        <v>3.6710719530102791</v>
      </c>
      <c r="R94" s="30"/>
      <c r="S94" s="46"/>
      <c r="T94" s="41">
        <f t="shared" si="19"/>
        <v>0</v>
      </c>
      <c r="U94" s="42"/>
      <c r="V94" s="48"/>
      <c r="W94" s="38" t="s">
        <v>8</v>
      </c>
    </row>
    <row r="95" spans="1:23" ht="15.75">
      <c r="A95" s="10">
        <v>72</v>
      </c>
      <c r="B95" s="5">
        <v>60049</v>
      </c>
      <c r="C95" s="4" t="s">
        <v>79</v>
      </c>
      <c r="D95" s="30">
        <v>396</v>
      </c>
      <c r="E95" s="30">
        <f t="shared" si="15"/>
        <v>198</v>
      </c>
      <c r="F95" s="30"/>
      <c r="G95" s="46"/>
      <c r="H95" s="38">
        <f t="shared" si="20"/>
        <v>0</v>
      </c>
      <c r="I95" s="30">
        <v>4</v>
      </c>
      <c r="J95" s="46">
        <v>177.36</v>
      </c>
      <c r="K95" s="38">
        <f t="shared" si="16"/>
        <v>2.0202020202020203</v>
      </c>
      <c r="L95" s="30">
        <v>20</v>
      </c>
      <c r="M95" s="46">
        <v>886.80000000000007</v>
      </c>
      <c r="N95" s="38">
        <f t="shared" si="17"/>
        <v>10.1010101010101</v>
      </c>
      <c r="O95" s="30">
        <v>18</v>
      </c>
      <c r="P95" s="46">
        <v>798.12</v>
      </c>
      <c r="Q95" s="38">
        <f t="shared" si="18"/>
        <v>9.0909090909090917</v>
      </c>
      <c r="R95" s="30"/>
      <c r="S95" s="46"/>
      <c r="T95" s="41">
        <f t="shared" si="19"/>
        <v>0</v>
      </c>
      <c r="U95" s="38" t="s">
        <v>8</v>
      </c>
      <c r="V95" s="38" t="s">
        <v>8</v>
      </c>
      <c r="W95" s="38" t="s">
        <v>8</v>
      </c>
    </row>
    <row r="96" spans="1:23" ht="15.75">
      <c r="A96" s="9">
        <v>73</v>
      </c>
      <c r="B96" s="7">
        <v>62836</v>
      </c>
      <c r="C96" s="8" t="s">
        <v>69</v>
      </c>
      <c r="D96" s="30">
        <v>1276</v>
      </c>
      <c r="E96" s="30">
        <f t="shared" si="15"/>
        <v>638</v>
      </c>
      <c r="F96" s="30">
        <v>55</v>
      </c>
      <c r="G96" s="46">
        <v>2438.6999999999998</v>
      </c>
      <c r="H96" s="38">
        <f t="shared" si="20"/>
        <v>8.6206896551724146</v>
      </c>
      <c r="I96" s="30">
        <v>55</v>
      </c>
      <c r="J96" s="46">
        <v>2438.6999999999998</v>
      </c>
      <c r="K96" s="38">
        <f t="shared" si="16"/>
        <v>8.6206896551724146</v>
      </c>
      <c r="L96" s="30">
        <v>90</v>
      </c>
      <c r="M96" s="46">
        <v>3990.6</v>
      </c>
      <c r="N96" s="38">
        <f t="shared" si="17"/>
        <v>14.106583072100312</v>
      </c>
      <c r="O96" s="30">
        <v>107</v>
      </c>
      <c r="P96" s="46">
        <v>4744.38</v>
      </c>
      <c r="Q96" s="38">
        <f t="shared" si="18"/>
        <v>16.771159874608148</v>
      </c>
      <c r="R96" s="30">
        <v>1</v>
      </c>
      <c r="S96" s="46">
        <v>15.18</v>
      </c>
      <c r="T96" s="41">
        <f t="shared" si="19"/>
        <v>0.50761421319796951</v>
      </c>
      <c r="U96" s="42">
        <v>10</v>
      </c>
      <c r="V96" s="48">
        <v>2037.1999999999998</v>
      </c>
      <c r="W96" s="38" t="s">
        <v>8</v>
      </c>
    </row>
    <row r="97" spans="1:23" ht="15.75">
      <c r="A97" s="31">
        <v>74</v>
      </c>
      <c r="B97" s="7">
        <v>63899</v>
      </c>
      <c r="C97" s="8" t="s">
        <v>84</v>
      </c>
      <c r="D97" s="32">
        <v>148</v>
      </c>
      <c r="E97" s="30">
        <f t="shared" si="15"/>
        <v>74</v>
      </c>
      <c r="F97" s="32">
        <v>1</v>
      </c>
      <c r="G97" s="47">
        <v>44.34</v>
      </c>
      <c r="H97" s="39"/>
      <c r="I97" s="32"/>
      <c r="J97" s="47"/>
      <c r="K97" s="39"/>
      <c r="L97" s="32">
        <v>7</v>
      </c>
      <c r="M97" s="47">
        <v>310.38</v>
      </c>
      <c r="N97" s="39"/>
      <c r="O97" s="32">
        <v>26</v>
      </c>
      <c r="P97" s="47">
        <v>1152.8399999999999</v>
      </c>
      <c r="Q97" s="39"/>
      <c r="R97" s="32"/>
      <c r="S97" s="47"/>
      <c r="T97" s="39"/>
      <c r="U97" s="32" t="s">
        <v>8</v>
      </c>
      <c r="V97" s="47" t="s">
        <v>8</v>
      </c>
      <c r="W97" s="38" t="s">
        <v>8</v>
      </c>
    </row>
    <row r="98" spans="1:23" ht="14.45" customHeight="1">
      <c r="A98" s="61" t="s">
        <v>108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</row>
    <row r="99" spans="1:23" ht="14.45" customHeight="1">
      <c r="A99" s="61" t="s">
        <v>109</v>
      </c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</row>
    <row r="100" spans="1:23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</row>
    <row r="101" spans="1:23">
      <c r="A101" s="21"/>
      <c r="B101" s="18"/>
      <c r="C101" s="18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</row>
    <row r="102" spans="1:23">
      <c r="A102" s="33"/>
    </row>
  </sheetData>
  <mergeCells count="37">
    <mergeCell ref="U20:V20"/>
    <mergeCell ref="W20:W21"/>
    <mergeCell ref="A98:W98"/>
    <mergeCell ref="A99:W99"/>
    <mergeCell ref="A100:T100"/>
    <mergeCell ref="F20:G20"/>
    <mergeCell ref="I20:J20"/>
    <mergeCell ref="L20:M20"/>
    <mergeCell ref="O20:P20"/>
    <mergeCell ref="R20:S20"/>
    <mergeCell ref="N19:N21"/>
    <mergeCell ref="O19:P19"/>
    <mergeCell ref="Q19:Q21"/>
    <mergeCell ref="R19:S19"/>
    <mergeCell ref="T19:T21"/>
    <mergeCell ref="A11:W11"/>
    <mergeCell ref="A13:W13"/>
    <mergeCell ref="A15:W15"/>
    <mergeCell ref="A16:W16"/>
    <mergeCell ref="A18:A21"/>
    <mergeCell ref="B18:B21"/>
    <mergeCell ref="C18:C21"/>
    <mergeCell ref="D18:D21"/>
    <mergeCell ref="E18:E21"/>
    <mergeCell ref="F18:T18"/>
    <mergeCell ref="U18:W19"/>
    <mergeCell ref="F19:G19"/>
    <mergeCell ref="H19:H21"/>
    <mergeCell ref="I19:J19"/>
    <mergeCell ref="K19:K21"/>
    <mergeCell ref="L19:M19"/>
    <mergeCell ref="A10:W10"/>
    <mergeCell ref="S1:W1"/>
    <mergeCell ref="S2:W2"/>
    <mergeCell ref="S4:W4"/>
    <mergeCell ref="S5:W5"/>
    <mergeCell ref="O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Ataskaita (nuo 2023-05-01)</vt:lpstr>
      <vt:lpstr>'Ataskaita (nuo 2023-05-01)'!nac5a3062ba3c479b9f9213bd40d86201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Markevičienė</dc:creator>
  <cp:lastModifiedBy>Vartotojas</cp:lastModifiedBy>
  <cp:revision/>
  <dcterms:created xsi:type="dcterms:W3CDTF">2019-04-30T11:01:03Z</dcterms:created>
  <dcterms:modified xsi:type="dcterms:W3CDTF">2023-09-06T12:39:46Z</dcterms:modified>
</cp:coreProperties>
</file>