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28680" yWindow="-120" windowWidth="29040" windowHeight="15840"/>
  </bookViews>
  <sheets>
    <sheet name="Ataskaita" sheetId="2" r:id="rId1"/>
  </sheets>
  <definedNames>
    <definedName name="_xlnm._FilterDatabase" localSheetId="0" hidden="1">Ataskaita!$A$21:$R$92</definedName>
    <definedName name="_xlnm.Print_Titles" localSheetId="0">Ataskaita!$17:$19</definedName>
  </definedNames>
  <calcPr calcId="191028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2" i="2"/>
  <c r="Q21" l="1"/>
  <c r="P21"/>
  <c r="N21"/>
  <c r="M21"/>
  <c r="K21"/>
  <c r="J21"/>
  <c r="H21"/>
  <c r="G21"/>
  <c r="F82" l="1"/>
  <c r="F83"/>
  <c r="F84"/>
  <c r="F85"/>
  <c r="F86"/>
  <c r="F87"/>
  <c r="F88"/>
  <c r="F89"/>
  <c r="F90"/>
  <c r="F91"/>
  <c r="F92"/>
  <c r="F81"/>
  <c r="F77"/>
  <c r="F78"/>
  <c r="F79"/>
  <c r="F70"/>
  <c r="F71"/>
  <c r="F72"/>
  <c r="F73"/>
  <c r="F74"/>
  <c r="F75"/>
  <c r="F76"/>
  <c r="F69"/>
  <c r="F60"/>
  <c r="F61"/>
  <c r="F62"/>
  <c r="F63"/>
  <c r="F64"/>
  <c r="F65"/>
  <c r="F66"/>
  <c r="F67"/>
  <c r="F44"/>
  <c r="F45"/>
  <c r="F46"/>
  <c r="F47"/>
  <c r="F48"/>
  <c r="F49"/>
  <c r="F50"/>
  <c r="F51"/>
  <c r="F52"/>
  <c r="F53"/>
  <c r="F54"/>
  <c r="F55"/>
  <c r="F56"/>
  <c r="F57"/>
  <c r="F58"/>
  <c r="F59"/>
  <c r="F43"/>
  <c r="F41"/>
  <c r="F23"/>
  <c r="F24"/>
  <c r="F25"/>
  <c r="F26"/>
  <c r="F27"/>
  <c r="F28"/>
  <c r="F29"/>
  <c r="F30"/>
  <c r="F31"/>
  <c r="F32"/>
  <c r="F33"/>
  <c r="F34"/>
  <c r="F35"/>
  <c r="F36"/>
  <c r="F37"/>
  <c r="F22"/>
  <c r="E21" l="1"/>
  <c r="L76" l="1"/>
  <c r="I76"/>
  <c r="L67"/>
  <c r="I67"/>
  <c r="I92"/>
  <c r="L92"/>
  <c r="L91"/>
  <c r="I91"/>
  <c r="L81"/>
  <c r="I81"/>
  <c r="I23" l="1"/>
  <c r="I31"/>
  <c r="I44"/>
  <c r="I27"/>
  <c r="I29"/>
  <c r="L30"/>
  <c r="L53"/>
  <c r="I54"/>
  <c r="I28"/>
  <c r="I57"/>
  <c r="I56"/>
  <c r="I58"/>
  <c r="I24"/>
  <c r="L25"/>
  <c r="L26"/>
  <c r="I55"/>
  <c r="I41"/>
  <c r="I46"/>
  <c r="I82"/>
  <c r="I88"/>
  <c r="I71"/>
  <c r="L63"/>
  <c r="L47"/>
  <c r="I52"/>
  <c r="I45"/>
  <c r="I59"/>
  <c r="I66"/>
  <c r="I69"/>
  <c r="I60"/>
  <c r="L43"/>
  <c r="I72"/>
  <c r="I78"/>
  <c r="I83"/>
  <c r="I84"/>
  <c r="I86"/>
  <c r="I35"/>
  <c r="L37"/>
  <c r="L51"/>
  <c r="I33"/>
  <c r="I32"/>
  <c r="I34"/>
  <c r="I70"/>
  <c r="I75"/>
  <c r="L49"/>
  <c r="L62"/>
  <c r="I61"/>
  <c r="I48"/>
  <c r="I36"/>
  <c r="I50"/>
  <c r="I64"/>
  <c r="I65"/>
  <c r="L73"/>
  <c r="L74"/>
  <c r="I85"/>
  <c r="I87"/>
  <c r="I89"/>
  <c r="I90"/>
  <c r="I79" l="1"/>
  <c r="F21"/>
  <c r="I25"/>
  <c r="L24"/>
  <c r="I63"/>
  <c r="L71"/>
  <c r="I30"/>
  <c r="L29"/>
  <c r="I73"/>
  <c r="L65"/>
  <c r="I49"/>
  <c r="L75"/>
  <c r="I37"/>
  <c r="L35"/>
  <c r="I43"/>
  <c r="L60"/>
  <c r="I74"/>
  <c r="I62"/>
  <c r="I51"/>
  <c r="I47"/>
  <c r="I26"/>
  <c r="I53"/>
  <c r="L90"/>
  <c r="L64"/>
  <c r="L79"/>
  <c r="L86"/>
  <c r="L69"/>
  <c r="L88"/>
  <c r="L58"/>
  <c r="L27"/>
  <c r="L89"/>
  <c r="L50"/>
  <c r="L70"/>
  <c r="L84"/>
  <c r="L66"/>
  <c r="L82"/>
  <c r="L56"/>
  <c r="L44"/>
  <c r="L36"/>
  <c r="L34"/>
  <c r="L83"/>
  <c r="L59"/>
  <c r="L46"/>
  <c r="L57"/>
  <c r="L31"/>
  <c r="L87"/>
  <c r="L48"/>
  <c r="L32"/>
  <c r="L78"/>
  <c r="L45"/>
  <c r="L41"/>
  <c r="L28"/>
  <c r="L23"/>
  <c r="L85"/>
  <c r="L61"/>
  <c r="L33"/>
  <c r="L72"/>
  <c r="L52"/>
  <c r="L55"/>
  <c r="L54"/>
  <c r="L22"/>
  <c r="O21" l="1"/>
  <c r="I21"/>
  <c r="L21"/>
  <c r="R21" l="1"/>
</calcChain>
</file>

<file path=xl/sharedStrings.xml><?xml version="1.0" encoding="utf-8"?>
<sst xmlns="http://schemas.openxmlformats.org/spreadsheetml/2006/main" count="563" uniqueCount="101">
  <si>
    <t xml:space="preserve"> Forma patvirtinta  </t>
  </si>
  <si>
    <t xml:space="preserve"> Valstybinės ligonių kasos prie </t>
  </si>
  <si>
    <t xml:space="preserve"> Sveikatos apsaugos ministerijos direktoriaus </t>
  </si>
  <si>
    <t xml:space="preserve"> 2006 m. kovo 29 d. įsakymu Nr.1K-43 </t>
  </si>
  <si>
    <t xml:space="preserve"> (Valstybinės ligonių kasos prie </t>
  </si>
  <si>
    <t>ŠIAULIŲ TERITORINĖ LIGONIŲ KASA</t>
  </si>
  <si>
    <t>Šiauliai</t>
  </si>
  <si>
    <t>Eil. Nr.</t>
  </si>
  <si>
    <t>Asmens sveikatos priežiūros įstaigos (toliau-ASPĮ) indentifikacinis numeris</t>
  </si>
  <si>
    <t>ASPĮ pavadinimas</t>
  </si>
  <si>
    <t>Planuojama patikrinti per ataskaitinį laikotarpį *</t>
  </si>
  <si>
    <t>Informavimo paslauga</t>
  </si>
  <si>
    <t xml:space="preserve">vnt. </t>
  </si>
  <si>
    <t>Eur</t>
  </si>
  <si>
    <t>Iš viso:</t>
  </si>
  <si>
    <t>VšĮ Šiaulių centro poliklinika</t>
  </si>
  <si>
    <t>x</t>
  </si>
  <si>
    <t>VšĮ Dainų PSPC</t>
  </si>
  <si>
    <t>VšĮ Šiaulių rajono PSPC</t>
  </si>
  <si>
    <t>VšĮ Šiaulių rajono Gruzdžių ambulatorija</t>
  </si>
  <si>
    <t>VšĮ Joniškio PSPC</t>
  </si>
  <si>
    <t>VšĮ Pakruojo rajono PSPC</t>
  </si>
  <si>
    <t>VšĮ Radviliškio rajono PSPC</t>
  </si>
  <si>
    <t>VšĮ Baisogalos PSPC</t>
  </si>
  <si>
    <t>VšĮ Kelmės rajono PSPC</t>
  </si>
  <si>
    <t>VšĮ Šaukėnų ambulatorija</t>
  </si>
  <si>
    <t>VšĮ Tytuvėnų PSPC</t>
  </si>
  <si>
    <t>VšĮ Kelmės rajono BPG centras</t>
  </si>
  <si>
    <t>VšĮ Akmenės rajono PSPC</t>
  </si>
  <si>
    <t>VšĮ Papilės ambulatorija</t>
  </si>
  <si>
    <t>VšĮ Kruopių ambulatorija</t>
  </si>
  <si>
    <t>VšĮ Tilžės g. bendrosios praktikos gydytojo kabinetas</t>
  </si>
  <si>
    <t>UAB "Senojo bokšto" klinika</t>
  </si>
  <si>
    <t>UAB "Pirmoji viltis"</t>
  </si>
  <si>
    <t>IĮ J.Jankauskienės šeimos gydytojų centras</t>
  </si>
  <si>
    <t>UAB "Gegužių sveikatos centras"</t>
  </si>
  <si>
    <t>UAB "Lyros šeimos centras"</t>
  </si>
  <si>
    <t xml:space="preserve">UAB ,,Antano Lizdenio sveikatos centras“ </t>
  </si>
  <si>
    <t>IĮ "V.Neverauskienės klinika-vaistinė"</t>
  </si>
  <si>
    <t>UAB "Tavo sveikatos namai"</t>
  </si>
  <si>
    <t>UAB „Medicinos namai šeimai“</t>
  </si>
  <si>
    <t>UAB „Medicus LT“</t>
  </si>
  <si>
    <t>UAB "Vita sana"</t>
  </si>
  <si>
    <t>VšĮ Telšių rajono PSPC</t>
  </si>
  <si>
    <t>VšĮ Varnių PSPC</t>
  </si>
  <si>
    <t>VšĮ Luokės PSPC</t>
  </si>
  <si>
    <t>VšĮ Mažeikių PSPC</t>
  </si>
  <si>
    <t>VšĮ Sedos PSPC</t>
  </si>
  <si>
    <t>VšĮ Rietavo PSPC</t>
  </si>
  <si>
    <t>VšĮ Mažeikių senamiesčio PSPC</t>
  </si>
  <si>
    <t>UAB Tirkšlių sveikatos namai</t>
  </si>
  <si>
    <t>UAB Dr. A. Biržiškos sveikatos centras</t>
  </si>
  <si>
    <t>L. M. Šilgalienės įmonė „Sveikata“</t>
  </si>
  <si>
    <t>A. Kojelės individuali įmonė</t>
  </si>
  <si>
    <t>I. Miškinienės individuali įmonė</t>
  </si>
  <si>
    <t>UAB Šeimos sveikatos centras</t>
  </si>
  <si>
    <t>UAB "Klinikas Pulsas"</t>
  </si>
  <si>
    <t>UAB „Rietavo šeimos daktaras“</t>
  </si>
  <si>
    <t>A. Klišonio komercinė firma „Inesa“</t>
  </si>
  <si>
    <t>UAB „Plungės sveikatos centras“</t>
  </si>
  <si>
    <t>UAB "Medikvita"</t>
  </si>
  <si>
    <t>UAB Telšių šeimos klinika</t>
  </si>
  <si>
    <t>K. Preibio gamybinė įmonė</t>
  </si>
  <si>
    <t>UAB Telšių šeimos sveikatos centras</t>
  </si>
  <si>
    <t xml:space="preserve">Laisvės atėmimo vietų ligoninė </t>
  </si>
  <si>
    <t>UAB „Kristivita“</t>
  </si>
  <si>
    <t>UAB Akmenės sveikatos centras</t>
  </si>
  <si>
    <t>VšĮ Radviliškio ligoninė</t>
  </si>
  <si>
    <t>VšĮ N.Akmenės ligoninė</t>
  </si>
  <si>
    <t>2022 m. vasario 22 d. įsakymo Nr. 1K-77 redakcija)</t>
  </si>
  <si>
    <t>ATRANKINĖS MAMOGRAFINĖS PATIKROS DĖL KRŪTIES VĖŽIO FINANSAVIMO PROGRAMOS VYKDYMO ATASKAITA</t>
  </si>
  <si>
    <t>Įvykdyta proc.  (6/5*100)</t>
  </si>
  <si>
    <t>Siuntimo atlikti mamografijos tyrimą paslauga</t>
  </si>
  <si>
    <t>Mamogramų atlikimo paslauga</t>
  </si>
  <si>
    <t>Įvykdyta proc.  (12/5*100)</t>
  </si>
  <si>
    <t>Mamogramų vertinimo paslauga</t>
  </si>
  <si>
    <t>Įvykdyta proc.  (15/5*100%)</t>
  </si>
  <si>
    <t>2048-2053</t>
  </si>
  <si>
    <t xml:space="preserve">VšĮ Šeduvos PSPC </t>
  </si>
  <si>
    <t>UAB „Rezus.lt“</t>
  </si>
  <si>
    <t>VšĮ Respublikinė Šiaulių ligoninė</t>
  </si>
  <si>
    <t xml:space="preserve">VšĮ Regioninė Telšių ligoninė </t>
  </si>
  <si>
    <t>UAB „Žemaitijos diagnostikos centras“</t>
  </si>
  <si>
    <t>UAB Sg konsultacinė klinika</t>
  </si>
  <si>
    <t>UAB "Jūsų medicinos namai"</t>
  </si>
  <si>
    <t>UAB InMedica / Gardino g. Šiauliai</t>
  </si>
  <si>
    <t>UAB InMedica / Naftininkų g. Mažeikiai</t>
  </si>
  <si>
    <t>UAB InMedica / Sevastopolio g. Šiauliai</t>
  </si>
  <si>
    <t>UAB ,,Affidea Lietuva"</t>
  </si>
  <si>
    <t xml:space="preserve">UAB InMedica / Žalioji g. Radviliškis </t>
  </si>
  <si>
    <t>UAB InMedica / Miesto a. Žagarė</t>
  </si>
  <si>
    <t>UAB InMedica / Plungės g. Telšiai</t>
  </si>
  <si>
    <t>UAB InMedica / Livonijos g.  Joniškis</t>
  </si>
  <si>
    <t>UAB InMedica / Vytauto g. Šiauliai</t>
  </si>
  <si>
    <t>UAB InMedica / Varpo g. Šiauliai</t>
  </si>
  <si>
    <t>Prie ASPĮ prirašytų moterų (50-69 m. imtinai) skaičius (2023 m. sausio 1 d. duomenimis)</t>
  </si>
  <si>
    <t xml:space="preserve">UAB "Užvenčio šeimos sveikatos centras" </t>
  </si>
  <si>
    <t xml:space="preserve">*Prie ASPĮ prirašytų moterų (50–69 m. imtinai) skaičių (sausio 1 d. duomenimis) dalijame iš programoje nustatyto laikotarpio (atitinkamo metų skaičiaus) tarp periodinių patikrinimų (jei skaičiuojama, kiek moterų planuojama patikrinti per ketvirtį, dar dalijame iš 4). </t>
  </si>
  <si>
    <t>Įvykdyta proc.  (9/5*100)</t>
  </si>
  <si>
    <t xml:space="preserve"> 2023 m. I pusmetis</t>
  </si>
  <si>
    <t>UAB Jūsų klinika</t>
  </si>
</sst>
</file>

<file path=xl/styles.xml><?xml version="1.0" encoding="utf-8"?>
<styleSheet xmlns="http://schemas.openxmlformats.org/spreadsheetml/2006/main">
  <numFmts count="7">
    <numFmt numFmtId="43" formatCode="_-* #,##0.00\ _€_-;\-* #,##0.00\ _€_-;_-* &quot;-&quot;??\ _€_-;_-@_-"/>
    <numFmt numFmtId="164" formatCode="_-* #,##0.00_-;\-* #,##0.00_-;_-* &quot;-&quot;??_-;_-@_-"/>
    <numFmt numFmtId="165" formatCode="_-* #,##0.00\ _L_t_-;\-* #,##0.00\ _L_t_-;_-* &quot;-&quot;??\ _L_t_-;_-@_-"/>
    <numFmt numFmtId="166" formatCode="_-* #,##0\ _L_t_-;\-* #,##0\ _L_t_-;_-* &quot;-&quot;??\ _L_t_-;_-@_-"/>
    <numFmt numFmtId="167" formatCode="0.0"/>
    <numFmt numFmtId="168" formatCode="_-* #,##0.00\ &quot;Lt&quot;_-;\-* #,##0.00\ &quot;Lt&quot;_-;_-* &quot;-&quot;??\ &quot;Lt&quot;_-;_-@_-"/>
    <numFmt numFmtId="169" formatCode="_-* #,##0.00\ _L_t_-;\-* #,##0.00\ _L_t_-;_-* \-??\ _L_t_-;_-@_-"/>
  </numFmts>
  <fonts count="17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2"/>
      <name val="Times New Roman"/>
      <family val="1"/>
      <charset val="186"/>
    </font>
    <font>
      <sz val="14"/>
      <name val="Times New Roman"/>
      <family val="1"/>
      <charset val="186"/>
    </font>
    <font>
      <b/>
      <sz val="14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10"/>
      <color indexed="8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9">
    <xf numFmtId="0" fontId="0" fillId="0" borderId="0"/>
    <xf numFmtId="165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3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9" fontId="4" fillId="0" borderId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>
      <alignment horizontal="justify" vertical="justify"/>
    </xf>
    <xf numFmtId="0" fontId="4" fillId="0" borderId="0"/>
    <xf numFmtId="0" fontId="4" fillId="0" borderId="0"/>
    <xf numFmtId="0" fontId="16" fillId="0" borderId="0"/>
    <xf numFmtId="9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12">
    <xf numFmtId="0" fontId="0" fillId="0" borderId="0" xfId="0"/>
    <xf numFmtId="166" fontId="6" fillId="0" borderId="0" xfId="1" applyNumberFormat="1" applyFont="1" applyProtection="1">
      <protection locked="0"/>
    </xf>
    <xf numFmtId="166" fontId="6" fillId="0" borderId="8" xfId="1" applyNumberFormat="1" applyFont="1" applyBorder="1" applyProtection="1"/>
    <xf numFmtId="165" fontId="6" fillId="0" borderId="8" xfId="1" applyFont="1" applyBorder="1" applyProtection="1"/>
    <xf numFmtId="0" fontId="6" fillId="0" borderId="4" xfId="3" applyFont="1" applyBorder="1" applyAlignment="1" applyProtection="1">
      <alignment horizontal="center"/>
      <protection locked="0"/>
    </xf>
    <xf numFmtId="0" fontId="9" fillId="0" borderId="4" xfId="3" applyFont="1" applyBorder="1" applyProtection="1">
      <protection locked="0"/>
    </xf>
    <xf numFmtId="166" fontId="9" fillId="0" borderId="8" xfId="1" applyNumberFormat="1" applyFont="1" applyBorder="1" applyProtection="1"/>
    <xf numFmtId="0" fontId="9" fillId="2" borderId="4" xfId="3" applyFont="1" applyFill="1" applyBorder="1" applyProtection="1">
      <protection locked="0"/>
    </xf>
    <xf numFmtId="0" fontId="9" fillId="2" borderId="4" xfId="3" applyFont="1" applyFill="1" applyBorder="1" applyAlignment="1" applyProtection="1">
      <alignment vertical="center" wrapText="1"/>
      <protection locked="0"/>
    </xf>
    <xf numFmtId="0" fontId="6" fillId="2" borderId="4" xfId="3" applyFont="1" applyFill="1" applyBorder="1" applyAlignment="1" applyProtection="1">
      <alignment horizontal="center"/>
      <protection locked="0"/>
    </xf>
    <xf numFmtId="166" fontId="6" fillId="0" borderId="4" xfId="1" applyNumberFormat="1" applyFont="1" applyBorder="1" applyProtection="1"/>
    <xf numFmtId="165" fontId="6" fillId="0" borderId="4" xfId="1" applyFont="1" applyBorder="1" applyProtection="1"/>
    <xf numFmtId="0" fontId="9" fillId="2" borderId="4" xfId="3" applyFont="1" applyFill="1" applyBorder="1" applyAlignment="1" applyProtection="1">
      <alignment wrapText="1"/>
      <protection locked="0"/>
    </xf>
    <xf numFmtId="0" fontId="6" fillId="0" borderId="0" xfId="2" applyFont="1" applyAlignment="1" applyProtection="1">
      <alignment horizontal="center"/>
      <protection locked="0"/>
    </xf>
    <xf numFmtId="166" fontId="10" fillId="0" borderId="0" xfId="1" applyNumberFormat="1" applyFont="1" applyProtection="1">
      <protection locked="0"/>
    </xf>
    <xf numFmtId="0" fontId="10" fillId="0" borderId="0" xfId="4" applyFont="1" applyAlignment="1" applyProtection="1">
      <alignment horizontal="left"/>
      <protection locked="0"/>
    </xf>
    <xf numFmtId="166" fontId="9" fillId="0" borderId="4" xfId="1" applyNumberFormat="1" applyFont="1" applyBorder="1" applyProtection="1"/>
    <xf numFmtId="0" fontId="6" fillId="0" borderId="0" xfId="4" applyFont="1" applyAlignment="1" applyProtection="1">
      <alignment horizontal="left"/>
      <protection locked="0"/>
    </xf>
    <xf numFmtId="0" fontId="5" fillId="0" borderId="0" xfId="4" applyFont="1" applyAlignment="1" applyProtection="1">
      <alignment horizontal="center" vertical="center" wrapText="1"/>
      <protection locked="0"/>
    </xf>
    <xf numFmtId="0" fontId="5" fillId="0" borderId="0" xfId="4" applyFont="1" applyProtection="1">
      <protection locked="0"/>
    </xf>
    <xf numFmtId="0" fontId="6" fillId="0" borderId="4" xfId="4" applyFont="1" applyBorder="1" applyAlignment="1" applyProtection="1">
      <alignment horizontal="center"/>
      <protection locked="0"/>
    </xf>
    <xf numFmtId="0" fontId="6" fillId="2" borderId="4" xfId="3" applyFont="1" applyFill="1" applyBorder="1" applyAlignment="1" applyProtection="1">
      <alignment horizontal="center" wrapText="1"/>
      <protection locked="0"/>
    </xf>
    <xf numFmtId="166" fontId="6" fillId="0" borderId="4" xfId="1" applyNumberFormat="1" applyFont="1" applyBorder="1" applyAlignment="1" applyProtection="1">
      <alignment horizontal="center"/>
    </xf>
    <xf numFmtId="165" fontId="6" fillId="0" borderId="4" xfId="1" applyFont="1" applyBorder="1" applyAlignment="1" applyProtection="1">
      <alignment horizontal="center"/>
    </xf>
    <xf numFmtId="166" fontId="9" fillId="0" borderId="4" xfId="1" applyNumberFormat="1" applyFont="1" applyBorder="1" applyAlignment="1" applyProtection="1">
      <alignment vertical="center"/>
    </xf>
    <xf numFmtId="166" fontId="6" fillId="0" borderId="4" xfId="1" applyNumberFormat="1" applyFont="1" applyBorder="1" applyAlignment="1" applyProtection="1">
      <alignment vertical="center"/>
    </xf>
    <xf numFmtId="165" fontId="6" fillId="0" borderId="4" xfId="1" applyFont="1" applyBorder="1" applyAlignment="1" applyProtection="1">
      <alignment vertical="center"/>
    </xf>
    <xf numFmtId="166" fontId="6" fillId="0" borderId="4" xfId="1" applyNumberFormat="1" applyFont="1" applyBorder="1" applyAlignment="1" applyProtection="1">
      <alignment horizontal="center" vertical="center"/>
    </xf>
    <xf numFmtId="165" fontId="6" fillId="0" borderId="4" xfId="1" applyFont="1" applyBorder="1" applyAlignment="1" applyProtection="1">
      <alignment horizontal="center" vertical="center"/>
    </xf>
    <xf numFmtId="166" fontId="9" fillId="0" borderId="4" xfId="1" applyNumberFormat="1" applyFont="1" applyBorder="1" applyAlignment="1" applyProtection="1">
      <alignment horizontal="center"/>
    </xf>
    <xf numFmtId="0" fontId="6" fillId="2" borderId="4" xfId="3" applyFont="1" applyFill="1" applyBorder="1" applyAlignment="1" applyProtection="1">
      <alignment wrapText="1"/>
      <protection locked="0"/>
    </xf>
    <xf numFmtId="1" fontId="6" fillId="3" borderId="4" xfId="4" applyNumberFormat="1" applyFont="1" applyFill="1" applyBorder="1" applyAlignment="1" applyProtection="1">
      <alignment horizontal="center" vertical="center"/>
      <protection locked="0"/>
    </xf>
    <xf numFmtId="0" fontId="6" fillId="0" borderId="0" xfId="4" applyFont="1" applyAlignment="1" applyProtection="1">
      <alignment horizontal="center"/>
      <protection locked="0"/>
    </xf>
    <xf numFmtId="0" fontId="6" fillId="2" borderId="0" xfId="4" applyFont="1" applyFill="1" applyAlignment="1" applyProtection="1">
      <alignment horizontal="center"/>
      <protection locked="0"/>
    </xf>
    <xf numFmtId="0" fontId="6" fillId="0" borderId="0" xfId="5" applyFont="1"/>
    <xf numFmtId="166" fontId="9" fillId="0" borderId="0" xfId="1" applyNumberFormat="1" applyFont="1" applyBorder="1" applyAlignment="1" applyProtection="1">
      <alignment horizontal="center"/>
    </xf>
    <xf numFmtId="166" fontId="6" fillId="0" borderId="0" xfId="1" applyNumberFormat="1" applyFont="1" applyBorder="1" applyAlignment="1" applyProtection="1">
      <alignment horizontal="center"/>
    </xf>
    <xf numFmtId="165" fontId="6" fillId="0" borderId="0" xfId="1" applyFont="1" applyBorder="1" applyAlignment="1" applyProtection="1">
      <alignment horizontal="center"/>
    </xf>
    <xf numFmtId="1" fontId="6" fillId="3" borderId="0" xfId="4" applyNumberFormat="1" applyFont="1" applyFill="1" applyAlignment="1" applyProtection="1">
      <alignment horizontal="center" vertical="center"/>
      <protection locked="0"/>
    </xf>
    <xf numFmtId="0" fontId="9" fillId="2" borderId="4" xfId="3" applyFont="1" applyFill="1" applyBorder="1" applyAlignment="1" applyProtection="1">
      <alignment horizontal="center" vertical="center"/>
      <protection locked="0"/>
    </xf>
    <xf numFmtId="165" fontId="9" fillId="0" borderId="4" xfId="1" applyFont="1" applyBorder="1" applyProtection="1"/>
    <xf numFmtId="165" fontId="9" fillId="0" borderId="4" xfId="1" applyFont="1" applyBorder="1" applyAlignment="1" applyProtection="1">
      <alignment vertical="center"/>
    </xf>
    <xf numFmtId="0" fontId="9" fillId="2" borderId="4" xfId="3" applyFont="1" applyFill="1" applyBorder="1" applyAlignment="1" applyProtection="1">
      <alignment vertical="center"/>
      <protection locked="0"/>
    </xf>
    <xf numFmtId="166" fontId="9" fillId="0" borderId="4" xfId="1" applyNumberFormat="1" applyFont="1" applyBorder="1" applyAlignment="1" applyProtection="1">
      <alignment horizontal="center" vertical="center"/>
    </xf>
    <xf numFmtId="0" fontId="6" fillId="2" borderId="4" xfId="3" applyFont="1" applyFill="1" applyBorder="1" applyAlignment="1" applyProtection="1">
      <alignment horizontal="center" vertical="center"/>
      <protection locked="0"/>
    </xf>
    <xf numFmtId="167" fontId="6" fillId="0" borderId="4" xfId="4" applyNumberFormat="1" applyFont="1" applyBorder="1" applyAlignment="1">
      <alignment horizontal="center"/>
    </xf>
    <xf numFmtId="0" fontId="8" fillId="0" borderId="0" xfId="2" applyFont="1" applyAlignment="1" applyProtection="1">
      <alignment horizontal="center"/>
      <protection locked="0"/>
    </xf>
    <xf numFmtId="0" fontId="6" fillId="0" borderId="8" xfId="4" applyFont="1" applyBorder="1" applyAlignment="1" applyProtection="1">
      <alignment horizontal="center"/>
      <protection locked="0"/>
    </xf>
    <xf numFmtId="0" fontId="9" fillId="2" borderId="8" xfId="3" applyFont="1" applyFill="1" applyBorder="1" applyAlignment="1" applyProtection="1">
      <alignment wrapText="1"/>
      <protection locked="0"/>
    </xf>
    <xf numFmtId="165" fontId="9" fillId="0" borderId="8" xfId="1" applyFont="1" applyBorder="1" applyProtection="1"/>
    <xf numFmtId="167" fontId="6" fillId="0" borderId="8" xfId="4" applyNumberFormat="1" applyFont="1" applyBorder="1" applyAlignment="1">
      <alignment horizontal="center"/>
    </xf>
    <xf numFmtId="166" fontId="6" fillId="0" borderId="8" xfId="1" applyNumberFormat="1" applyFont="1" applyBorder="1" applyAlignment="1" applyProtection="1">
      <alignment horizontal="center"/>
    </xf>
    <xf numFmtId="165" fontId="6" fillId="0" borderId="8" xfId="1" applyFont="1" applyBorder="1" applyAlignment="1" applyProtection="1">
      <alignment horizontal="center"/>
    </xf>
    <xf numFmtId="0" fontId="11" fillId="0" borderId="5" xfId="4" applyFont="1" applyBorder="1" applyAlignment="1" applyProtection="1">
      <alignment horizontal="center"/>
      <protection locked="0"/>
    </xf>
    <xf numFmtId="0" fontId="12" fillId="0" borderId="6" xfId="4" applyFont="1" applyBorder="1" applyAlignment="1" applyProtection="1">
      <alignment horizontal="right"/>
      <protection locked="0"/>
    </xf>
    <xf numFmtId="166" fontId="11" fillId="2" borderId="6" xfId="1" applyNumberFormat="1" applyFont="1" applyFill="1" applyBorder="1" applyProtection="1"/>
    <xf numFmtId="165" fontId="11" fillId="2" borderId="6" xfId="1" applyFont="1" applyFill="1" applyBorder="1" applyProtection="1"/>
    <xf numFmtId="167" fontId="11" fillId="0" borderId="6" xfId="4" applyNumberFormat="1" applyFont="1" applyBorder="1" applyAlignment="1">
      <alignment horizontal="center"/>
    </xf>
    <xf numFmtId="167" fontId="11" fillId="0" borderId="7" xfId="4" applyNumberFormat="1" applyFont="1" applyBorder="1" applyAlignment="1">
      <alignment horizontal="center"/>
    </xf>
    <xf numFmtId="0" fontId="10" fillId="0" borderId="5" xfId="4" applyFont="1" applyBorder="1" applyAlignment="1" applyProtection="1">
      <alignment horizontal="center" vertical="center" wrapText="1"/>
      <protection locked="0"/>
    </xf>
    <xf numFmtId="0" fontId="10" fillId="0" borderId="6" xfId="4" applyFont="1" applyBorder="1" applyAlignment="1" applyProtection="1">
      <alignment horizontal="center" vertical="center" wrapText="1"/>
      <protection locked="0"/>
    </xf>
    <xf numFmtId="0" fontId="10" fillId="0" borderId="7" xfId="4" applyFont="1" applyBorder="1" applyAlignment="1" applyProtection="1">
      <alignment horizontal="center" vertical="center" wrapText="1"/>
      <protection locked="0"/>
    </xf>
    <xf numFmtId="0" fontId="10" fillId="0" borderId="0" xfId="4" applyFont="1" applyProtection="1">
      <protection locked="0"/>
    </xf>
    <xf numFmtId="0" fontId="5" fillId="0" borderId="0" xfId="4" applyFont="1" applyAlignment="1" applyProtection="1">
      <alignment horizontal="center"/>
      <protection locked="0"/>
    </xf>
    <xf numFmtId="0" fontId="13" fillId="0" borderId="0" xfId="4" applyFont="1" applyProtection="1">
      <protection locked="0"/>
    </xf>
    <xf numFmtId="0" fontId="7" fillId="0" borderId="0" xfId="4" applyFont="1" applyProtection="1">
      <protection locked="0"/>
    </xf>
    <xf numFmtId="2" fontId="11" fillId="0" borderId="10" xfId="4" applyNumberFormat="1" applyFont="1" applyBorder="1" applyProtection="1">
      <protection locked="0"/>
    </xf>
    <xf numFmtId="14" fontId="11" fillId="0" borderId="10" xfId="4" applyNumberFormat="1" applyFont="1" applyBorder="1" applyProtection="1">
      <protection locked="0"/>
    </xf>
    <xf numFmtId="14" fontId="11" fillId="0" borderId="0" xfId="4" applyNumberFormat="1" applyFont="1" applyProtection="1">
      <protection locked="0"/>
    </xf>
    <xf numFmtId="166" fontId="5" fillId="0" borderId="0" xfId="4" applyNumberFormat="1" applyFont="1" applyProtection="1">
      <protection locked="0"/>
    </xf>
    <xf numFmtId="2" fontId="5" fillId="0" borderId="0" xfId="4" applyNumberFormat="1" applyFont="1" applyAlignment="1" applyProtection="1">
      <alignment horizontal="center"/>
      <protection locked="0"/>
    </xf>
    <xf numFmtId="0" fontId="8" fillId="0" borderId="0" xfId="4" applyFont="1" applyProtection="1">
      <protection locked="0"/>
    </xf>
    <xf numFmtId="0" fontId="5" fillId="0" borderId="0" xfId="4" applyFont="1" applyAlignment="1" applyProtection="1">
      <alignment vertical="center"/>
      <protection locked="0"/>
    </xf>
    <xf numFmtId="1" fontId="14" fillId="0" borderId="0" xfId="4" applyNumberFormat="1" applyFont="1" applyProtection="1">
      <protection locked="0"/>
    </xf>
    <xf numFmtId="0" fontId="6" fillId="2" borderId="4" xfId="4" applyFont="1" applyFill="1" applyBorder="1" applyAlignment="1" applyProtection="1">
      <alignment horizontal="center"/>
      <protection locked="0"/>
    </xf>
    <xf numFmtId="0" fontId="6" fillId="2" borderId="4" xfId="3" applyFont="1" applyFill="1" applyBorder="1" applyAlignment="1" applyProtection="1">
      <alignment vertical="center" wrapText="1"/>
      <protection locked="0"/>
    </xf>
    <xf numFmtId="0" fontId="6" fillId="0" borderId="4" xfId="3" applyFont="1" applyBorder="1" applyAlignment="1" applyProtection="1">
      <alignment vertical="center"/>
      <protection locked="0"/>
    </xf>
    <xf numFmtId="166" fontId="9" fillId="0" borderId="9" xfId="1" applyNumberFormat="1" applyFont="1" applyBorder="1" applyProtection="1"/>
    <xf numFmtId="165" fontId="6" fillId="0" borderId="4" xfId="1" applyFont="1" applyBorder="1" applyAlignment="1">
      <alignment horizontal="center" vertical="center"/>
    </xf>
    <xf numFmtId="0" fontId="6" fillId="2" borderId="4" xfId="3" applyFont="1" applyFill="1" applyBorder="1" applyAlignment="1" applyProtection="1">
      <alignment horizontal="center" vertical="center" wrapText="1"/>
      <protection locked="0"/>
    </xf>
    <xf numFmtId="43" fontId="5" fillId="0" borderId="0" xfId="4" applyNumberFormat="1" applyFont="1" applyProtection="1">
      <protection locked="0"/>
    </xf>
    <xf numFmtId="165" fontId="9" fillId="0" borderId="4" xfId="1" applyFont="1" applyBorder="1" applyAlignment="1" applyProtection="1">
      <alignment horizontal="center"/>
    </xf>
    <xf numFmtId="0" fontId="6" fillId="2" borderId="4" xfId="3" applyFont="1" applyFill="1" applyBorder="1" applyAlignment="1" applyProtection="1">
      <alignment vertical="center"/>
      <protection locked="0"/>
    </xf>
    <xf numFmtId="0" fontId="9" fillId="2" borderId="4" xfId="5" applyFont="1" applyFill="1" applyBorder="1"/>
    <xf numFmtId="0" fontId="6" fillId="2" borderId="8" xfId="3" applyFont="1" applyFill="1" applyBorder="1" applyAlignment="1" applyProtection="1">
      <alignment horizontal="center" wrapText="1"/>
      <protection locked="0"/>
    </xf>
    <xf numFmtId="0" fontId="11" fillId="0" borderId="6" xfId="4" applyFont="1" applyBorder="1" applyAlignment="1" applyProtection="1">
      <alignment horizontal="center"/>
      <protection locked="0"/>
    </xf>
    <xf numFmtId="0" fontId="6" fillId="2" borderId="9" xfId="4" applyFont="1" applyFill="1" applyBorder="1" applyAlignment="1" applyProtection="1">
      <alignment horizontal="center" vertical="center" wrapText="1"/>
      <protection locked="0"/>
    </xf>
    <xf numFmtId="0" fontId="6" fillId="0" borderId="4" xfId="5" applyFont="1" applyBorder="1"/>
    <xf numFmtId="43" fontId="8" fillId="0" borderId="0" xfId="4" applyNumberFormat="1" applyFont="1" applyProtection="1">
      <protection locked="0"/>
    </xf>
    <xf numFmtId="167" fontId="11" fillId="4" borderId="6" xfId="4" applyNumberFormat="1" applyFont="1" applyFill="1" applyBorder="1" applyAlignment="1">
      <alignment horizontal="center"/>
    </xf>
    <xf numFmtId="167" fontId="6" fillId="4" borderId="4" xfId="4" applyNumberFormat="1" applyFont="1" applyFill="1" applyBorder="1" applyAlignment="1">
      <alignment horizontal="center"/>
    </xf>
    <xf numFmtId="167" fontId="6" fillId="0" borderId="4" xfId="4" applyNumberFormat="1" applyFont="1" applyFill="1" applyBorder="1" applyAlignment="1">
      <alignment horizontal="center"/>
    </xf>
    <xf numFmtId="167" fontId="11" fillId="0" borderId="6" xfId="4" applyNumberFormat="1" applyFont="1" applyFill="1" applyBorder="1" applyAlignment="1">
      <alignment horizontal="center"/>
    </xf>
    <xf numFmtId="165" fontId="6" fillId="2" borderId="9" xfId="1" applyFont="1" applyFill="1" applyBorder="1" applyAlignment="1" applyProtection="1">
      <alignment horizontal="center" vertical="center" wrapText="1"/>
      <protection locked="0"/>
    </xf>
    <xf numFmtId="165" fontId="6" fillId="2" borderId="1" xfId="1" applyFont="1" applyFill="1" applyBorder="1" applyAlignment="1" applyProtection="1">
      <alignment horizontal="center" vertical="center" wrapText="1"/>
      <protection locked="0"/>
    </xf>
    <xf numFmtId="0" fontId="6" fillId="2" borderId="2" xfId="4" applyFont="1" applyFill="1" applyBorder="1" applyAlignment="1" applyProtection="1">
      <alignment horizontal="center" vertical="center" wrapText="1"/>
      <protection locked="0"/>
    </xf>
    <xf numFmtId="0" fontId="6" fillId="2" borderId="3" xfId="4" applyFont="1" applyFill="1" applyBorder="1" applyAlignment="1" applyProtection="1">
      <alignment horizontal="center" vertical="center" wrapText="1"/>
      <protection locked="0"/>
    </xf>
    <xf numFmtId="165" fontId="6" fillId="0" borderId="9" xfId="1" applyFont="1" applyBorder="1" applyAlignment="1" applyProtection="1">
      <alignment horizontal="center" vertical="center" wrapText="1"/>
      <protection locked="0"/>
    </xf>
    <xf numFmtId="165" fontId="6" fillId="0" borderId="1" xfId="1" applyFont="1" applyBorder="1" applyAlignment="1" applyProtection="1">
      <alignment horizontal="center" vertical="center" wrapText="1"/>
      <protection locked="0"/>
    </xf>
    <xf numFmtId="0" fontId="5" fillId="0" borderId="0" xfId="2" applyFont="1" applyAlignment="1" applyProtection="1">
      <alignment horizontal="left"/>
      <protection locked="0"/>
    </xf>
    <xf numFmtId="0" fontId="15" fillId="0" borderId="0" xfId="0" applyFont="1" applyAlignment="1">
      <alignment horizontal="left" vertical="center"/>
    </xf>
    <xf numFmtId="0" fontId="8" fillId="0" borderId="0" xfId="2" applyFont="1" applyAlignment="1" applyProtection="1">
      <alignment horizontal="center"/>
      <protection locked="0"/>
    </xf>
    <xf numFmtId="0" fontId="8" fillId="0" borderId="0" xfId="4" applyFont="1" applyAlignment="1" applyProtection="1">
      <alignment horizontal="center" wrapText="1"/>
      <protection locked="0"/>
    </xf>
    <xf numFmtId="0" fontId="6" fillId="4" borderId="0" xfId="2" applyFont="1" applyFill="1" applyAlignment="1" applyProtection="1">
      <alignment horizontal="center"/>
      <protection locked="0"/>
    </xf>
    <xf numFmtId="0" fontId="8" fillId="0" borderId="0" xfId="2" applyFont="1" applyAlignment="1" applyProtection="1">
      <alignment horizontal="center" vertical="center"/>
      <protection locked="0"/>
    </xf>
    <xf numFmtId="0" fontId="6" fillId="0" borderId="9" xfId="2" applyFont="1" applyBorder="1" applyAlignment="1" applyProtection="1">
      <alignment horizontal="center" vertical="center" wrapText="1"/>
      <protection locked="0"/>
    </xf>
    <xf numFmtId="0" fontId="6" fillId="0" borderId="1" xfId="2" applyFont="1" applyBorder="1" applyAlignment="1" applyProtection="1">
      <alignment horizontal="center" vertical="center" wrapText="1"/>
      <protection locked="0"/>
    </xf>
    <xf numFmtId="166" fontId="9" fillId="0" borderId="9" xfId="1" applyNumberFormat="1" applyFont="1" applyBorder="1" applyAlignment="1" applyProtection="1">
      <alignment horizontal="center" vertical="center" wrapText="1"/>
      <protection locked="0"/>
    </xf>
    <xf numFmtId="166" fontId="9" fillId="0" borderId="1" xfId="1" applyNumberFormat="1" applyFont="1" applyBorder="1" applyAlignment="1" applyProtection="1">
      <alignment horizontal="center" vertical="center" wrapText="1"/>
      <protection locked="0"/>
    </xf>
    <xf numFmtId="166" fontId="6" fillId="2" borderId="9" xfId="1" applyNumberFormat="1" applyFont="1" applyFill="1" applyBorder="1" applyAlignment="1" applyProtection="1">
      <alignment horizontal="center" vertical="center" wrapText="1"/>
      <protection locked="0"/>
    </xf>
    <xf numFmtId="166" fontId="6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9" fillId="4" borderId="4" xfId="3" applyFont="1" applyFill="1" applyBorder="1" applyAlignment="1" applyProtection="1">
      <alignment wrapText="1"/>
      <protection locked="0"/>
    </xf>
  </cellXfs>
  <cellStyles count="29">
    <cellStyle name="Comma 2" xfId="6"/>
    <cellStyle name="Comma 3" xfId="7"/>
    <cellStyle name="Comma 4" xfId="8"/>
    <cellStyle name="Comma 5" xfId="9"/>
    <cellStyle name="Comma 6" xfId="10"/>
    <cellStyle name="Currency 2" xfId="11"/>
    <cellStyle name="Įprastas 2" xfId="12"/>
    <cellStyle name="Įprastas 3" xfId="13"/>
    <cellStyle name="Įprastas 4" xfId="27"/>
    <cellStyle name="Kablelis" xfId="1" builtinId="3"/>
    <cellStyle name="Kablelis 2" xfId="14"/>
    <cellStyle name="Kablelis 3" xfId="15"/>
    <cellStyle name="Kablelis 4" xfId="28"/>
    <cellStyle name="Normal 2" xfId="16"/>
    <cellStyle name="Normal 3" xfId="17"/>
    <cellStyle name="Normal 3 2" xfId="18"/>
    <cellStyle name="Normal 3 2 2" xfId="19"/>
    <cellStyle name="Normal 3 2 2 2" xfId="20"/>
    <cellStyle name="Normal 3 2 2 2 2" xfId="21"/>
    <cellStyle name="Normal 3 2 2 2 2 2" xfId="5"/>
    <cellStyle name="Normal 3 3" xfId="22"/>
    <cellStyle name="Normal 4" xfId="23"/>
    <cellStyle name="Normal 5" xfId="24"/>
    <cellStyle name="Normal_Sheet1" xfId="25"/>
    <cellStyle name="Paprastas" xfId="0" builtinId="0"/>
    <cellStyle name="Paprastas_AtrankmamografpatikrosPrevprogr_ataskaita" xfId="4"/>
    <cellStyle name="Paprastas_gimdos-kaklelio_ataskaita" xfId="2"/>
    <cellStyle name="Paprastas_PARAISKA_skatinamuju_pasl_2007-k" xfId="3"/>
    <cellStyle name="Percent 2" xf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99"/>
  <sheetViews>
    <sheetView tabSelected="1" topLeftCell="B19" zoomScale="90" zoomScaleNormal="90" workbookViewId="0">
      <selection activeCell="D64" sqref="D64:D65"/>
    </sheetView>
  </sheetViews>
  <sheetFormatPr defaultColWidth="9.140625" defaultRowHeight="12.75"/>
  <cols>
    <col min="1" max="1" width="4.28515625" style="19" hidden="1" customWidth="1"/>
    <col min="2" max="2" width="4.28515625" style="63" customWidth="1"/>
    <col min="3" max="3" width="18" style="63" customWidth="1"/>
    <col min="4" max="4" width="47.7109375" style="19" customWidth="1"/>
    <col min="5" max="5" width="19.85546875" style="19" customWidth="1"/>
    <col min="6" max="6" width="13.5703125" style="19" customWidth="1"/>
    <col min="7" max="7" width="13" style="19" customWidth="1"/>
    <col min="8" max="8" width="15.85546875" style="19" customWidth="1"/>
    <col min="9" max="9" width="13.5703125" style="19" customWidth="1"/>
    <col min="10" max="10" width="11.42578125" style="19" customWidth="1"/>
    <col min="11" max="11" width="15.85546875" style="19" bestFit="1" customWidth="1"/>
    <col min="12" max="12" width="16.7109375" style="19" customWidth="1"/>
    <col min="13" max="13" width="13.140625" style="63" bestFit="1" customWidth="1"/>
    <col min="14" max="14" width="16.28515625" style="63" bestFit="1" customWidth="1"/>
    <col min="15" max="15" width="16.85546875" style="63" customWidth="1"/>
    <col min="16" max="16" width="14.5703125" style="63" customWidth="1"/>
    <col min="17" max="17" width="18" style="63" customWidth="1"/>
    <col min="18" max="18" width="16.85546875" style="63" customWidth="1"/>
    <col min="19" max="19" width="18.28515625" style="19" bestFit="1" customWidth="1"/>
    <col min="20" max="16384" width="9.140625" style="19"/>
  </cols>
  <sheetData>
    <row r="1" spans="2:18" ht="15.75">
      <c r="O1" s="19"/>
      <c r="P1" s="17" t="s">
        <v>0</v>
      </c>
    </row>
    <row r="2" spans="2:18" ht="15.75">
      <c r="O2" s="19"/>
      <c r="P2" s="17" t="s">
        <v>1</v>
      </c>
    </row>
    <row r="3" spans="2:18" ht="15.75">
      <c r="O3" s="19"/>
      <c r="P3" s="17" t="s">
        <v>2</v>
      </c>
    </row>
    <row r="4" spans="2:18" ht="15.75">
      <c r="O4" s="19"/>
      <c r="P4" s="17" t="s">
        <v>3</v>
      </c>
    </row>
    <row r="5" spans="2:18" ht="15.75">
      <c r="O5" s="19"/>
      <c r="P5" s="1" t="s">
        <v>4</v>
      </c>
    </row>
    <row r="6" spans="2:18" ht="15.75">
      <c r="O6" s="19"/>
      <c r="P6" s="1" t="s">
        <v>2</v>
      </c>
    </row>
    <row r="7" spans="2:18" ht="15.75">
      <c r="O7" s="19"/>
      <c r="P7" s="1" t="s">
        <v>69</v>
      </c>
    </row>
    <row r="9" spans="2:18" ht="18.75">
      <c r="B9" s="101" t="s">
        <v>5</v>
      </c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</row>
    <row r="10" spans="2:18" ht="18.75"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</row>
    <row r="12" spans="2:18" s="64" customFormat="1" ht="18.75">
      <c r="B12" s="102" t="s">
        <v>70</v>
      </c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2"/>
      <c r="Q12" s="102"/>
      <c r="R12" s="102"/>
    </row>
    <row r="13" spans="2:18" s="65" customFormat="1" ht="18.75">
      <c r="B13" s="103" t="s">
        <v>99</v>
      </c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3"/>
    </row>
    <row r="14" spans="2:18" s="65" customFormat="1" ht="7.5" customHeight="1"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</row>
    <row r="15" spans="2:18" s="65" customFormat="1" ht="15" customHeight="1">
      <c r="B15" s="104" t="s">
        <v>6</v>
      </c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</row>
    <row r="16" spans="2:18" ht="15.75">
      <c r="E16" s="66"/>
      <c r="F16" s="67"/>
      <c r="G16" s="68"/>
      <c r="H16" s="68"/>
      <c r="I16" s="68"/>
      <c r="J16" s="69"/>
      <c r="M16" s="70"/>
      <c r="N16" s="70"/>
    </row>
    <row r="17" spans="2:19" s="18" customFormat="1" ht="31.9" customHeight="1">
      <c r="B17" s="105" t="s">
        <v>7</v>
      </c>
      <c r="C17" s="105" t="s">
        <v>8</v>
      </c>
      <c r="D17" s="105" t="s">
        <v>9</v>
      </c>
      <c r="E17" s="107" t="s">
        <v>95</v>
      </c>
      <c r="F17" s="109" t="s">
        <v>10</v>
      </c>
      <c r="G17" s="95" t="s">
        <v>11</v>
      </c>
      <c r="H17" s="96"/>
      <c r="I17" s="93" t="s">
        <v>71</v>
      </c>
      <c r="J17" s="95" t="s">
        <v>72</v>
      </c>
      <c r="K17" s="96"/>
      <c r="L17" s="93" t="s">
        <v>98</v>
      </c>
      <c r="M17" s="95" t="s">
        <v>73</v>
      </c>
      <c r="N17" s="96"/>
      <c r="O17" s="93" t="s">
        <v>74</v>
      </c>
      <c r="P17" s="95" t="s">
        <v>75</v>
      </c>
      <c r="Q17" s="96"/>
      <c r="R17" s="97" t="s">
        <v>76</v>
      </c>
    </row>
    <row r="18" spans="2:19" s="18" customFormat="1" ht="15.75">
      <c r="B18" s="106"/>
      <c r="C18" s="106"/>
      <c r="D18" s="106"/>
      <c r="E18" s="108"/>
      <c r="F18" s="110"/>
      <c r="G18" s="95">
        <v>3902</v>
      </c>
      <c r="H18" s="96"/>
      <c r="I18" s="94"/>
      <c r="J18" s="95">
        <v>3903</v>
      </c>
      <c r="K18" s="96"/>
      <c r="L18" s="94"/>
      <c r="M18" s="95">
        <v>1960</v>
      </c>
      <c r="N18" s="96"/>
      <c r="O18" s="94"/>
      <c r="P18" s="95" t="s">
        <v>77</v>
      </c>
      <c r="Q18" s="96"/>
      <c r="R18" s="98"/>
    </row>
    <row r="19" spans="2:19" ht="40.15" customHeight="1" thickBot="1">
      <c r="B19" s="106"/>
      <c r="C19" s="106"/>
      <c r="D19" s="106"/>
      <c r="E19" s="108"/>
      <c r="F19" s="110"/>
      <c r="G19" s="86" t="s">
        <v>12</v>
      </c>
      <c r="H19" s="86" t="s">
        <v>13</v>
      </c>
      <c r="I19" s="94"/>
      <c r="J19" s="86" t="s">
        <v>12</v>
      </c>
      <c r="K19" s="86" t="s">
        <v>13</v>
      </c>
      <c r="L19" s="94"/>
      <c r="M19" s="86" t="s">
        <v>12</v>
      </c>
      <c r="N19" s="86" t="s">
        <v>13</v>
      </c>
      <c r="O19" s="94"/>
      <c r="P19" s="86" t="s">
        <v>12</v>
      </c>
      <c r="Q19" s="86" t="s">
        <v>13</v>
      </c>
      <c r="R19" s="98"/>
    </row>
    <row r="20" spans="2:19" s="62" customFormat="1" ht="15.75" thickBot="1">
      <c r="B20" s="59">
        <v>1</v>
      </c>
      <c r="C20" s="60">
        <v>2</v>
      </c>
      <c r="D20" s="60">
        <v>3</v>
      </c>
      <c r="E20" s="60">
        <v>4</v>
      </c>
      <c r="F20" s="60">
        <v>5</v>
      </c>
      <c r="G20" s="60">
        <v>6</v>
      </c>
      <c r="H20" s="60">
        <v>7</v>
      </c>
      <c r="I20" s="60">
        <v>8</v>
      </c>
      <c r="J20" s="60">
        <v>9</v>
      </c>
      <c r="K20" s="60">
        <v>10</v>
      </c>
      <c r="L20" s="60">
        <v>11</v>
      </c>
      <c r="M20" s="60">
        <v>12</v>
      </c>
      <c r="N20" s="60">
        <v>13</v>
      </c>
      <c r="O20" s="60">
        <v>14</v>
      </c>
      <c r="P20" s="60">
        <v>15</v>
      </c>
      <c r="Q20" s="60">
        <v>16</v>
      </c>
      <c r="R20" s="61">
        <v>17</v>
      </c>
    </row>
    <row r="21" spans="2:19" s="71" customFormat="1" ht="19.5" thickBot="1">
      <c r="B21" s="53"/>
      <c r="C21" s="85"/>
      <c r="D21" s="54" t="s">
        <v>14</v>
      </c>
      <c r="E21" s="55">
        <f>+SUM(E22:E92)</f>
        <v>66005</v>
      </c>
      <c r="F21" s="55">
        <f>+SUM(F22:F92)</f>
        <v>16508</v>
      </c>
      <c r="G21" s="55">
        <f>+SUM(G22:G93)</f>
        <v>10536</v>
      </c>
      <c r="H21" s="56">
        <f>+SUM(H22:H93)</f>
        <v>28552.560000000019</v>
      </c>
      <c r="I21" s="92">
        <f t="shared" ref="I21:I37" si="0">+ROUND(G21/F21*100,1)</f>
        <v>63.8</v>
      </c>
      <c r="J21" s="55">
        <f>+SUM(J22:J93)</f>
        <v>9065</v>
      </c>
      <c r="K21" s="56">
        <f>+SUM(K22:K93)</f>
        <v>39795.35</v>
      </c>
      <c r="L21" s="89">
        <f t="shared" ref="L21:L37" si="1">+ROUND(J21/F21*100,1)</f>
        <v>54.9</v>
      </c>
      <c r="M21" s="55">
        <f>+SUM(M22:M93)</f>
        <v>9323</v>
      </c>
      <c r="N21" s="56">
        <f>+SUM(N22:N93)</f>
        <v>154668.57</v>
      </c>
      <c r="O21" s="57">
        <f>ROUND(M21/F21*100,10)</f>
        <v>56.475648170600003</v>
      </c>
      <c r="P21" s="55">
        <f>+SUM(P22:P93)</f>
        <v>9315</v>
      </c>
      <c r="Q21" s="56">
        <f>+SUM(Q22:Q93)</f>
        <v>143357.85</v>
      </c>
      <c r="R21" s="58">
        <f>ROUND(P21/F21*100,1)</f>
        <v>56.4</v>
      </c>
      <c r="S21" s="88"/>
    </row>
    <row r="22" spans="2:19" ht="15.75">
      <c r="B22" s="47">
        <v>1</v>
      </c>
      <c r="C22" s="84">
        <v>111</v>
      </c>
      <c r="D22" s="48" t="s">
        <v>15</v>
      </c>
      <c r="E22" s="6">
        <v>6751</v>
      </c>
      <c r="F22" s="16">
        <f>ROUND((E22/2/2),0)</f>
        <v>1688</v>
      </c>
      <c r="G22" s="6">
        <v>1088</v>
      </c>
      <c r="H22" s="49">
        <v>2948.48</v>
      </c>
      <c r="I22" s="50">
        <f>+ROUND(G22/F22*100,1)</f>
        <v>64.5</v>
      </c>
      <c r="J22" s="2">
        <v>994</v>
      </c>
      <c r="K22" s="3">
        <v>4363.66</v>
      </c>
      <c r="L22" s="50">
        <f t="shared" si="1"/>
        <v>58.9</v>
      </c>
      <c r="M22" s="51" t="s">
        <v>16</v>
      </c>
      <c r="N22" s="52" t="s">
        <v>16</v>
      </c>
      <c r="O22" s="51" t="s">
        <v>16</v>
      </c>
      <c r="P22" s="52" t="s">
        <v>16</v>
      </c>
      <c r="Q22" s="51" t="s">
        <v>16</v>
      </c>
      <c r="R22" s="51" t="s">
        <v>16</v>
      </c>
      <c r="S22" s="80"/>
    </row>
    <row r="23" spans="2:19" ht="15.75">
      <c r="B23" s="20">
        <v>2</v>
      </c>
      <c r="C23" s="21">
        <v>112</v>
      </c>
      <c r="D23" s="12" t="s">
        <v>17</v>
      </c>
      <c r="E23" s="16">
        <v>3003</v>
      </c>
      <c r="F23" s="16">
        <f t="shared" ref="F23:F37" si="2">ROUND((E23/2/2),0)</f>
        <v>751</v>
      </c>
      <c r="G23" s="16">
        <v>592</v>
      </c>
      <c r="H23" s="40">
        <v>1604.32</v>
      </c>
      <c r="I23" s="45">
        <f t="shared" si="0"/>
        <v>78.8</v>
      </c>
      <c r="J23" s="10">
        <v>475</v>
      </c>
      <c r="K23" s="11">
        <v>2085.25</v>
      </c>
      <c r="L23" s="45">
        <f t="shared" si="1"/>
        <v>63.2</v>
      </c>
      <c r="M23" s="22" t="s">
        <v>16</v>
      </c>
      <c r="N23" s="23" t="s">
        <v>16</v>
      </c>
      <c r="O23" s="22" t="s">
        <v>16</v>
      </c>
      <c r="P23" s="23" t="s">
        <v>16</v>
      </c>
      <c r="Q23" s="22" t="s">
        <v>16</v>
      </c>
      <c r="R23" s="22" t="s">
        <v>16</v>
      </c>
    </row>
    <row r="24" spans="2:19" ht="15.75">
      <c r="B24" s="20">
        <v>3</v>
      </c>
      <c r="C24" s="21">
        <v>115</v>
      </c>
      <c r="D24" s="12" t="s">
        <v>28</v>
      </c>
      <c r="E24" s="16">
        <v>934</v>
      </c>
      <c r="F24" s="16">
        <f t="shared" si="2"/>
        <v>234</v>
      </c>
      <c r="G24" s="16">
        <v>111</v>
      </c>
      <c r="H24" s="40">
        <v>300.81</v>
      </c>
      <c r="I24" s="45">
        <f t="shared" si="0"/>
        <v>47.4</v>
      </c>
      <c r="J24" s="10">
        <v>89</v>
      </c>
      <c r="K24" s="11">
        <v>390.71</v>
      </c>
      <c r="L24" s="45">
        <f t="shared" si="1"/>
        <v>38</v>
      </c>
      <c r="M24" s="22" t="s">
        <v>16</v>
      </c>
      <c r="N24" s="23" t="s">
        <v>16</v>
      </c>
      <c r="O24" s="22" t="s">
        <v>16</v>
      </c>
      <c r="P24" s="23" t="s">
        <v>16</v>
      </c>
      <c r="Q24" s="22" t="s">
        <v>16</v>
      </c>
      <c r="R24" s="22" t="s">
        <v>16</v>
      </c>
    </row>
    <row r="25" spans="2:19" ht="15.75">
      <c r="B25" s="47">
        <v>4</v>
      </c>
      <c r="C25" s="21">
        <v>116</v>
      </c>
      <c r="D25" s="12" t="s">
        <v>29</v>
      </c>
      <c r="E25" s="16">
        <v>347</v>
      </c>
      <c r="F25" s="16">
        <f t="shared" si="2"/>
        <v>87</v>
      </c>
      <c r="G25" s="16">
        <v>66</v>
      </c>
      <c r="H25" s="40">
        <v>178.85999999999999</v>
      </c>
      <c r="I25" s="45">
        <f t="shared" si="0"/>
        <v>75.900000000000006</v>
      </c>
      <c r="J25" s="10">
        <v>46</v>
      </c>
      <c r="K25" s="11">
        <v>201.94</v>
      </c>
      <c r="L25" s="45">
        <f t="shared" si="1"/>
        <v>52.9</v>
      </c>
      <c r="M25" s="22" t="s">
        <v>16</v>
      </c>
      <c r="N25" s="23" t="s">
        <v>16</v>
      </c>
      <c r="O25" s="22" t="s">
        <v>16</v>
      </c>
      <c r="P25" s="23" t="s">
        <v>16</v>
      </c>
      <c r="Q25" s="22" t="s">
        <v>16</v>
      </c>
      <c r="R25" s="22" t="s">
        <v>16</v>
      </c>
    </row>
    <row r="26" spans="2:19" ht="15.75">
      <c r="B26" s="20">
        <v>5</v>
      </c>
      <c r="C26" s="21">
        <v>119</v>
      </c>
      <c r="D26" s="12" t="s">
        <v>30</v>
      </c>
      <c r="E26" s="16">
        <v>179</v>
      </c>
      <c r="F26" s="16">
        <f t="shared" si="2"/>
        <v>45</v>
      </c>
      <c r="G26" s="16">
        <v>51</v>
      </c>
      <c r="H26" s="40">
        <v>138.21</v>
      </c>
      <c r="I26" s="45">
        <f t="shared" si="0"/>
        <v>113.3</v>
      </c>
      <c r="J26" s="10">
        <v>43</v>
      </c>
      <c r="K26" s="11">
        <v>188.76999999999998</v>
      </c>
      <c r="L26" s="45">
        <f t="shared" si="1"/>
        <v>95.6</v>
      </c>
      <c r="M26" s="22" t="s">
        <v>16</v>
      </c>
      <c r="N26" s="23" t="s">
        <v>16</v>
      </c>
      <c r="O26" s="22" t="s">
        <v>16</v>
      </c>
      <c r="P26" s="23" t="s">
        <v>16</v>
      </c>
      <c r="Q26" s="22" t="s">
        <v>16</v>
      </c>
      <c r="R26" s="22" t="s">
        <v>16</v>
      </c>
    </row>
    <row r="27" spans="2:19" ht="15.75">
      <c r="B27" s="20">
        <v>6</v>
      </c>
      <c r="C27" s="21">
        <v>120</v>
      </c>
      <c r="D27" s="12" t="s">
        <v>20</v>
      </c>
      <c r="E27" s="16">
        <v>2694</v>
      </c>
      <c r="F27" s="16">
        <f t="shared" si="2"/>
        <v>674</v>
      </c>
      <c r="G27" s="16">
        <v>324</v>
      </c>
      <c r="H27" s="40">
        <v>878.04</v>
      </c>
      <c r="I27" s="45">
        <f t="shared" si="0"/>
        <v>48.1</v>
      </c>
      <c r="J27" s="10">
        <v>257</v>
      </c>
      <c r="K27" s="11">
        <v>1128.23</v>
      </c>
      <c r="L27" s="45">
        <f t="shared" si="1"/>
        <v>38.1</v>
      </c>
      <c r="M27" s="22" t="s">
        <v>16</v>
      </c>
      <c r="N27" s="23" t="s">
        <v>16</v>
      </c>
      <c r="O27" s="22" t="s">
        <v>16</v>
      </c>
      <c r="P27" s="23" t="s">
        <v>16</v>
      </c>
      <c r="Q27" s="22" t="s">
        <v>16</v>
      </c>
      <c r="R27" s="22" t="s">
        <v>16</v>
      </c>
    </row>
    <row r="28" spans="2:19" ht="15.75">
      <c r="B28" s="47">
        <v>7</v>
      </c>
      <c r="C28" s="21">
        <v>122</v>
      </c>
      <c r="D28" s="12" t="s">
        <v>24</v>
      </c>
      <c r="E28" s="16">
        <v>1422</v>
      </c>
      <c r="F28" s="16">
        <f t="shared" si="2"/>
        <v>356</v>
      </c>
      <c r="G28" s="16">
        <v>141</v>
      </c>
      <c r="H28" s="40">
        <v>382.11</v>
      </c>
      <c r="I28" s="45">
        <f t="shared" si="0"/>
        <v>39.6</v>
      </c>
      <c r="J28" s="10">
        <v>198</v>
      </c>
      <c r="K28" s="11">
        <v>869.22</v>
      </c>
      <c r="L28" s="45">
        <f t="shared" si="1"/>
        <v>55.6</v>
      </c>
      <c r="M28" s="22" t="s">
        <v>16</v>
      </c>
      <c r="N28" s="23" t="s">
        <v>16</v>
      </c>
      <c r="O28" s="22" t="s">
        <v>16</v>
      </c>
      <c r="P28" s="23" t="s">
        <v>16</v>
      </c>
      <c r="Q28" s="22" t="s">
        <v>16</v>
      </c>
      <c r="R28" s="22" t="s">
        <v>16</v>
      </c>
    </row>
    <row r="29" spans="2:19" ht="15.75">
      <c r="B29" s="20">
        <v>8</v>
      </c>
      <c r="C29" s="21">
        <v>123</v>
      </c>
      <c r="D29" s="12" t="s">
        <v>21</v>
      </c>
      <c r="E29" s="16">
        <v>2257</v>
      </c>
      <c r="F29" s="16">
        <f t="shared" si="2"/>
        <v>564</v>
      </c>
      <c r="G29" s="16">
        <v>390</v>
      </c>
      <c r="H29" s="40">
        <v>1056.9000000000001</v>
      </c>
      <c r="I29" s="45">
        <f t="shared" si="0"/>
        <v>69.099999999999994</v>
      </c>
      <c r="J29" s="10">
        <v>373</v>
      </c>
      <c r="K29" s="11">
        <v>1637.4699999999998</v>
      </c>
      <c r="L29" s="45">
        <f t="shared" si="1"/>
        <v>66.099999999999994</v>
      </c>
      <c r="M29" s="22" t="s">
        <v>16</v>
      </c>
      <c r="N29" s="23" t="s">
        <v>16</v>
      </c>
      <c r="O29" s="22" t="s">
        <v>16</v>
      </c>
      <c r="P29" s="23" t="s">
        <v>16</v>
      </c>
      <c r="Q29" s="22" t="s">
        <v>16</v>
      </c>
      <c r="R29" s="22" t="s">
        <v>16</v>
      </c>
    </row>
    <row r="30" spans="2:19" ht="15.75">
      <c r="B30" s="20">
        <v>9</v>
      </c>
      <c r="C30" s="21">
        <v>125</v>
      </c>
      <c r="D30" s="8" t="s">
        <v>22</v>
      </c>
      <c r="E30" s="16">
        <v>2352</v>
      </c>
      <c r="F30" s="16">
        <f t="shared" si="2"/>
        <v>588</v>
      </c>
      <c r="G30" s="16">
        <v>366</v>
      </c>
      <c r="H30" s="40">
        <v>991.8599999999999</v>
      </c>
      <c r="I30" s="45">
        <f t="shared" si="0"/>
        <v>62.2</v>
      </c>
      <c r="J30" s="10">
        <v>247</v>
      </c>
      <c r="K30" s="11">
        <v>1084.33</v>
      </c>
      <c r="L30" s="45">
        <f t="shared" si="1"/>
        <v>42</v>
      </c>
      <c r="M30" s="22" t="s">
        <v>16</v>
      </c>
      <c r="N30" s="23" t="s">
        <v>16</v>
      </c>
      <c r="O30" s="22" t="s">
        <v>16</v>
      </c>
      <c r="P30" s="23" t="s">
        <v>16</v>
      </c>
      <c r="Q30" s="22" t="s">
        <v>16</v>
      </c>
      <c r="R30" s="22" t="s">
        <v>16</v>
      </c>
    </row>
    <row r="31" spans="2:19" ht="15.75">
      <c r="B31" s="47">
        <v>10</v>
      </c>
      <c r="C31" s="21">
        <v>127</v>
      </c>
      <c r="D31" s="12" t="s">
        <v>18</v>
      </c>
      <c r="E31" s="16">
        <v>2448</v>
      </c>
      <c r="F31" s="16">
        <f t="shared" si="2"/>
        <v>612</v>
      </c>
      <c r="G31" s="16">
        <v>366</v>
      </c>
      <c r="H31" s="40">
        <v>991.8599999999999</v>
      </c>
      <c r="I31" s="45">
        <f t="shared" si="0"/>
        <v>59.8</v>
      </c>
      <c r="J31" s="10">
        <v>362</v>
      </c>
      <c r="K31" s="11">
        <v>1589.1799999999998</v>
      </c>
      <c r="L31" s="45">
        <f t="shared" si="1"/>
        <v>59.2</v>
      </c>
      <c r="M31" s="22" t="s">
        <v>16</v>
      </c>
      <c r="N31" s="23" t="s">
        <v>16</v>
      </c>
      <c r="O31" s="22" t="s">
        <v>16</v>
      </c>
      <c r="P31" s="23" t="s">
        <v>16</v>
      </c>
      <c r="Q31" s="22" t="s">
        <v>16</v>
      </c>
      <c r="R31" s="22" t="s">
        <v>16</v>
      </c>
    </row>
    <row r="32" spans="2:19" ht="15.75">
      <c r="B32" s="20">
        <v>11</v>
      </c>
      <c r="C32" s="21">
        <v>138</v>
      </c>
      <c r="D32" s="12" t="s">
        <v>47</v>
      </c>
      <c r="E32" s="16">
        <v>323</v>
      </c>
      <c r="F32" s="16">
        <f t="shared" si="2"/>
        <v>81</v>
      </c>
      <c r="G32" s="16">
        <v>24</v>
      </c>
      <c r="H32" s="40">
        <v>65.039999999999992</v>
      </c>
      <c r="I32" s="45">
        <f t="shared" si="0"/>
        <v>29.6</v>
      </c>
      <c r="J32" s="10">
        <v>24</v>
      </c>
      <c r="K32" s="11">
        <v>105.35999999999999</v>
      </c>
      <c r="L32" s="45">
        <f t="shared" si="1"/>
        <v>29.6</v>
      </c>
      <c r="M32" s="22" t="s">
        <v>16</v>
      </c>
      <c r="N32" s="23" t="s">
        <v>16</v>
      </c>
      <c r="O32" s="22" t="s">
        <v>16</v>
      </c>
      <c r="P32" s="23" t="s">
        <v>16</v>
      </c>
      <c r="Q32" s="22" t="s">
        <v>16</v>
      </c>
      <c r="R32" s="22" t="s">
        <v>16</v>
      </c>
    </row>
    <row r="33" spans="1:18" ht="15.75">
      <c r="B33" s="20">
        <v>12</v>
      </c>
      <c r="C33" s="21">
        <v>143</v>
      </c>
      <c r="D33" s="12" t="s">
        <v>46</v>
      </c>
      <c r="E33" s="16">
        <v>2282</v>
      </c>
      <c r="F33" s="16">
        <f t="shared" si="2"/>
        <v>571</v>
      </c>
      <c r="G33" s="16">
        <v>266</v>
      </c>
      <c r="H33" s="40">
        <v>720.86</v>
      </c>
      <c r="I33" s="45">
        <f t="shared" si="0"/>
        <v>46.6</v>
      </c>
      <c r="J33" s="10">
        <v>298</v>
      </c>
      <c r="K33" s="11">
        <v>1308.2199999999998</v>
      </c>
      <c r="L33" s="45">
        <f t="shared" si="1"/>
        <v>52.2</v>
      </c>
      <c r="M33" s="22" t="s">
        <v>16</v>
      </c>
      <c r="N33" s="23" t="s">
        <v>16</v>
      </c>
      <c r="O33" s="22" t="s">
        <v>16</v>
      </c>
      <c r="P33" s="23" t="s">
        <v>16</v>
      </c>
      <c r="Q33" s="22" t="s">
        <v>16</v>
      </c>
      <c r="R33" s="22" t="s">
        <v>16</v>
      </c>
    </row>
    <row r="34" spans="1:18" ht="15.75">
      <c r="B34" s="47">
        <v>13</v>
      </c>
      <c r="C34" s="21">
        <v>151</v>
      </c>
      <c r="D34" s="12" t="s">
        <v>48</v>
      </c>
      <c r="E34" s="16">
        <v>252</v>
      </c>
      <c r="F34" s="16">
        <f t="shared" si="2"/>
        <v>63</v>
      </c>
      <c r="G34" s="16">
        <v>4</v>
      </c>
      <c r="H34" s="40">
        <v>10.84</v>
      </c>
      <c r="I34" s="45">
        <f t="shared" si="0"/>
        <v>6.3</v>
      </c>
      <c r="J34" s="10">
        <v>21</v>
      </c>
      <c r="K34" s="11">
        <v>92.19</v>
      </c>
      <c r="L34" s="45">
        <f t="shared" si="1"/>
        <v>33.299999999999997</v>
      </c>
      <c r="M34" s="22" t="s">
        <v>16</v>
      </c>
      <c r="N34" s="23" t="s">
        <v>16</v>
      </c>
      <c r="O34" s="22" t="s">
        <v>16</v>
      </c>
      <c r="P34" s="23" t="s">
        <v>16</v>
      </c>
      <c r="Q34" s="22" t="s">
        <v>16</v>
      </c>
      <c r="R34" s="22" t="s">
        <v>16</v>
      </c>
    </row>
    <row r="35" spans="1:18" ht="15.75">
      <c r="B35" s="20">
        <v>14</v>
      </c>
      <c r="C35" s="21">
        <v>153</v>
      </c>
      <c r="D35" s="12" t="s">
        <v>43</v>
      </c>
      <c r="E35" s="16">
        <v>2593</v>
      </c>
      <c r="F35" s="16">
        <f t="shared" si="2"/>
        <v>648</v>
      </c>
      <c r="G35" s="16">
        <v>333</v>
      </c>
      <c r="H35" s="40">
        <v>902.43000000000006</v>
      </c>
      <c r="I35" s="45">
        <f t="shared" si="0"/>
        <v>51.4</v>
      </c>
      <c r="J35" s="10">
        <v>342</v>
      </c>
      <c r="K35" s="11">
        <v>1501.38</v>
      </c>
      <c r="L35" s="45">
        <f t="shared" si="1"/>
        <v>52.8</v>
      </c>
      <c r="M35" s="22" t="s">
        <v>16</v>
      </c>
      <c r="N35" s="23" t="s">
        <v>16</v>
      </c>
      <c r="O35" s="22" t="s">
        <v>16</v>
      </c>
      <c r="P35" s="23" t="s">
        <v>16</v>
      </c>
      <c r="Q35" s="22" t="s">
        <v>16</v>
      </c>
      <c r="R35" s="22" t="s">
        <v>16</v>
      </c>
    </row>
    <row r="36" spans="1:18" ht="15.75">
      <c r="B36" s="20">
        <v>15</v>
      </c>
      <c r="C36" s="21">
        <v>284</v>
      </c>
      <c r="D36" s="111" t="s">
        <v>56</v>
      </c>
      <c r="E36" s="16">
        <v>1410</v>
      </c>
      <c r="F36" s="16">
        <f t="shared" si="2"/>
        <v>353</v>
      </c>
      <c r="G36" s="16">
        <v>102</v>
      </c>
      <c r="H36" s="40">
        <v>276.42</v>
      </c>
      <c r="I36" s="91">
        <f t="shared" si="0"/>
        <v>28.9</v>
      </c>
      <c r="J36" s="10">
        <v>147</v>
      </c>
      <c r="K36" s="11">
        <v>645.32999999999993</v>
      </c>
      <c r="L36" s="90">
        <f t="shared" si="1"/>
        <v>41.6</v>
      </c>
      <c r="M36" s="22" t="s">
        <v>16</v>
      </c>
      <c r="N36" s="23" t="s">
        <v>16</v>
      </c>
      <c r="O36" s="22" t="s">
        <v>16</v>
      </c>
      <c r="P36" s="23" t="s">
        <v>16</v>
      </c>
      <c r="Q36" s="22" t="s">
        <v>16</v>
      </c>
      <c r="R36" s="22" t="s">
        <v>16</v>
      </c>
    </row>
    <row r="37" spans="1:18" ht="15.75">
      <c r="B37" s="47">
        <v>16</v>
      </c>
      <c r="C37" s="21">
        <v>285</v>
      </c>
      <c r="D37" s="12" t="s">
        <v>44</v>
      </c>
      <c r="E37" s="16">
        <v>361</v>
      </c>
      <c r="F37" s="16">
        <f t="shared" si="2"/>
        <v>90</v>
      </c>
      <c r="G37" s="16">
        <v>42</v>
      </c>
      <c r="H37" s="40">
        <v>113.82000000000001</v>
      </c>
      <c r="I37" s="45">
        <f t="shared" si="0"/>
        <v>46.7</v>
      </c>
      <c r="J37" s="10">
        <v>29</v>
      </c>
      <c r="K37" s="11">
        <v>127.31</v>
      </c>
      <c r="L37" s="45">
        <f t="shared" si="1"/>
        <v>32.200000000000003</v>
      </c>
      <c r="M37" s="22" t="s">
        <v>16</v>
      </c>
      <c r="N37" s="23" t="s">
        <v>16</v>
      </c>
      <c r="O37" s="22" t="s">
        <v>16</v>
      </c>
      <c r="P37" s="23" t="s">
        <v>16</v>
      </c>
      <c r="Q37" s="22" t="s">
        <v>16</v>
      </c>
      <c r="R37" s="22" t="s">
        <v>16</v>
      </c>
    </row>
    <row r="38" spans="1:18" s="72" customFormat="1" ht="15.75">
      <c r="A38" s="19"/>
      <c r="B38" s="20">
        <v>17</v>
      </c>
      <c r="C38" s="21">
        <v>385</v>
      </c>
      <c r="D38" s="12" t="s">
        <v>68</v>
      </c>
      <c r="E38" s="29" t="s">
        <v>16</v>
      </c>
      <c r="F38" s="29" t="s">
        <v>16</v>
      </c>
      <c r="G38" s="29" t="s">
        <v>16</v>
      </c>
      <c r="H38" s="29" t="s">
        <v>16</v>
      </c>
      <c r="I38" s="29" t="s">
        <v>16</v>
      </c>
      <c r="J38" s="29" t="s">
        <v>16</v>
      </c>
      <c r="K38" s="29" t="s">
        <v>16</v>
      </c>
      <c r="L38" s="31" t="s">
        <v>16</v>
      </c>
      <c r="M38" s="22">
        <v>125</v>
      </c>
      <c r="N38" s="23">
        <v>2073.75</v>
      </c>
      <c r="O38" s="22" t="s">
        <v>16</v>
      </c>
      <c r="P38" s="22">
        <v>117</v>
      </c>
      <c r="Q38" s="23">
        <v>1800.63</v>
      </c>
      <c r="R38" s="22" t="s">
        <v>16</v>
      </c>
    </row>
    <row r="39" spans="1:18" ht="15.75">
      <c r="B39" s="20">
        <v>18</v>
      </c>
      <c r="C39" s="74">
        <v>386</v>
      </c>
      <c r="D39" s="83" t="s">
        <v>67</v>
      </c>
      <c r="E39" s="29" t="s">
        <v>16</v>
      </c>
      <c r="F39" s="29" t="s">
        <v>16</v>
      </c>
      <c r="G39" s="29" t="s">
        <v>16</v>
      </c>
      <c r="H39" s="29" t="s">
        <v>16</v>
      </c>
      <c r="I39" s="29" t="s">
        <v>16</v>
      </c>
      <c r="J39" s="29" t="s">
        <v>16</v>
      </c>
      <c r="K39" s="23" t="s">
        <v>16</v>
      </c>
      <c r="L39" s="31" t="s">
        <v>16</v>
      </c>
      <c r="M39" s="31" t="s">
        <v>16</v>
      </c>
      <c r="N39" s="31" t="s">
        <v>16</v>
      </c>
      <c r="O39" s="22" t="s">
        <v>16</v>
      </c>
      <c r="P39" s="22" t="s">
        <v>16</v>
      </c>
      <c r="Q39" s="22" t="s">
        <v>16</v>
      </c>
      <c r="R39" s="22" t="s">
        <v>16</v>
      </c>
    </row>
    <row r="40" spans="1:18" ht="15.75">
      <c r="B40" s="47">
        <v>19</v>
      </c>
      <c r="C40" s="21">
        <v>391</v>
      </c>
      <c r="D40" s="30" t="s">
        <v>80</v>
      </c>
      <c r="E40" s="29" t="s">
        <v>16</v>
      </c>
      <c r="F40" s="29" t="s">
        <v>16</v>
      </c>
      <c r="G40" s="29" t="s">
        <v>16</v>
      </c>
      <c r="H40" s="29" t="s">
        <v>16</v>
      </c>
      <c r="I40" s="29" t="s">
        <v>16</v>
      </c>
      <c r="J40" s="29" t="s">
        <v>16</v>
      </c>
      <c r="K40" s="23" t="s">
        <v>16</v>
      </c>
      <c r="L40" s="31" t="s">
        <v>16</v>
      </c>
      <c r="M40" s="22">
        <v>4185</v>
      </c>
      <c r="N40" s="23">
        <v>69429.149999999994</v>
      </c>
      <c r="O40" s="22" t="s">
        <v>16</v>
      </c>
      <c r="P40" s="22">
        <v>4185</v>
      </c>
      <c r="Q40" s="23">
        <v>64407.149999999994</v>
      </c>
      <c r="R40" s="22" t="s">
        <v>16</v>
      </c>
    </row>
    <row r="41" spans="1:18" s="72" customFormat="1" ht="15.75">
      <c r="A41" s="19"/>
      <c r="B41" s="20">
        <v>20</v>
      </c>
      <c r="C41" s="21">
        <v>394</v>
      </c>
      <c r="D41" s="12" t="s">
        <v>32</v>
      </c>
      <c r="E41" s="16">
        <v>1177</v>
      </c>
      <c r="F41" s="16">
        <f t="shared" ref="F41:F92" si="3">ROUND((E41/2/2),0)</f>
        <v>294</v>
      </c>
      <c r="G41" s="16">
        <v>243</v>
      </c>
      <c r="H41" s="40">
        <v>658.53</v>
      </c>
      <c r="I41" s="45">
        <f>+ROUND(G41/F41*100,1)</f>
        <v>82.7</v>
      </c>
      <c r="J41" s="10">
        <v>204</v>
      </c>
      <c r="K41" s="11">
        <v>895.56000000000006</v>
      </c>
      <c r="L41" s="45">
        <f>+ROUND(J41/F41*100,1)</f>
        <v>69.400000000000006</v>
      </c>
      <c r="M41" s="22" t="s">
        <v>16</v>
      </c>
      <c r="N41" s="23" t="s">
        <v>16</v>
      </c>
      <c r="O41" s="22" t="s">
        <v>16</v>
      </c>
      <c r="P41" s="23" t="s">
        <v>16</v>
      </c>
      <c r="Q41" s="22" t="s">
        <v>16</v>
      </c>
      <c r="R41" s="22" t="s">
        <v>16</v>
      </c>
    </row>
    <row r="42" spans="1:18" s="72" customFormat="1" ht="15.75">
      <c r="A42" s="19"/>
      <c r="B42" s="20">
        <v>21</v>
      </c>
      <c r="C42" s="21">
        <v>443</v>
      </c>
      <c r="D42" s="30" t="s">
        <v>81</v>
      </c>
      <c r="E42" s="29" t="s">
        <v>16</v>
      </c>
      <c r="F42" s="29" t="s">
        <v>16</v>
      </c>
      <c r="G42" s="29" t="s">
        <v>16</v>
      </c>
      <c r="H42" s="29" t="s">
        <v>16</v>
      </c>
      <c r="I42" s="29" t="s">
        <v>16</v>
      </c>
      <c r="J42" s="29" t="s">
        <v>16</v>
      </c>
      <c r="K42" s="23" t="s">
        <v>16</v>
      </c>
      <c r="L42" s="31" t="s">
        <v>16</v>
      </c>
      <c r="M42" s="22">
        <v>1123</v>
      </c>
      <c r="N42" s="23">
        <v>18630.57</v>
      </c>
      <c r="O42" s="22" t="s">
        <v>16</v>
      </c>
      <c r="P42" s="22">
        <v>1123</v>
      </c>
      <c r="Q42" s="23">
        <v>17282.97</v>
      </c>
      <c r="R42" s="22" t="s">
        <v>16</v>
      </c>
    </row>
    <row r="43" spans="1:18" s="72" customFormat="1" ht="15.75">
      <c r="A43" s="19"/>
      <c r="B43" s="47">
        <v>22</v>
      </c>
      <c r="C43" s="21">
        <v>531</v>
      </c>
      <c r="D43" s="12" t="s">
        <v>37</v>
      </c>
      <c r="E43" s="16">
        <v>683</v>
      </c>
      <c r="F43" s="16">
        <f t="shared" si="3"/>
        <v>171</v>
      </c>
      <c r="G43" s="16">
        <v>95</v>
      </c>
      <c r="H43" s="40">
        <v>257.45000000000005</v>
      </c>
      <c r="I43" s="45">
        <f t="shared" ref="I43:I67" si="4">+ROUND(G43/F43*100,1)</f>
        <v>55.6</v>
      </c>
      <c r="J43" s="10">
        <v>96</v>
      </c>
      <c r="K43" s="11">
        <v>421.44</v>
      </c>
      <c r="L43" s="45">
        <f t="shared" ref="L43:L67" si="5">+ROUND(J43/F43*100,1)</f>
        <v>56.1</v>
      </c>
      <c r="M43" s="22" t="s">
        <v>16</v>
      </c>
      <c r="N43" s="23" t="s">
        <v>16</v>
      </c>
      <c r="O43" s="22" t="s">
        <v>16</v>
      </c>
      <c r="P43" s="23" t="s">
        <v>16</v>
      </c>
      <c r="Q43" s="22" t="s">
        <v>16</v>
      </c>
      <c r="R43" s="22" t="s">
        <v>16</v>
      </c>
    </row>
    <row r="44" spans="1:18" s="72" customFormat="1" ht="15.75">
      <c r="A44" s="19"/>
      <c r="B44" s="20">
        <v>23</v>
      </c>
      <c r="C44" s="21">
        <v>583</v>
      </c>
      <c r="D44" s="12" t="s">
        <v>19</v>
      </c>
      <c r="E44" s="16">
        <v>246</v>
      </c>
      <c r="F44" s="16">
        <f t="shared" si="3"/>
        <v>62</v>
      </c>
      <c r="G44" s="16">
        <v>59</v>
      </c>
      <c r="H44" s="40">
        <v>159.88999999999999</v>
      </c>
      <c r="I44" s="45">
        <f t="shared" si="4"/>
        <v>95.2</v>
      </c>
      <c r="J44" s="10">
        <v>40</v>
      </c>
      <c r="K44" s="11">
        <v>175.6</v>
      </c>
      <c r="L44" s="45">
        <f t="shared" si="5"/>
        <v>64.5</v>
      </c>
      <c r="M44" s="22" t="s">
        <v>16</v>
      </c>
      <c r="N44" s="23" t="s">
        <v>16</v>
      </c>
      <c r="O44" s="22" t="s">
        <v>16</v>
      </c>
      <c r="P44" s="23" t="s">
        <v>16</v>
      </c>
      <c r="Q44" s="22" t="s">
        <v>16</v>
      </c>
      <c r="R44" s="22" t="s">
        <v>16</v>
      </c>
    </row>
    <row r="45" spans="1:18" ht="15.75">
      <c r="B45" s="20">
        <v>24</v>
      </c>
      <c r="C45" s="21">
        <v>4421</v>
      </c>
      <c r="D45" s="12" t="s">
        <v>94</v>
      </c>
      <c r="E45" s="16">
        <v>1630</v>
      </c>
      <c r="F45" s="16">
        <f t="shared" si="3"/>
        <v>408</v>
      </c>
      <c r="G45" s="16">
        <v>377</v>
      </c>
      <c r="H45" s="40">
        <v>1021.6700000000001</v>
      </c>
      <c r="I45" s="45">
        <f t="shared" si="4"/>
        <v>92.4</v>
      </c>
      <c r="J45" s="10">
        <v>329</v>
      </c>
      <c r="K45" s="11">
        <v>1444.31</v>
      </c>
      <c r="L45" s="45">
        <f t="shared" si="5"/>
        <v>80.599999999999994</v>
      </c>
      <c r="M45" s="22" t="s">
        <v>16</v>
      </c>
      <c r="N45" s="23" t="s">
        <v>16</v>
      </c>
      <c r="O45" s="22" t="s">
        <v>16</v>
      </c>
      <c r="P45" s="23" t="s">
        <v>16</v>
      </c>
      <c r="Q45" s="22" t="s">
        <v>16</v>
      </c>
      <c r="R45" s="22" t="s">
        <v>16</v>
      </c>
    </row>
    <row r="46" spans="1:18" ht="15.75">
      <c r="B46" s="47">
        <v>25</v>
      </c>
      <c r="C46" s="21">
        <v>4422</v>
      </c>
      <c r="D46" s="12" t="s">
        <v>33</v>
      </c>
      <c r="E46" s="16">
        <v>531</v>
      </c>
      <c r="F46" s="16">
        <f t="shared" si="3"/>
        <v>133</v>
      </c>
      <c r="G46" s="16">
        <v>39</v>
      </c>
      <c r="H46" s="40">
        <v>105.69</v>
      </c>
      <c r="I46" s="45">
        <f t="shared" si="4"/>
        <v>29.3</v>
      </c>
      <c r="J46" s="10">
        <v>39</v>
      </c>
      <c r="K46" s="11">
        <v>171.20999999999998</v>
      </c>
      <c r="L46" s="45">
        <f t="shared" si="5"/>
        <v>29.3</v>
      </c>
      <c r="M46" s="22" t="s">
        <v>16</v>
      </c>
      <c r="N46" s="23" t="s">
        <v>16</v>
      </c>
      <c r="O46" s="22" t="s">
        <v>16</v>
      </c>
      <c r="P46" s="23" t="s">
        <v>16</v>
      </c>
      <c r="Q46" s="22" t="s">
        <v>16</v>
      </c>
      <c r="R46" s="22" t="s">
        <v>16</v>
      </c>
    </row>
    <row r="47" spans="1:18" ht="15.75">
      <c r="B47" s="20">
        <v>26</v>
      </c>
      <c r="C47" s="21">
        <v>4432</v>
      </c>
      <c r="D47" s="12" t="s">
        <v>34</v>
      </c>
      <c r="E47" s="16">
        <v>1092</v>
      </c>
      <c r="F47" s="16">
        <f t="shared" si="3"/>
        <v>273</v>
      </c>
      <c r="G47" s="16">
        <v>336</v>
      </c>
      <c r="H47" s="40">
        <v>910.56</v>
      </c>
      <c r="I47" s="45">
        <f t="shared" si="4"/>
        <v>123.1</v>
      </c>
      <c r="J47" s="10">
        <v>270</v>
      </c>
      <c r="K47" s="11">
        <v>1185.3</v>
      </c>
      <c r="L47" s="45">
        <f t="shared" si="5"/>
        <v>98.9</v>
      </c>
      <c r="M47" s="22" t="s">
        <v>16</v>
      </c>
      <c r="N47" s="23" t="s">
        <v>16</v>
      </c>
      <c r="O47" s="22" t="s">
        <v>16</v>
      </c>
      <c r="P47" s="23" t="s">
        <v>16</v>
      </c>
      <c r="Q47" s="22" t="s">
        <v>16</v>
      </c>
      <c r="R47" s="22" t="s">
        <v>16</v>
      </c>
    </row>
    <row r="48" spans="1:18" ht="15.75">
      <c r="B48" s="20">
        <v>27</v>
      </c>
      <c r="C48" s="21">
        <v>4475</v>
      </c>
      <c r="D48" s="12" t="s">
        <v>55</v>
      </c>
      <c r="E48" s="16">
        <v>1453</v>
      </c>
      <c r="F48" s="16">
        <f t="shared" si="3"/>
        <v>363</v>
      </c>
      <c r="G48" s="16">
        <v>191</v>
      </c>
      <c r="H48" s="40">
        <v>517.61</v>
      </c>
      <c r="I48" s="45">
        <f t="shared" si="4"/>
        <v>52.6</v>
      </c>
      <c r="J48" s="10">
        <v>146</v>
      </c>
      <c r="K48" s="11">
        <v>640.94000000000005</v>
      </c>
      <c r="L48" s="45">
        <f t="shared" si="5"/>
        <v>40.200000000000003</v>
      </c>
      <c r="M48" s="22" t="s">
        <v>16</v>
      </c>
      <c r="N48" s="23" t="s">
        <v>16</v>
      </c>
      <c r="O48" s="22" t="s">
        <v>16</v>
      </c>
      <c r="P48" s="23" t="s">
        <v>16</v>
      </c>
      <c r="Q48" s="22" t="s">
        <v>16</v>
      </c>
      <c r="R48" s="22" t="s">
        <v>16</v>
      </c>
    </row>
    <row r="49" spans="1:18" s="72" customFormat="1" ht="15.75">
      <c r="A49" s="19"/>
      <c r="B49" s="47">
        <v>28</v>
      </c>
      <c r="C49" s="21">
        <v>4483</v>
      </c>
      <c r="D49" s="12" t="s">
        <v>52</v>
      </c>
      <c r="E49" s="77">
        <v>128</v>
      </c>
      <c r="F49" s="16">
        <f t="shared" si="3"/>
        <v>32</v>
      </c>
      <c r="G49" s="16">
        <v>3</v>
      </c>
      <c r="H49" s="40">
        <v>8.129999999999999</v>
      </c>
      <c r="I49" s="45">
        <f t="shared" si="4"/>
        <v>9.4</v>
      </c>
      <c r="J49" s="10">
        <v>0</v>
      </c>
      <c r="K49" s="11">
        <v>0</v>
      </c>
      <c r="L49" s="45">
        <f t="shared" si="5"/>
        <v>0</v>
      </c>
      <c r="M49" s="22" t="s">
        <v>16</v>
      </c>
      <c r="N49" s="23" t="s">
        <v>16</v>
      </c>
      <c r="O49" s="22" t="s">
        <v>16</v>
      </c>
      <c r="P49" s="23" t="s">
        <v>16</v>
      </c>
      <c r="Q49" s="22" t="s">
        <v>16</v>
      </c>
      <c r="R49" s="22" t="s">
        <v>16</v>
      </c>
    </row>
    <row r="50" spans="1:18" s="72" customFormat="1" ht="15.75">
      <c r="A50" s="19"/>
      <c r="B50" s="20">
        <v>29</v>
      </c>
      <c r="C50" s="21">
        <v>4484</v>
      </c>
      <c r="D50" s="12" t="s">
        <v>57</v>
      </c>
      <c r="E50" s="77">
        <v>743</v>
      </c>
      <c r="F50" s="16">
        <f t="shared" si="3"/>
        <v>186</v>
      </c>
      <c r="G50" s="16">
        <v>77</v>
      </c>
      <c r="H50" s="40">
        <v>208.67</v>
      </c>
      <c r="I50" s="45">
        <f t="shared" si="4"/>
        <v>41.4</v>
      </c>
      <c r="J50" s="10">
        <v>50</v>
      </c>
      <c r="K50" s="11">
        <v>219.5</v>
      </c>
      <c r="L50" s="45">
        <f t="shared" si="5"/>
        <v>26.9</v>
      </c>
      <c r="M50" s="22" t="s">
        <v>16</v>
      </c>
      <c r="N50" s="23" t="s">
        <v>16</v>
      </c>
      <c r="O50" s="22" t="s">
        <v>16</v>
      </c>
      <c r="P50" s="23" t="s">
        <v>16</v>
      </c>
      <c r="Q50" s="22" t="s">
        <v>16</v>
      </c>
      <c r="R50" s="22" t="s">
        <v>16</v>
      </c>
    </row>
    <row r="51" spans="1:18" s="72" customFormat="1" ht="15.75">
      <c r="A51" s="19"/>
      <c r="B51" s="20">
        <v>30</v>
      </c>
      <c r="C51" s="21">
        <v>4485</v>
      </c>
      <c r="D51" s="12" t="s">
        <v>45</v>
      </c>
      <c r="E51" s="77">
        <v>233</v>
      </c>
      <c r="F51" s="16">
        <f t="shared" si="3"/>
        <v>58</v>
      </c>
      <c r="G51" s="16">
        <v>33</v>
      </c>
      <c r="H51" s="40">
        <v>89.43</v>
      </c>
      <c r="I51" s="45">
        <f t="shared" si="4"/>
        <v>56.9</v>
      </c>
      <c r="J51" s="10">
        <v>33</v>
      </c>
      <c r="K51" s="11">
        <v>144.87</v>
      </c>
      <c r="L51" s="45">
        <f t="shared" si="5"/>
        <v>56.9</v>
      </c>
      <c r="M51" s="22" t="s">
        <v>16</v>
      </c>
      <c r="N51" s="23" t="s">
        <v>16</v>
      </c>
      <c r="O51" s="22" t="s">
        <v>16</v>
      </c>
      <c r="P51" s="23" t="s">
        <v>16</v>
      </c>
      <c r="Q51" s="22" t="s">
        <v>16</v>
      </c>
      <c r="R51" s="22" t="s">
        <v>16</v>
      </c>
    </row>
    <row r="52" spans="1:18" s="72" customFormat="1" ht="15.75">
      <c r="A52" s="19"/>
      <c r="B52" s="47">
        <v>31</v>
      </c>
      <c r="C52" s="21">
        <v>4545</v>
      </c>
      <c r="D52" s="12" t="s">
        <v>35</v>
      </c>
      <c r="E52" s="16">
        <v>1304</v>
      </c>
      <c r="F52" s="16">
        <f t="shared" si="3"/>
        <v>326</v>
      </c>
      <c r="G52" s="16">
        <v>200</v>
      </c>
      <c r="H52" s="40">
        <v>542</v>
      </c>
      <c r="I52" s="45">
        <f t="shared" si="4"/>
        <v>61.3</v>
      </c>
      <c r="J52" s="10">
        <v>144</v>
      </c>
      <c r="K52" s="11">
        <v>632.16000000000008</v>
      </c>
      <c r="L52" s="45">
        <f t="shared" si="5"/>
        <v>44.2</v>
      </c>
      <c r="M52" s="22" t="s">
        <v>16</v>
      </c>
      <c r="N52" s="23" t="s">
        <v>16</v>
      </c>
      <c r="O52" s="22" t="s">
        <v>16</v>
      </c>
      <c r="P52" s="23" t="s">
        <v>16</v>
      </c>
      <c r="Q52" s="22" t="s">
        <v>16</v>
      </c>
      <c r="R52" s="22" t="s">
        <v>16</v>
      </c>
    </row>
    <row r="53" spans="1:18" ht="15.75">
      <c r="B53" s="20">
        <v>32</v>
      </c>
      <c r="C53" s="21">
        <v>4548</v>
      </c>
      <c r="D53" s="12" t="s">
        <v>23</v>
      </c>
      <c r="E53" s="16">
        <v>667</v>
      </c>
      <c r="F53" s="16">
        <f t="shared" si="3"/>
        <v>167</v>
      </c>
      <c r="G53" s="16">
        <v>92</v>
      </c>
      <c r="H53" s="40">
        <v>249.32</v>
      </c>
      <c r="I53" s="45">
        <f t="shared" si="4"/>
        <v>55.1</v>
      </c>
      <c r="J53" s="10">
        <v>67</v>
      </c>
      <c r="K53" s="11">
        <v>294.13</v>
      </c>
      <c r="L53" s="45">
        <f t="shared" si="5"/>
        <v>40.1</v>
      </c>
      <c r="M53" s="22" t="s">
        <v>16</v>
      </c>
      <c r="N53" s="23" t="s">
        <v>16</v>
      </c>
      <c r="O53" s="22" t="s">
        <v>16</v>
      </c>
      <c r="P53" s="23" t="s">
        <v>16</v>
      </c>
      <c r="Q53" s="22" t="s">
        <v>16</v>
      </c>
      <c r="R53" s="22" t="s">
        <v>16</v>
      </c>
    </row>
    <row r="54" spans="1:18" ht="15.75">
      <c r="B54" s="20">
        <v>33</v>
      </c>
      <c r="C54" s="21">
        <v>4549</v>
      </c>
      <c r="D54" s="8" t="s">
        <v>78</v>
      </c>
      <c r="E54" s="16">
        <v>1056</v>
      </c>
      <c r="F54" s="16">
        <f t="shared" si="3"/>
        <v>264</v>
      </c>
      <c r="G54" s="16">
        <v>167</v>
      </c>
      <c r="H54" s="40">
        <v>452.57000000000005</v>
      </c>
      <c r="I54" s="45">
        <f t="shared" si="4"/>
        <v>63.3</v>
      </c>
      <c r="J54" s="10">
        <v>159</v>
      </c>
      <c r="K54" s="11">
        <v>698.01</v>
      </c>
      <c r="L54" s="45">
        <f t="shared" si="5"/>
        <v>60.2</v>
      </c>
      <c r="M54" s="22" t="s">
        <v>16</v>
      </c>
      <c r="N54" s="23" t="s">
        <v>16</v>
      </c>
      <c r="O54" s="22" t="s">
        <v>16</v>
      </c>
      <c r="P54" s="23" t="s">
        <v>16</v>
      </c>
      <c r="Q54" s="22" t="s">
        <v>16</v>
      </c>
      <c r="R54" s="22" t="s">
        <v>16</v>
      </c>
    </row>
    <row r="55" spans="1:18" ht="31.5">
      <c r="A55" s="72"/>
      <c r="B55" s="47">
        <v>34</v>
      </c>
      <c r="C55" s="21">
        <v>4570</v>
      </c>
      <c r="D55" s="12" t="s">
        <v>31</v>
      </c>
      <c r="E55" s="16">
        <v>1457</v>
      </c>
      <c r="F55" s="16">
        <f t="shared" si="3"/>
        <v>364</v>
      </c>
      <c r="G55" s="16">
        <v>256</v>
      </c>
      <c r="H55" s="40">
        <v>693.76</v>
      </c>
      <c r="I55" s="45">
        <f t="shared" si="4"/>
        <v>70.3</v>
      </c>
      <c r="J55" s="10">
        <v>219</v>
      </c>
      <c r="K55" s="11">
        <v>961.41</v>
      </c>
      <c r="L55" s="45">
        <f t="shared" si="5"/>
        <v>60.2</v>
      </c>
      <c r="M55" s="22" t="s">
        <v>16</v>
      </c>
      <c r="N55" s="23" t="s">
        <v>16</v>
      </c>
      <c r="O55" s="22" t="s">
        <v>16</v>
      </c>
      <c r="P55" s="23" t="s">
        <v>16</v>
      </c>
      <c r="Q55" s="22" t="s">
        <v>16</v>
      </c>
      <c r="R55" s="22" t="s">
        <v>16</v>
      </c>
    </row>
    <row r="56" spans="1:18" ht="15.75">
      <c r="B56" s="20">
        <v>35</v>
      </c>
      <c r="C56" s="21">
        <v>4593</v>
      </c>
      <c r="D56" s="12" t="s">
        <v>26</v>
      </c>
      <c r="E56" s="16">
        <v>650</v>
      </c>
      <c r="F56" s="16">
        <f t="shared" si="3"/>
        <v>163</v>
      </c>
      <c r="G56" s="16">
        <v>123</v>
      </c>
      <c r="H56" s="40">
        <v>333.33</v>
      </c>
      <c r="I56" s="45">
        <f t="shared" si="4"/>
        <v>75.5</v>
      </c>
      <c r="J56" s="10">
        <v>107</v>
      </c>
      <c r="K56" s="11">
        <v>469.73</v>
      </c>
      <c r="L56" s="45">
        <f t="shared" si="5"/>
        <v>65.599999999999994</v>
      </c>
      <c r="M56" s="22" t="s">
        <v>16</v>
      </c>
      <c r="N56" s="23" t="s">
        <v>16</v>
      </c>
      <c r="O56" s="22" t="s">
        <v>16</v>
      </c>
      <c r="P56" s="23" t="s">
        <v>16</v>
      </c>
      <c r="Q56" s="22" t="s">
        <v>16</v>
      </c>
      <c r="R56" s="22" t="s">
        <v>16</v>
      </c>
    </row>
    <row r="57" spans="1:18" ht="15.75">
      <c r="B57" s="20">
        <v>36</v>
      </c>
      <c r="C57" s="21">
        <v>4594</v>
      </c>
      <c r="D57" s="12" t="s">
        <v>25</v>
      </c>
      <c r="E57" s="16">
        <v>266</v>
      </c>
      <c r="F57" s="16">
        <f t="shared" si="3"/>
        <v>67</v>
      </c>
      <c r="G57" s="16">
        <v>42</v>
      </c>
      <c r="H57" s="40">
        <v>113.82000000000002</v>
      </c>
      <c r="I57" s="45">
        <f t="shared" si="4"/>
        <v>62.7</v>
      </c>
      <c r="J57" s="10">
        <v>26</v>
      </c>
      <c r="K57" s="11">
        <v>114.13999999999999</v>
      </c>
      <c r="L57" s="45">
        <f t="shared" si="5"/>
        <v>38.799999999999997</v>
      </c>
      <c r="M57" s="22" t="s">
        <v>16</v>
      </c>
      <c r="N57" s="23" t="s">
        <v>16</v>
      </c>
      <c r="O57" s="22" t="s">
        <v>16</v>
      </c>
      <c r="P57" s="23" t="s">
        <v>16</v>
      </c>
      <c r="Q57" s="22" t="s">
        <v>16</v>
      </c>
      <c r="R57" s="22" t="s">
        <v>16</v>
      </c>
    </row>
    <row r="58" spans="1:18" ht="15.75">
      <c r="B58" s="47">
        <v>37</v>
      </c>
      <c r="C58" s="21">
        <v>4641</v>
      </c>
      <c r="D58" s="12" t="s">
        <v>27</v>
      </c>
      <c r="E58" s="16">
        <v>637</v>
      </c>
      <c r="F58" s="16">
        <f t="shared" si="3"/>
        <v>159</v>
      </c>
      <c r="G58" s="16">
        <v>166</v>
      </c>
      <c r="H58" s="40">
        <v>449.86</v>
      </c>
      <c r="I58" s="45">
        <f t="shared" si="4"/>
        <v>104.4</v>
      </c>
      <c r="J58" s="10">
        <v>157</v>
      </c>
      <c r="K58" s="11">
        <v>689.23</v>
      </c>
      <c r="L58" s="45">
        <f t="shared" si="5"/>
        <v>98.7</v>
      </c>
      <c r="M58" s="22" t="s">
        <v>16</v>
      </c>
      <c r="N58" s="23" t="s">
        <v>16</v>
      </c>
      <c r="O58" s="22" t="s">
        <v>16</v>
      </c>
      <c r="P58" s="23" t="s">
        <v>16</v>
      </c>
      <c r="Q58" s="22" t="s">
        <v>16</v>
      </c>
      <c r="R58" s="22" t="s">
        <v>16</v>
      </c>
    </row>
    <row r="59" spans="1:18" ht="15.75">
      <c r="B59" s="20">
        <v>38</v>
      </c>
      <c r="C59" s="21">
        <v>4659</v>
      </c>
      <c r="D59" s="12" t="s">
        <v>36</v>
      </c>
      <c r="E59" s="16">
        <v>940</v>
      </c>
      <c r="F59" s="16">
        <f t="shared" si="3"/>
        <v>235</v>
      </c>
      <c r="G59" s="16">
        <v>223</v>
      </c>
      <c r="H59" s="40">
        <v>604.33000000000004</v>
      </c>
      <c r="I59" s="45">
        <f t="shared" si="4"/>
        <v>94.9</v>
      </c>
      <c r="J59" s="10">
        <v>146</v>
      </c>
      <c r="K59" s="11">
        <v>640.94000000000005</v>
      </c>
      <c r="L59" s="45">
        <f t="shared" si="5"/>
        <v>62.1</v>
      </c>
      <c r="M59" s="22" t="s">
        <v>16</v>
      </c>
      <c r="N59" s="23" t="s">
        <v>16</v>
      </c>
      <c r="O59" s="22" t="s">
        <v>16</v>
      </c>
      <c r="P59" s="23" t="s">
        <v>16</v>
      </c>
      <c r="Q59" s="22" t="s">
        <v>16</v>
      </c>
      <c r="R59" s="22" t="s">
        <v>16</v>
      </c>
    </row>
    <row r="60" spans="1:18" ht="15.75">
      <c r="B60" s="20">
        <v>39</v>
      </c>
      <c r="C60" s="21">
        <v>4670</v>
      </c>
      <c r="D60" s="12" t="s">
        <v>96</v>
      </c>
      <c r="E60" s="16">
        <v>339</v>
      </c>
      <c r="F60" s="16">
        <f t="shared" si="3"/>
        <v>85</v>
      </c>
      <c r="G60" s="16">
        <v>76</v>
      </c>
      <c r="H60" s="40">
        <v>205.96</v>
      </c>
      <c r="I60" s="45">
        <f t="shared" si="4"/>
        <v>89.4</v>
      </c>
      <c r="J60" s="10">
        <v>68</v>
      </c>
      <c r="K60" s="11">
        <v>298.52</v>
      </c>
      <c r="L60" s="45">
        <f t="shared" si="5"/>
        <v>80</v>
      </c>
      <c r="M60" s="22" t="s">
        <v>16</v>
      </c>
      <c r="N60" s="23" t="s">
        <v>16</v>
      </c>
      <c r="O60" s="22" t="s">
        <v>16</v>
      </c>
      <c r="P60" s="23" t="s">
        <v>16</v>
      </c>
      <c r="Q60" s="22" t="s">
        <v>16</v>
      </c>
      <c r="R60" s="22" t="s">
        <v>16</v>
      </c>
    </row>
    <row r="61" spans="1:18" ht="15.75">
      <c r="B61" s="47">
        <v>40</v>
      </c>
      <c r="C61" s="21">
        <v>4705</v>
      </c>
      <c r="D61" s="12" t="s">
        <v>54</v>
      </c>
      <c r="E61" s="16">
        <v>265</v>
      </c>
      <c r="F61" s="16">
        <f t="shared" si="3"/>
        <v>66</v>
      </c>
      <c r="G61" s="16">
        <v>38</v>
      </c>
      <c r="H61" s="40">
        <v>102.98</v>
      </c>
      <c r="I61" s="45">
        <f t="shared" si="4"/>
        <v>57.6</v>
      </c>
      <c r="J61" s="10">
        <v>41</v>
      </c>
      <c r="K61" s="11">
        <v>179.98999999999998</v>
      </c>
      <c r="L61" s="45">
        <f t="shared" si="5"/>
        <v>62.1</v>
      </c>
      <c r="M61" s="22" t="s">
        <v>16</v>
      </c>
      <c r="N61" s="23" t="s">
        <v>16</v>
      </c>
      <c r="O61" s="22" t="s">
        <v>16</v>
      </c>
      <c r="P61" s="23" t="s">
        <v>16</v>
      </c>
      <c r="Q61" s="22" t="s">
        <v>16</v>
      </c>
      <c r="R61" s="22" t="s">
        <v>16</v>
      </c>
    </row>
    <row r="62" spans="1:18" ht="15.75">
      <c r="B62" s="20">
        <v>41</v>
      </c>
      <c r="C62" s="21">
        <v>4706</v>
      </c>
      <c r="D62" s="12" t="s">
        <v>53</v>
      </c>
      <c r="E62" s="16">
        <v>243</v>
      </c>
      <c r="F62" s="16">
        <f t="shared" si="3"/>
        <v>61</v>
      </c>
      <c r="G62" s="16">
        <v>20</v>
      </c>
      <c r="H62" s="40">
        <v>54.2</v>
      </c>
      <c r="I62" s="45">
        <f t="shared" si="4"/>
        <v>32.799999999999997</v>
      </c>
      <c r="J62" s="10">
        <v>24</v>
      </c>
      <c r="K62" s="11">
        <v>105.35999999999999</v>
      </c>
      <c r="L62" s="45">
        <f t="shared" si="5"/>
        <v>39.299999999999997</v>
      </c>
      <c r="M62" s="22" t="s">
        <v>16</v>
      </c>
      <c r="N62" s="23" t="s">
        <v>16</v>
      </c>
      <c r="O62" s="22" t="s">
        <v>16</v>
      </c>
      <c r="P62" s="23" t="s">
        <v>16</v>
      </c>
      <c r="Q62" s="22" t="s">
        <v>16</v>
      </c>
      <c r="R62" s="22" t="s">
        <v>16</v>
      </c>
    </row>
    <row r="63" spans="1:18" ht="15.75">
      <c r="A63" s="72"/>
      <c r="B63" s="20">
        <v>42</v>
      </c>
      <c r="C63" s="79">
        <v>4727</v>
      </c>
      <c r="D63" s="75" t="s">
        <v>87</v>
      </c>
      <c r="E63" s="25">
        <v>760</v>
      </c>
      <c r="F63" s="16">
        <f t="shared" si="3"/>
        <v>190</v>
      </c>
      <c r="G63" s="10">
        <v>195</v>
      </c>
      <c r="H63" s="11">
        <v>528.45000000000005</v>
      </c>
      <c r="I63" s="45">
        <f t="shared" si="4"/>
        <v>102.6</v>
      </c>
      <c r="J63" s="25">
        <v>121</v>
      </c>
      <c r="K63" s="26">
        <v>531.19000000000005</v>
      </c>
      <c r="L63" s="45">
        <f t="shared" si="5"/>
        <v>63.7</v>
      </c>
      <c r="M63" s="27" t="s">
        <v>16</v>
      </c>
      <c r="N63" s="28" t="s">
        <v>16</v>
      </c>
      <c r="O63" s="27" t="s">
        <v>16</v>
      </c>
      <c r="P63" s="28" t="s">
        <v>16</v>
      </c>
      <c r="Q63" s="27" t="s">
        <v>16</v>
      </c>
      <c r="R63" s="27" t="s">
        <v>16</v>
      </c>
    </row>
    <row r="64" spans="1:18" ht="15.75">
      <c r="B64" s="47">
        <v>43</v>
      </c>
      <c r="C64" s="21">
        <v>6132</v>
      </c>
      <c r="D64" s="111" t="s">
        <v>58</v>
      </c>
      <c r="E64" s="16">
        <v>1482</v>
      </c>
      <c r="F64" s="16">
        <f t="shared" si="3"/>
        <v>371</v>
      </c>
      <c r="G64" s="16">
        <v>180</v>
      </c>
      <c r="H64" s="40">
        <v>487.8</v>
      </c>
      <c r="I64" s="91">
        <f t="shared" si="4"/>
        <v>48.5</v>
      </c>
      <c r="J64" s="10">
        <v>134</v>
      </c>
      <c r="K64" s="11">
        <v>588.26</v>
      </c>
      <c r="L64" s="90">
        <f t="shared" si="5"/>
        <v>36.1</v>
      </c>
      <c r="M64" s="22" t="s">
        <v>16</v>
      </c>
      <c r="N64" s="23" t="s">
        <v>16</v>
      </c>
      <c r="O64" s="22" t="s">
        <v>16</v>
      </c>
      <c r="P64" s="23" t="s">
        <v>16</v>
      </c>
      <c r="Q64" s="22" t="s">
        <v>16</v>
      </c>
      <c r="R64" s="22" t="s">
        <v>16</v>
      </c>
    </row>
    <row r="65" spans="1:18" ht="15.75">
      <c r="B65" s="20">
        <v>44</v>
      </c>
      <c r="C65" s="21">
        <v>6139</v>
      </c>
      <c r="D65" s="111" t="s">
        <v>59</v>
      </c>
      <c r="E65" s="16">
        <v>2457</v>
      </c>
      <c r="F65" s="16">
        <f t="shared" si="3"/>
        <v>614</v>
      </c>
      <c r="G65" s="16">
        <v>346</v>
      </c>
      <c r="H65" s="40">
        <v>937.66</v>
      </c>
      <c r="I65" s="91">
        <f t="shared" si="4"/>
        <v>56.4</v>
      </c>
      <c r="J65" s="10">
        <v>204</v>
      </c>
      <c r="K65" s="11">
        <v>895.56</v>
      </c>
      <c r="L65" s="90">
        <f t="shared" si="5"/>
        <v>33.200000000000003</v>
      </c>
      <c r="M65" s="22" t="s">
        <v>16</v>
      </c>
      <c r="N65" s="23" t="s">
        <v>16</v>
      </c>
      <c r="O65" s="22" t="s">
        <v>16</v>
      </c>
      <c r="P65" s="23" t="s">
        <v>16</v>
      </c>
      <c r="Q65" s="22" t="s">
        <v>16</v>
      </c>
      <c r="R65" s="22" t="s">
        <v>16</v>
      </c>
    </row>
    <row r="66" spans="1:18" ht="15.75">
      <c r="A66" s="72"/>
      <c r="B66" s="20">
        <v>45</v>
      </c>
      <c r="C66" s="39">
        <v>6219</v>
      </c>
      <c r="D66" s="82" t="s">
        <v>93</v>
      </c>
      <c r="E66" s="27">
        <v>552</v>
      </c>
      <c r="F66" s="16">
        <f t="shared" si="3"/>
        <v>138</v>
      </c>
      <c r="G66" s="25">
        <v>113</v>
      </c>
      <c r="H66" s="26">
        <v>306.23</v>
      </c>
      <c r="I66" s="45">
        <f t="shared" si="4"/>
        <v>81.900000000000006</v>
      </c>
      <c r="J66" s="25">
        <v>91</v>
      </c>
      <c r="K66" s="26">
        <v>399.49</v>
      </c>
      <c r="L66" s="45">
        <f t="shared" si="5"/>
        <v>65.900000000000006</v>
      </c>
      <c r="M66" s="27" t="s">
        <v>16</v>
      </c>
      <c r="N66" s="28" t="s">
        <v>16</v>
      </c>
      <c r="O66" s="27" t="s">
        <v>16</v>
      </c>
      <c r="P66" s="28" t="s">
        <v>16</v>
      </c>
      <c r="Q66" s="27" t="s">
        <v>16</v>
      </c>
      <c r="R66" s="27" t="s">
        <v>16</v>
      </c>
    </row>
    <row r="67" spans="1:18" ht="15.75">
      <c r="A67" s="72"/>
      <c r="B67" s="47">
        <v>46</v>
      </c>
      <c r="C67" s="39">
        <v>6457</v>
      </c>
      <c r="D67" s="82" t="s">
        <v>92</v>
      </c>
      <c r="E67" s="27">
        <v>527</v>
      </c>
      <c r="F67" s="16">
        <f t="shared" si="3"/>
        <v>132</v>
      </c>
      <c r="G67" s="25">
        <v>65</v>
      </c>
      <c r="H67" s="26">
        <v>176.15</v>
      </c>
      <c r="I67" s="45">
        <f t="shared" si="4"/>
        <v>49.2</v>
      </c>
      <c r="J67" s="25">
        <v>32</v>
      </c>
      <c r="K67" s="26">
        <v>140.47999999999999</v>
      </c>
      <c r="L67" s="45">
        <f t="shared" si="5"/>
        <v>24.2</v>
      </c>
      <c r="M67" s="27" t="s">
        <v>16</v>
      </c>
      <c r="N67" s="28" t="s">
        <v>16</v>
      </c>
      <c r="O67" s="27" t="s">
        <v>16</v>
      </c>
      <c r="P67" s="28" t="s">
        <v>16</v>
      </c>
      <c r="Q67" s="27" t="s">
        <v>16</v>
      </c>
      <c r="R67" s="27" t="s">
        <v>16</v>
      </c>
    </row>
    <row r="68" spans="1:18" ht="15.75">
      <c r="B68" s="20">
        <v>47</v>
      </c>
      <c r="C68" s="21">
        <v>6518</v>
      </c>
      <c r="D68" s="30" t="s">
        <v>83</v>
      </c>
      <c r="E68" s="29" t="s">
        <v>16</v>
      </c>
      <c r="F68" s="29" t="s">
        <v>16</v>
      </c>
      <c r="G68" s="29" t="s">
        <v>16</v>
      </c>
      <c r="H68" s="35" t="s">
        <v>16</v>
      </c>
      <c r="I68" s="29" t="s">
        <v>16</v>
      </c>
      <c r="J68" s="29" t="s">
        <v>16</v>
      </c>
      <c r="K68" s="23" t="s">
        <v>16</v>
      </c>
      <c r="L68" s="31" t="s">
        <v>16</v>
      </c>
      <c r="M68" s="22">
        <v>1016</v>
      </c>
      <c r="N68" s="23">
        <v>16855.439999999999</v>
      </c>
      <c r="O68" s="22" t="s">
        <v>16</v>
      </c>
      <c r="P68" s="22">
        <v>1016</v>
      </c>
      <c r="Q68" s="23">
        <v>15636.240000000002</v>
      </c>
      <c r="R68" s="22" t="s">
        <v>16</v>
      </c>
    </row>
    <row r="69" spans="1:18" ht="15.75">
      <c r="A69" s="72"/>
      <c r="B69" s="20">
        <v>48</v>
      </c>
      <c r="C69" s="39">
        <v>6657</v>
      </c>
      <c r="D69" s="42" t="s">
        <v>91</v>
      </c>
      <c r="E69" s="24">
        <v>1257</v>
      </c>
      <c r="F69" s="16">
        <f t="shared" si="3"/>
        <v>314</v>
      </c>
      <c r="G69" s="24">
        <v>207</v>
      </c>
      <c r="H69" s="41">
        <v>560.97</v>
      </c>
      <c r="I69" s="45">
        <f t="shared" ref="I69:I76" si="6">+ROUND(G69/F69*100,1)</f>
        <v>65.900000000000006</v>
      </c>
      <c r="J69" s="25">
        <v>180</v>
      </c>
      <c r="K69" s="26">
        <v>790.2</v>
      </c>
      <c r="L69" s="45">
        <f t="shared" ref="L69:L76" si="7">+ROUND(J69/F69*100,1)</f>
        <v>57.3</v>
      </c>
      <c r="M69" s="27" t="s">
        <v>16</v>
      </c>
      <c r="N69" s="28" t="s">
        <v>16</v>
      </c>
      <c r="O69" s="27" t="s">
        <v>16</v>
      </c>
      <c r="P69" s="28" t="s">
        <v>16</v>
      </c>
      <c r="Q69" s="27" t="s">
        <v>16</v>
      </c>
      <c r="R69" s="27" t="s">
        <v>16</v>
      </c>
    </row>
    <row r="70" spans="1:18" ht="15.75">
      <c r="B70" s="47">
        <v>49</v>
      </c>
      <c r="C70" s="21">
        <v>7041</v>
      </c>
      <c r="D70" s="12" t="s">
        <v>49</v>
      </c>
      <c r="E70" s="16">
        <v>1359</v>
      </c>
      <c r="F70" s="16">
        <f t="shared" si="3"/>
        <v>340</v>
      </c>
      <c r="G70" s="16">
        <v>163</v>
      </c>
      <c r="H70" s="40">
        <v>441.73</v>
      </c>
      <c r="I70" s="45">
        <f t="shared" si="6"/>
        <v>47.9</v>
      </c>
      <c r="J70" s="10">
        <v>169</v>
      </c>
      <c r="K70" s="11">
        <v>741.91</v>
      </c>
      <c r="L70" s="45">
        <f t="shared" si="7"/>
        <v>49.7</v>
      </c>
      <c r="M70" s="22" t="s">
        <v>16</v>
      </c>
      <c r="N70" s="23" t="s">
        <v>16</v>
      </c>
      <c r="O70" s="22" t="s">
        <v>16</v>
      </c>
      <c r="P70" s="23" t="s">
        <v>16</v>
      </c>
      <c r="Q70" s="22" t="s">
        <v>16</v>
      </c>
      <c r="R70" s="22" t="s">
        <v>16</v>
      </c>
    </row>
    <row r="71" spans="1:18" ht="15.75">
      <c r="A71" s="72"/>
      <c r="B71" s="20">
        <v>50</v>
      </c>
      <c r="C71" s="79">
        <v>7049</v>
      </c>
      <c r="D71" s="8" t="s">
        <v>86</v>
      </c>
      <c r="E71" s="24">
        <v>1913</v>
      </c>
      <c r="F71" s="16">
        <f t="shared" si="3"/>
        <v>478</v>
      </c>
      <c r="G71" s="24">
        <v>529</v>
      </c>
      <c r="H71" s="41">
        <v>1433.5900000000001</v>
      </c>
      <c r="I71" s="45">
        <f t="shared" si="6"/>
        <v>110.7</v>
      </c>
      <c r="J71" s="25">
        <v>314</v>
      </c>
      <c r="K71" s="26">
        <v>1378.46</v>
      </c>
      <c r="L71" s="45">
        <f t="shared" si="7"/>
        <v>65.7</v>
      </c>
      <c r="M71" s="27" t="s">
        <v>16</v>
      </c>
      <c r="N71" s="28" t="s">
        <v>16</v>
      </c>
      <c r="O71" s="27" t="s">
        <v>16</v>
      </c>
      <c r="P71" s="28" t="s">
        <v>16</v>
      </c>
      <c r="Q71" s="27" t="s">
        <v>16</v>
      </c>
      <c r="R71" s="27" t="s">
        <v>16</v>
      </c>
    </row>
    <row r="72" spans="1:18" ht="15.75">
      <c r="B72" s="20">
        <v>51</v>
      </c>
      <c r="C72" s="21">
        <v>7088</v>
      </c>
      <c r="D72" s="12" t="s">
        <v>38</v>
      </c>
      <c r="E72" s="16">
        <v>293</v>
      </c>
      <c r="F72" s="16">
        <f t="shared" si="3"/>
        <v>73</v>
      </c>
      <c r="G72" s="16">
        <v>29</v>
      </c>
      <c r="H72" s="40">
        <v>78.59</v>
      </c>
      <c r="I72" s="45">
        <f t="shared" si="6"/>
        <v>39.700000000000003</v>
      </c>
      <c r="J72" s="10">
        <v>20</v>
      </c>
      <c r="K72" s="11">
        <v>87.799999999999983</v>
      </c>
      <c r="L72" s="45">
        <f t="shared" si="7"/>
        <v>27.4</v>
      </c>
      <c r="M72" s="22" t="s">
        <v>16</v>
      </c>
      <c r="N72" s="23" t="s">
        <v>16</v>
      </c>
      <c r="O72" s="22" t="s">
        <v>16</v>
      </c>
      <c r="P72" s="23" t="s">
        <v>16</v>
      </c>
      <c r="Q72" s="22" t="s">
        <v>16</v>
      </c>
      <c r="R72" s="22" t="s">
        <v>16</v>
      </c>
    </row>
    <row r="73" spans="1:18" ht="15.75">
      <c r="B73" s="47">
        <v>52</v>
      </c>
      <c r="C73" s="21">
        <v>7814</v>
      </c>
      <c r="D73" s="12" t="s">
        <v>60</v>
      </c>
      <c r="E73" s="16">
        <v>654</v>
      </c>
      <c r="F73" s="16">
        <f t="shared" si="3"/>
        <v>164</v>
      </c>
      <c r="G73" s="16">
        <v>103</v>
      </c>
      <c r="H73" s="40">
        <v>279.13</v>
      </c>
      <c r="I73" s="45">
        <f t="shared" si="6"/>
        <v>62.8</v>
      </c>
      <c r="J73" s="10">
        <v>92</v>
      </c>
      <c r="K73" s="11">
        <v>403.88</v>
      </c>
      <c r="L73" s="45">
        <f t="shared" si="7"/>
        <v>56.1</v>
      </c>
      <c r="M73" s="22" t="s">
        <v>16</v>
      </c>
      <c r="N73" s="23" t="s">
        <v>16</v>
      </c>
      <c r="O73" s="22" t="s">
        <v>16</v>
      </c>
      <c r="P73" s="23" t="s">
        <v>16</v>
      </c>
      <c r="Q73" s="22" t="s">
        <v>16</v>
      </c>
      <c r="R73" s="22" t="s">
        <v>16</v>
      </c>
    </row>
    <row r="74" spans="1:18" ht="15.75">
      <c r="B74" s="20">
        <v>53</v>
      </c>
      <c r="C74" s="21">
        <v>8127</v>
      </c>
      <c r="D74" s="12" t="s">
        <v>61</v>
      </c>
      <c r="E74" s="16">
        <v>1112</v>
      </c>
      <c r="F74" s="16">
        <f t="shared" si="3"/>
        <v>278</v>
      </c>
      <c r="G74" s="16">
        <v>153</v>
      </c>
      <c r="H74" s="40">
        <v>414.63</v>
      </c>
      <c r="I74" s="45">
        <f t="shared" si="6"/>
        <v>55</v>
      </c>
      <c r="J74" s="10">
        <v>149</v>
      </c>
      <c r="K74" s="11">
        <v>654.11</v>
      </c>
      <c r="L74" s="45">
        <f t="shared" si="7"/>
        <v>53.6</v>
      </c>
      <c r="M74" s="22" t="s">
        <v>16</v>
      </c>
      <c r="N74" s="23" t="s">
        <v>16</v>
      </c>
      <c r="O74" s="22" t="s">
        <v>16</v>
      </c>
      <c r="P74" s="23" t="s">
        <v>16</v>
      </c>
      <c r="Q74" s="22" t="s">
        <v>16</v>
      </c>
      <c r="R74" s="22" t="s">
        <v>16</v>
      </c>
    </row>
    <row r="75" spans="1:18" ht="15.75">
      <c r="B75" s="20">
        <v>54</v>
      </c>
      <c r="C75" s="21">
        <v>10098</v>
      </c>
      <c r="D75" s="12" t="s">
        <v>51</v>
      </c>
      <c r="E75" s="16">
        <v>467</v>
      </c>
      <c r="F75" s="16">
        <f t="shared" si="3"/>
        <v>117</v>
      </c>
      <c r="G75" s="43">
        <v>104</v>
      </c>
      <c r="H75" s="78">
        <v>281.83999999999997</v>
      </c>
      <c r="I75" s="45">
        <f t="shared" si="6"/>
        <v>88.9</v>
      </c>
      <c r="J75" s="10">
        <v>103</v>
      </c>
      <c r="K75" s="11">
        <v>452.16999999999996</v>
      </c>
      <c r="L75" s="45">
        <f t="shared" si="7"/>
        <v>88</v>
      </c>
      <c r="M75" s="22" t="s">
        <v>16</v>
      </c>
      <c r="N75" s="23" t="s">
        <v>16</v>
      </c>
      <c r="O75" s="22" t="s">
        <v>16</v>
      </c>
      <c r="P75" s="23" t="s">
        <v>16</v>
      </c>
      <c r="Q75" s="22" t="s">
        <v>16</v>
      </c>
      <c r="R75" s="22" t="s">
        <v>16</v>
      </c>
    </row>
    <row r="76" spans="1:18" ht="15.75">
      <c r="B76" s="47">
        <v>55</v>
      </c>
      <c r="C76" s="9">
        <v>10355</v>
      </c>
      <c r="D76" s="42" t="s">
        <v>79</v>
      </c>
      <c r="E76" s="29">
        <v>8</v>
      </c>
      <c r="F76" s="16">
        <f t="shared" si="3"/>
        <v>2</v>
      </c>
      <c r="G76" s="16">
        <v>3</v>
      </c>
      <c r="H76" s="40">
        <v>8.129999999999999</v>
      </c>
      <c r="I76" s="45">
        <f t="shared" si="6"/>
        <v>150</v>
      </c>
      <c r="J76" s="10">
        <v>1</v>
      </c>
      <c r="K76" s="11">
        <v>4.3899999999999997</v>
      </c>
      <c r="L76" s="45">
        <f t="shared" si="7"/>
        <v>50</v>
      </c>
      <c r="M76" s="29">
        <v>1395</v>
      </c>
      <c r="N76" s="81">
        <v>23143.05</v>
      </c>
      <c r="O76" s="29" t="s">
        <v>16</v>
      </c>
      <c r="P76" s="81">
        <v>1395</v>
      </c>
      <c r="Q76" s="29">
        <v>21469.05</v>
      </c>
      <c r="R76" s="22" t="s">
        <v>16</v>
      </c>
    </row>
    <row r="77" spans="1:18" ht="15.75">
      <c r="B77" s="20">
        <v>56</v>
      </c>
      <c r="C77" s="21">
        <v>10400</v>
      </c>
      <c r="D77" s="12" t="s">
        <v>64</v>
      </c>
      <c r="E77" s="29">
        <v>1</v>
      </c>
      <c r="F77" s="16">
        <f t="shared" si="3"/>
        <v>0</v>
      </c>
      <c r="G77" s="16">
        <v>0</v>
      </c>
      <c r="H77" s="40">
        <v>0</v>
      </c>
      <c r="I77" s="45"/>
      <c r="J77" s="10">
        <v>0</v>
      </c>
      <c r="K77" s="11">
        <v>0</v>
      </c>
      <c r="L77" s="45"/>
      <c r="M77" s="22" t="s">
        <v>16</v>
      </c>
      <c r="N77" s="23" t="s">
        <v>16</v>
      </c>
      <c r="O77" s="22" t="s">
        <v>16</v>
      </c>
      <c r="P77" s="23" t="s">
        <v>16</v>
      </c>
      <c r="Q77" s="22" t="s">
        <v>16</v>
      </c>
      <c r="R77" s="22" t="s">
        <v>16</v>
      </c>
    </row>
    <row r="78" spans="1:18" ht="15.75">
      <c r="B78" s="20">
        <v>57</v>
      </c>
      <c r="C78" s="21">
        <v>14610</v>
      </c>
      <c r="D78" s="12" t="s">
        <v>39</v>
      </c>
      <c r="E78" s="16">
        <v>179</v>
      </c>
      <c r="F78" s="16">
        <f t="shared" si="3"/>
        <v>45</v>
      </c>
      <c r="G78" s="16">
        <v>15</v>
      </c>
      <c r="H78" s="40">
        <v>40.650000000000006</v>
      </c>
      <c r="I78" s="45">
        <f>+ROUND(G78/F78*100,1)</f>
        <v>33.299999999999997</v>
      </c>
      <c r="J78" s="10">
        <v>14</v>
      </c>
      <c r="K78" s="11">
        <v>61.459999999999994</v>
      </c>
      <c r="L78" s="45">
        <f>+ROUND(J78/F78*100,1)</f>
        <v>31.1</v>
      </c>
      <c r="M78" s="22" t="s">
        <v>16</v>
      </c>
      <c r="N78" s="23" t="s">
        <v>16</v>
      </c>
      <c r="O78" s="22" t="s">
        <v>16</v>
      </c>
      <c r="P78" s="23" t="s">
        <v>16</v>
      </c>
      <c r="Q78" s="22" t="s">
        <v>16</v>
      </c>
      <c r="R78" s="22" t="s">
        <v>16</v>
      </c>
    </row>
    <row r="79" spans="1:18" ht="15.75">
      <c r="B79" s="47">
        <v>58</v>
      </c>
      <c r="C79" s="21">
        <v>24650</v>
      </c>
      <c r="D79" s="12" t="s">
        <v>50</v>
      </c>
      <c r="E79" s="16">
        <v>408</v>
      </c>
      <c r="F79" s="16">
        <f t="shared" si="3"/>
        <v>102</v>
      </c>
      <c r="G79" s="16">
        <v>88</v>
      </c>
      <c r="H79" s="40">
        <v>238.48</v>
      </c>
      <c r="I79" s="45">
        <f>+ROUND(G79/F79*100,1)</f>
        <v>86.3</v>
      </c>
      <c r="J79" s="10">
        <v>45</v>
      </c>
      <c r="K79" s="11">
        <v>197.55</v>
      </c>
      <c r="L79" s="45">
        <f>+ROUND(J79/F79*100,1)</f>
        <v>44.1</v>
      </c>
      <c r="M79" s="22" t="s">
        <v>16</v>
      </c>
      <c r="N79" s="23" t="s">
        <v>16</v>
      </c>
      <c r="O79" s="22" t="s">
        <v>16</v>
      </c>
      <c r="P79" s="23" t="s">
        <v>16</v>
      </c>
      <c r="Q79" s="22" t="s">
        <v>16</v>
      </c>
      <c r="R79" s="22" t="s">
        <v>16</v>
      </c>
    </row>
    <row r="80" spans="1:18" ht="15.75">
      <c r="B80" s="20">
        <v>59</v>
      </c>
      <c r="C80" s="21">
        <v>30403</v>
      </c>
      <c r="D80" s="30" t="s">
        <v>82</v>
      </c>
      <c r="E80" s="29" t="s">
        <v>16</v>
      </c>
      <c r="F80" s="29" t="s">
        <v>16</v>
      </c>
      <c r="G80" s="29" t="s">
        <v>16</v>
      </c>
      <c r="H80" s="29" t="s">
        <v>16</v>
      </c>
      <c r="I80" s="29" t="s">
        <v>16</v>
      </c>
      <c r="J80" s="29" t="s">
        <v>16</v>
      </c>
      <c r="K80" s="23" t="s">
        <v>16</v>
      </c>
      <c r="L80" s="31" t="s">
        <v>16</v>
      </c>
      <c r="M80" s="22">
        <v>1479</v>
      </c>
      <c r="N80" s="23">
        <v>24536.61</v>
      </c>
      <c r="O80" s="22" t="s">
        <v>16</v>
      </c>
      <c r="P80" s="22">
        <v>1479</v>
      </c>
      <c r="Q80" s="23">
        <v>22761.81</v>
      </c>
      <c r="R80" s="22" t="s">
        <v>16</v>
      </c>
    </row>
    <row r="81" spans="1:18" ht="15.75">
      <c r="A81" s="72"/>
      <c r="B81" s="20">
        <v>60</v>
      </c>
      <c r="C81" s="39">
        <v>30462</v>
      </c>
      <c r="D81" s="76" t="s">
        <v>90</v>
      </c>
      <c r="E81" s="27">
        <v>222</v>
      </c>
      <c r="F81" s="16">
        <f t="shared" si="3"/>
        <v>56</v>
      </c>
      <c r="G81" s="25">
        <v>14</v>
      </c>
      <c r="H81" s="26">
        <v>37.94</v>
      </c>
      <c r="I81" s="45">
        <f t="shared" ref="I81:I92" si="8">+ROUND(G81/F81*100,1)</f>
        <v>25</v>
      </c>
      <c r="J81" s="25">
        <v>11</v>
      </c>
      <c r="K81" s="26">
        <v>48.29</v>
      </c>
      <c r="L81" s="45">
        <f t="shared" ref="L81:L92" si="9">+ROUND(J81/F81*100,1)</f>
        <v>19.600000000000001</v>
      </c>
      <c r="M81" s="27" t="s">
        <v>16</v>
      </c>
      <c r="N81" s="28" t="s">
        <v>16</v>
      </c>
      <c r="O81" s="27" t="s">
        <v>16</v>
      </c>
      <c r="P81" s="28" t="s">
        <v>16</v>
      </c>
      <c r="Q81" s="27" t="s">
        <v>16</v>
      </c>
      <c r="R81" s="27" t="s">
        <v>16</v>
      </c>
    </row>
    <row r="82" spans="1:18" ht="15.75">
      <c r="A82" s="72"/>
      <c r="B82" s="47">
        <v>61</v>
      </c>
      <c r="C82" s="79">
        <v>36199</v>
      </c>
      <c r="D82" s="75" t="s">
        <v>85</v>
      </c>
      <c r="E82" s="25">
        <v>951</v>
      </c>
      <c r="F82" s="16">
        <f t="shared" si="3"/>
        <v>238</v>
      </c>
      <c r="G82" s="10">
        <v>157</v>
      </c>
      <c r="H82" s="11">
        <v>425.47</v>
      </c>
      <c r="I82" s="45">
        <f t="shared" si="8"/>
        <v>66</v>
      </c>
      <c r="J82" s="25">
        <v>160</v>
      </c>
      <c r="K82" s="26">
        <v>702.40000000000009</v>
      </c>
      <c r="L82" s="45">
        <f t="shared" si="9"/>
        <v>67.2</v>
      </c>
      <c r="M82" s="27" t="s">
        <v>16</v>
      </c>
      <c r="N82" s="28" t="s">
        <v>16</v>
      </c>
      <c r="O82" s="27" t="s">
        <v>16</v>
      </c>
      <c r="P82" s="28" t="s">
        <v>16</v>
      </c>
      <c r="Q82" s="27" t="s">
        <v>16</v>
      </c>
      <c r="R82" s="27" t="s">
        <v>16</v>
      </c>
    </row>
    <row r="83" spans="1:18" ht="15.75">
      <c r="B83" s="20">
        <v>62</v>
      </c>
      <c r="C83" s="21">
        <v>37905</v>
      </c>
      <c r="D83" s="12" t="s">
        <v>40</v>
      </c>
      <c r="E83" s="16">
        <v>240</v>
      </c>
      <c r="F83" s="16">
        <f t="shared" si="3"/>
        <v>60</v>
      </c>
      <c r="G83" s="16">
        <v>37</v>
      </c>
      <c r="H83" s="40">
        <v>100.27</v>
      </c>
      <c r="I83" s="45">
        <f t="shared" si="8"/>
        <v>61.7</v>
      </c>
      <c r="J83" s="10">
        <v>46</v>
      </c>
      <c r="K83" s="11">
        <v>201.94</v>
      </c>
      <c r="L83" s="45">
        <f t="shared" si="9"/>
        <v>76.7</v>
      </c>
      <c r="M83" s="22" t="s">
        <v>16</v>
      </c>
      <c r="N83" s="23" t="s">
        <v>16</v>
      </c>
      <c r="O83" s="22" t="s">
        <v>16</v>
      </c>
      <c r="P83" s="23" t="s">
        <v>16</v>
      </c>
      <c r="Q83" s="22" t="s">
        <v>16</v>
      </c>
      <c r="R83" s="22" t="s">
        <v>16</v>
      </c>
    </row>
    <row r="84" spans="1:18" s="72" customFormat="1" ht="15.75">
      <c r="A84" s="19"/>
      <c r="B84" s="20">
        <v>63</v>
      </c>
      <c r="C84" s="21">
        <v>49198</v>
      </c>
      <c r="D84" s="12" t="s">
        <v>41</v>
      </c>
      <c r="E84" s="16">
        <v>556</v>
      </c>
      <c r="F84" s="16">
        <f t="shared" si="3"/>
        <v>139</v>
      </c>
      <c r="G84" s="16">
        <v>123</v>
      </c>
      <c r="H84" s="40">
        <v>333.33</v>
      </c>
      <c r="I84" s="45">
        <f t="shared" si="8"/>
        <v>88.5</v>
      </c>
      <c r="J84" s="10">
        <v>122</v>
      </c>
      <c r="K84" s="11">
        <v>535.57999999999993</v>
      </c>
      <c r="L84" s="45">
        <f t="shared" si="9"/>
        <v>87.8</v>
      </c>
      <c r="M84" s="22" t="s">
        <v>16</v>
      </c>
      <c r="N84" s="23" t="s">
        <v>16</v>
      </c>
      <c r="O84" s="22" t="s">
        <v>16</v>
      </c>
      <c r="P84" s="23" t="s">
        <v>16</v>
      </c>
      <c r="Q84" s="22" t="s">
        <v>16</v>
      </c>
      <c r="R84" s="22" t="s">
        <v>16</v>
      </c>
    </row>
    <row r="85" spans="1:18" ht="15.75">
      <c r="B85" s="47">
        <v>64</v>
      </c>
      <c r="C85" s="21">
        <v>50388</v>
      </c>
      <c r="D85" s="12" t="s">
        <v>62</v>
      </c>
      <c r="E85" s="29">
        <v>105</v>
      </c>
      <c r="F85" s="16">
        <f t="shared" si="3"/>
        <v>26</v>
      </c>
      <c r="G85" s="16">
        <v>8</v>
      </c>
      <c r="H85" s="40">
        <v>21.68</v>
      </c>
      <c r="I85" s="45">
        <f t="shared" si="8"/>
        <v>30.8</v>
      </c>
      <c r="J85" s="10">
        <v>0</v>
      </c>
      <c r="K85" s="11">
        <v>0</v>
      </c>
      <c r="L85" s="45">
        <f t="shared" si="9"/>
        <v>0</v>
      </c>
      <c r="M85" s="22" t="s">
        <v>16</v>
      </c>
      <c r="N85" s="23" t="s">
        <v>16</v>
      </c>
      <c r="O85" s="22" t="s">
        <v>16</v>
      </c>
      <c r="P85" s="23" t="s">
        <v>16</v>
      </c>
      <c r="Q85" s="22" t="s">
        <v>16</v>
      </c>
      <c r="R85" s="22" t="s">
        <v>16</v>
      </c>
    </row>
    <row r="86" spans="1:18" ht="15.75">
      <c r="B86" s="20">
        <v>65</v>
      </c>
      <c r="C86" s="4">
        <v>51918</v>
      </c>
      <c r="D86" s="7" t="s">
        <v>42</v>
      </c>
      <c r="E86" s="16">
        <v>813</v>
      </c>
      <c r="F86" s="16">
        <f t="shared" si="3"/>
        <v>203</v>
      </c>
      <c r="G86" s="16">
        <v>45</v>
      </c>
      <c r="H86" s="40">
        <v>121.94999999999999</v>
      </c>
      <c r="I86" s="45">
        <f t="shared" si="8"/>
        <v>22.2</v>
      </c>
      <c r="J86" s="10">
        <v>60</v>
      </c>
      <c r="K86" s="11">
        <v>263.39999999999998</v>
      </c>
      <c r="L86" s="45">
        <f t="shared" si="9"/>
        <v>29.6</v>
      </c>
      <c r="M86" s="22" t="s">
        <v>16</v>
      </c>
      <c r="N86" s="23" t="s">
        <v>16</v>
      </c>
      <c r="O86" s="22" t="s">
        <v>16</v>
      </c>
      <c r="P86" s="23" t="s">
        <v>16</v>
      </c>
      <c r="Q86" s="22" t="s">
        <v>16</v>
      </c>
      <c r="R86" s="22" t="s">
        <v>16</v>
      </c>
    </row>
    <row r="87" spans="1:18" ht="17.25" customHeight="1">
      <c r="B87" s="20">
        <v>66</v>
      </c>
      <c r="C87" s="21">
        <v>52165</v>
      </c>
      <c r="D87" s="12" t="s">
        <v>63</v>
      </c>
      <c r="E87" s="29">
        <v>443</v>
      </c>
      <c r="F87" s="16">
        <f t="shared" si="3"/>
        <v>111</v>
      </c>
      <c r="G87" s="16">
        <v>74</v>
      </c>
      <c r="H87" s="40">
        <v>200.54</v>
      </c>
      <c r="I87" s="45">
        <f t="shared" si="8"/>
        <v>66.7</v>
      </c>
      <c r="J87" s="10">
        <v>73</v>
      </c>
      <c r="K87" s="11">
        <v>320.46999999999997</v>
      </c>
      <c r="L87" s="45">
        <f t="shared" si="9"/>
        <v>65.8</v>
      </c>
      <c r="M87" s="22" t="s">
        <v>16</v>
      </c>
      <c r="N87" s="23" t="s">
        <v>16</v>
      </c>
      <c r="O87" s="22" t="s">
        <v>16</v>
      </c>
      <c r="P87" s="23" t="s">
        <v>16</v>
      </c>
      <c r="Q87" s="22" t="s">
        <v>16</v>
      </c>
      <c r="R87" s="22" t="s">
        <v>16</v>
      </c>
    </row>
    <row r="88" spans="1:18" ht="17.25" customHeight="1">
      <c r="A88" s="72"/>
      <c r="B88" s="47">
        <v>67</v>
      </c>
      <c r="C88" s="79">
        <v>53117</v>
      </c>
      <c r="D88" s="8" t="s">
        <v>89</v>
      </c>
      <c r="E88" s="24">
        <v>1039</v>
      </c>
      <c r="F88" s="16">
        <f t="shared" si="3"/>
        <v>260</v>
      </c>
      <c r="G88" s="16">
        <v>148</v>
      </c>
      <c r="H88" s="40">
        <v>401.08</v>
      </c>
      <c r="I88" s="45">
        <f t="shared" si="8"/>
        <v>56.9</v>
      </c>
      <c r="J88" s="25">
        <v>143</v>
      </c>
      <c r="K88" s="26">
        <v>627.77</v>
      </c>
      <c r="L88" s="45">
        <f t="shared" si="9"/>
        <v>55</v>
      </c>
      <c r="M88" s="27" t="s">
        <v>16</v>
      </c>
      <c r="N88" s="28" t="s">
        <v>16</v>
      </c>
      <c r="O88" s="27" t="s">
        <v>16</v>
      </c>
      <c r="P88" s="28" t="s">
        <v>16</v>
      </c>
      <c r="Q88" s="27" t="s">
        <v>16</v>
      </c>
      <c r="R88" s="27" t="s">
        <v>16</v>
      </c>
    </row>
    <row r="89" spans="1:18" ht="15.75">
      <c r="B89" s="20">
        <v>68</v>
      </c>
      <c r="C89" s="4">
        <v>55136</v>
      </c>
      <c r="D89" s="5" t="s">
        <v>65</v>
      </c>
      <c r="E89" s="29">
        <v>389</v>
      </c>
      <c r="F89" s="16">
        <f t="shared" si="3"/>
        <v>97</v>
      </c>
      <c r="G89" s="16">
        <v>90</v>
      </c>
      <c r="H89" s="40">
        <v>243.89999999999998</v>
      </c>
      <c r="I89" s="45">
        <f t="shared" si="8"/>
        <v>92.8</v>
      </c>
      <c r="J89" s="10">
        <v>68</v>
      </c>
      <c r="K89" s="11">
        <v>298.52</v>
      </c>
      <c r="L89" s="45">
        <f t="shared" si="9"/>
        <v>70.099999999999994</v>
      </c>
      <c r="M89" s="22" t="s">
        <v>16</v>
      </c>
      <c r="N89" s="23" t="s">
        <v>16</v>
      </c>
      <c r="O89" s="22" t="s">
        <v>16</v>
      </c>
      <c r="P89" s="23" t="s">
        <v>16</v>
      </c>
      <c r="Q89" s="22" t="s">
        <v>16</v>
      </c>
      <c r="R89" s="22" t="s">
        <v>16</v>
      </c>
    </row>
    <row r="90" spans="1:18" ht="15.75">
      <c r="A90" s="72"/>
      <c r="B90" s="20">
        <v>69</v>
      </c>
      <c r="C90" s="44">
        <v>58010</v>
      </c>
      <c r="D90" s="8" t="s">
        <v>66</v>
      </c>
      <c r="E90" s="43">
        <v>1176</v>
      </c>
      <c r="F90" s="16">
        <f t="shared" si="3"/>
        <v>294</v>
      </c>
      <c r="G90" s="16">
        <v>189</v>
      </c>
      <c r="H90" s="40">
        <v>512.19000000000005</v>
      </c>
      <c r="I90" s="45">
        <f t="shared" si="8"/>
        <v>64.3</v>
      </c>
      <c r="J90" s="25">
        <v>200</v>
      </c>
      <c r="K90" s="26">
        <v>878</v>
      </c>
      <c r="L90" s="45">
        <f t="shared" si="9"/>
        <v>68</v>
      </c>
      <c r="M90" s="27" t="s">
        <v>16</v>
      </c>
      <c r="N90" s="28" t="s">
        <v>16</v>
      </c>
      <c r="O90" s="27" t="s">
        <v>16</v>
      </c>
      <c r="P90" s="28" t="s">
        <v>16</v>
      </c>
      <c r="Q90" s="27" t="s">
        <v>16</v>
      </c>
      <c r="R90" s="27" t="s">
        <v>16</v>
      </c>
    </row>
    <row r="91" spans="1:18" ht="15.75">
      <c r="A91" s="72"/>
      <c r="B91" s="47">
        <v>70</v>
      </c>
      <c r="C91" s="39">
        <v>60049</v>
      </c>
      <c r="D91" s="8" t="s">
        <v>88</v>
      </c>
      <c r="E91" s="43">
        <v>174</v>
      </c>
      <c r="F91" s="16">
        <f t="shared" si="3"/>
        <v>44</v>
      </c>
      <c r="G91" s="16">
        <v>32</v>
      </c>
      <c r="H91" s="40">
        <v>86.720000000000013</v>
      </c>
      <c r="I91" s="45">
        <f t="shared" si="8"/>
        <v>72.7</v>
      </c>
      <c r="J91" s="25">
        <v>24</v>
      </c>
      <c r="K91" s="26">
        <v>105.35999999999999</v>
      </c>
      <c r="L91" s="45">
        <f t="shared" si="9"/>
        <v>54.5</v>
      </c>
      <c r="M91" s="27" t="s">
        <v>16</v>
      </c>
      <c r="N91" s="28" t="s">
        <v>16</v>
      </c>
      <c r="O91" s="27" t="s">
        <v>16</v>
      </c>
      <c r="P91" s="28" t="s">
        <v>16</v>
      </c>
      <c r="Q91" s="27" t="s">
        <v>16</v>
      </c>
      <c r="R91" s="27" t="s">
        <v>16</v>
      </c>
    </row>
    <row r="92" spans="1:18" ht="15.75">
      <c r="B92" s="20">
        <v>71</v>
      </c>
      <c r="C92" s="9">
        <v>62836</v>
      </c>
      <c r="D92" s="42" t="s">
        <v>84</v>
      </c>
      <c r="E92" s="29">
        <v>1120</v>
      </c>
      <c r="F92" s="16">
        <f t="shared" si="3"/>
        <v>280</v>
      </c>
      <c r="G92" s="16">
        <v>195</v>
      </c>
      <c r="H92" s="40">
        <v>528.45000000000005</v>
      </c>
      <c r="I92" s="45">
        <f t="shared" si="8"/>
        <v>69.599999999999994</v>
      </c>
      <c r="J92" s="10">
        <v>173</v>
      </c>
      <c r="K92" s="11">
        <v>759.47</v>
      </c>
      <c r="L92" s="45">
        <f t="shared" si="9"/>
        <v>61.8</v>
      </c>
      <c r="M92" s="27" t="s">
        <v>16</v>
      </c>
      <c r="N92" s="28" t="s">
        <v>16</v>
      </c>
      <c r="O92" s="27" t="s">
        <v>16</v>
      </c>
      <c r="P92" s="28" t="s">
        <v>16</v>
      </c>
      <c r="Q92" s="27" t="s">
        <v>16</v>
      </c>
      <c r="R92" s="27" t="s">
        <v>16</v>
      </c>
    </row>
    <row r="93" spans="1:18" ht="15.75">
      <c r="B93" s="20">
        <v>72</v>
      </c>
      <c r="C93" s="74">
        <v>63899</v>
      </c>
      <c r="D93" s="87" t="s">
        <v>100</v>
      </c>
      <c r="E93" s="29"/>
      <c r="F93" s="29"/>
      <c r="G93" s="29">
        <v>9</v>
      </c>
      <c r="H93" s="29">
        <v>24.39</v>
      </c>
      <c r="I93" s="29"/>
      <c r="J93" s="22">
        <v>6</v>
      </c>
      <c r="K93" s="23">
        <v>26.34</v>
      </c>
      <c r="L93" s="31"/>
      <c r="M93" s="27" t="s">
        <v>16</v>
      </c>
      <c r="N93" s="28" t="s">
        <v>16</v>
      </c>
      <c r="O93" s="27" t="s">
        <v>16</v>
      </c>
      <c r="P93" s="28" t="s">
        <v>16</v>
      </c>
      <c r="Q93" s="27" t="s">
        <v>16</v>
      </c>
      <c r="R93" s="27" t="s">
        <v>16</v>
      </c>
    </row>
    <row r="94" spans="1:18" ht="15.75">
      <c r="B94" s="32"/>
      <c r="C94" s="33"/>
      <c r="D94" s="34"/>
      <c r="E94" s="35"/>
      <c r="F94" s="35"/>
      <c r="G94" s="35"/>
      <c r="H94" s="35"/>
      <c r="I94" s="35"/>
      <c r="J94" s="36"/>
      <c r="K94" s="37"/>
      <c r="L94" s="38"/>
      <c r="M94" s="36"/>
      <c r="N94" s="37"/>
      <c r="O94" s="36"/>
      <c r="P94" s="36"/>
      <c r="Q94" s="37"/>
      <c r="R94" s="36"/>
    </row>
    <row r="95" spans="1:18">
      <c r="B95" s="99" t="s">
        <v>97</v>
      </c>
      <c r="C95" s="99"/>
      <c r="D95" s="99"/>
      <c r="E95" s="99"/>
      <c r="F95" s="99"/>
      <c r="G95" s="99"/>
      <c r="H95" s="99"/>
      <c r="I95" s="99"/>
      <c r="J95" s="99"/>
      <c r="K95" s="99"/>
      <c r="L95" s="99"/>
      <c r="M95" s="99"/>
      <c r="N95" s="99"/>
      <c r="O95" s="99"/>
      <c r="P95" s="99"/>
      <c r="Q95" s="99"/>
      <c r="R95" s="99"/>
    </row>
    <row r="96" spans="1:18" ht="15.75" customHeight="1">
      <c r="B96" s="100"/>
      <c r="C96" s="100"/>
      <c r="D96" s="100"/>
    </row>
    <row r="97" spans="2:9">
      <c r="D97" s="73"/>
    </row>
    <row r="98" spans="2:9" ht="15">
      <c r="B98" s="19"/>
      <c r="D98" s="15"/>
      <c r="E98" s="14"/>
      <c r="F98" s="14"/>
      <c r="G98" s="14"/>
      <c r="H98" s="14"/>
      <c r="I98" s="14"/>
    </row>
    <row r="99" spans="2:9" ht="11.25" customHeight="1"/>
  </sheetData>
  <autoFilter ref="A21:R92">
    <sortState ref="A22:R92">
      <sortCondition ref="C21"/>
    </sortState>
  </autoFilter>
  <mergeCells count="23">
    <mergeCell ref="B95:R95"/>
    <mergeCell ref="B96:D96"/>
    <mergeCell ref="B9:R9"/>
    <mergeCell ref="B12:R12"/>
    <mergeCell ref="B13:R13"/>
    <mergeCell ref="B15:R15"/>
    <mergeCell ref="B17:B19"/>
    <mergeCell ref="C17:C19"/>
    <mergeCell ref="D17:D19"/>
    <mergeCell ref="E17:E19"/>
    <mergeCell ref="F17:F19"/>
    <mergeCell ref="J17:K17"/>
    <mergeCell ref="L17:L19"/>
    <mergeCell ref="M17:N17"/>
    <mergeCell ref="O17:O19"/>
    <mergeCell ref="G17:H17"/>
    <mergeCell ref="I17:I19"/>
    <mergeCell ref="G18:H18"/>
    <mergeCell ref="P17:Q17"/>
    <mergeCell ref="R17:R19"/>
    <mergeCell ref="J18:K18"/>
    <mergeCell ref="M18:N18"/>
    <mergeCell ref="P18:Q18"/>
  </mergeCells>
  <printOptions horizontalCentered="1"/>
  <pageMargins left="0.55118110236220474" right="0.55118110236220474" top="0.39370078740157483" bottom="0.39370078740157483" header="0.51181102362204722" footer="0.51181102362204722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Ataskaita</vt:lpstr>
      <vt:lpstr>Ataskaita!Spausdinti_pavadinimus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Asta Markevičienė</dc:creator>
  <cp:lastModifiedBy>Vartotojas</cp:lastModifiedBy>
  <cp:revision/>
  <dcterms:created xsi:type="dcterms:W3CDTF">2019-04-30T11:01:03Z</dcterms:created>
  <dcterms:modified xsi:type="dcterms:W3CDTF">2023-09-06T12:36:41Z</dcterms:modified>
</cp:coreProperties>
</file>