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9040" windowHeight="15840"/>
  </bookViews>
  <sheets>
    <sheet name="ataskaita" sheetId="1" r:id="rId1"/>
  </sheets>
  <definedNames>
    <definedName name="_xlnm._FilterDatabase" localSheetId="0" hidden="1">ataskaita!$A$18:$AG$90</definedName>
    <definedName name="_xlnm.Print_Titles" localSheetId="0">ataskaita!$14:$16</definedName>
  </definedName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1"/>
  <c r="N18" l="1"/>
  <c r="I19"/>
  <c r="G19"/>
  <c r="AG18" l="1"/>
  <c r="AF18"/>
  <c r="AE18"/>
  <c r="AD18"/>
  <c r="AC18"/>
  <c r="AB18"/>
  <c r="Z18"/>
  <c r="Y18"/>
  <c r="W18"/>
  <c r="V18"/>
  <c r="T18"/>
  <c r="S18"/>
  <c r="Q18"/>
  <c r="P18"/>
  <c r="M18"/>
  <c r="K18"/>
  <c r="J18"/>
  <c r="H75" l="1"/>
  <c r="H76"/>
  <c r="H77"/>
  <c r="H78"/>
  <c r="H79"/>
  <c r="H80"/>
  <c r="H81"/>
  <c r="H82"/>
  <c r="H83"/>
  <c r="H84"/>
  <c r="H85"/>
  <c r="H86"/>
  <c r="H87"/>
  <c r="H88"/>
  <c r="H89"/>
  <c r="H90"/>
  <c r="H74"/>
  <c r="H72"/>
  <c r="H71"/>
  <c r="H57"/>
  <c r="H58"/>
  <c r="H59"/>
  <c r="H60"/>
  <c r="H61"/>
  <c r="H62"/>
  <c r="H63"/>
  <c r="H64"/>
  <c r="H65"/>
  <c r="H66"/>
  <c r="H67"/>
  <c r="H68"/>
  <c r="H69"/>
  <c r="H42"/>
  <c r="H43"/>
  <c r="H44"/>
  <c r="H45"/>
  <c r="H46"/>
  <c r="H47"/>
  <c r="H48"/>
  <c r="H49"/>
  <c r="H50"/>
  <c r="H51"/>
  <c r="H52"/>
  <c r="H53"/>
  <c r="H54"/>
  <c r="H55"/>
  <c r="H56"/>
  <c r="H41"/>
  <c r="H39"/>
  <c r="H20"/>
  <c r="H21"/>
  <c r="H22"/>
  <c r="H23"/>
  <c r="H24"/>
  <c r="H25"/>
  <c r="H26"/>
  <c r="H27"/>
  <c r="H28"/>
  <c r="H29"/>
  <c r="H30"/>
  <c r="H31"/>
  <c r="H32"/>
  <c r="H33"/>
  <c r="H34"/>
  <c r="H19"/>
  <c r="G75"/>
  <c r="G76"/>
  <c r="G77"/>
  <c r="G78"/>
  <c r="G79"/>
  <c r="G80"/>
  <c r="G81"/>
  <c r="G82"/>
  <c r="G83"/>
  <c r="G84"/>
  <c r="G85"/>
  <c r="G86"/>
  <c r="G87"/>
  <c r="G88"/>
  <c r="G89"/>
  <c r="G90"/>
  <c r="G74"/>
  <c r="G72"/>
  <c r="G71"/>
  <c r="G57"/>
  <c r="G58"/>
  <c r="G59"/>
  <c r="G60"/>
  <c r="G61"/>
  <c r="G62"/>
  <c r="G63"/>
  <c r="G64"/>
  <c r="G65"/>
  <c r="G66"/>
  <c r="G67"/>
  <c r="G68"/>
  <c r="G69"/>
  <c r="G42"/>
  <c r="G43"/>
  <c r="G44"/>
  <c r="G45"/>
  <c r="G46"/>
  <c r="G47"/>
  <c r="G48"/>
  <c r="G49"/>
  <c r="G50"/>
  <c r="G51"/>
  <c r="G52"/>
  <c r="G53"/>
  <c r="G54"/>
  <c r="G55"/>
  <c r="G56"/>
  <c r="G41"/>
  <c r="G39"/>
  <c r="G20"/>
  <c r="G21"/>
  <c r="G22"/>
  <c r="G23"/>
  <c r="G24"/>
  <c r="G25"/>
  <c r="G26"/>
  <c r="G27"/>
  <c r="G28"/>
  <c r="G29"/>
  <c r="G30"/>
  <c r="G31"/>
  <c r="G32"/>
  <c r="G33"/>
  <c r="G34"/>
  <c r="U84" l="1"/>
  <c r="U85"/>
  <c r="U86"/>
  <c r="U87"/>
  <c r="U88"/>
  <c r="U89"/>
  <c r="U90"/>
  <c r="U75"/>
  <c r="U77"/>
  <c r="U78"/>
  <c r="U79"/>
  <c r="U80"/>
  <c r="U82"/>
  <c r="U83"/>
  <c r="U72"/>
  <c r="U71"/>
  <c r="U66"/>
  <c r="U67"/>
  <c r="U68"/>
  <c r="U69"/>
  <c r="U55"/>
  <c r="U56"/>
  <c r="U57"/>
  <c r="U58"/>
  <c r="U59"/>
  <c r="U60"/>
  <c r="U61"/>
  <c r="U62"/>
  <c r="U63"/>
  <c r="U64"/>
  <c r="U42"/>
  <c r="U43"/>
  <c r="U44"/>
  <c r="U45"/>
  <c r="U46"/>
  <c r="U47"/>
  <c r="U48"/>
  <c r="U49"/>
  <c r="U50"/>
  <c r="U51"/>
  <c r="U52"/>
  <c r="U54"/>
  <c r="U39"/>
  <c r="U20"/>
  <c r="U21"/>
  <c r="U22"/>
  <c r="U23"/>
  <c r="U24"/>
  <c r="U25"/>
  <c r="U27"/>
  <c r="U28"/>
  <c r="U29"/>
  <c r="U30"/>
  <c r="U31"/>
  <c r="U32"/>
  <c r="U33"/>
  <c r="U19"/>
  <c r="F20"/>
  <c r="F21"/>
  <c r="F22"/>
  <c r="F23"/>
  <c r="F24"/>
  <c r="F25"/>
  <c r="F26"/>
  <c r="F27"/>
  <c r="F28"/>
  <c r="F29"/>
  <c r="F30"/>
  <c r="F31"/>
  <c r="F32"/>
  <c r="F33"/>
  <c r="F34"/>
  <c r="E18"/>
  <c r="D18"/>
  <c r="U81"/>
  <c r="U74"/>
  <c r="U53"/>
  <c r="U65"/>
  <c r="U41"/>
  <c r="U26"/>
  <c r="U34"/>
  <c r="F89"/>
  <c r="O89"/>
  <c r="F90"/>
  <c r="O90"/>
  <c r="F79"/>
  <c r="O79"/>
  <c r="F65"/>
  <c r="I56"/>
  <c r="O57"/>
  <c r="O58"/>
  <c r="I63"/>
  <c r="I64"/>
  <c r="O65"/>
  <c r="I47"/>
  <c r="I48"/>
  <c r="O49"/>
  <c r="I55"/>
  <c r="O41"/>
  <c r="O21"/>
  <c r="O22"/>
  <c r="O23"/>
  <c r="O24"/>
  <c r="O25"/>
  <c r="O26"/>
  <c r="O29"/>
  <c r="O30"/>
  <c r="O31"/>
  <c r="O32"/>
  <c r="O33"/>
  <c r="O34"/>
  <c r="I51" l="1"/>
  <c r="I43"/>
  <c r="I59"/>
  <c r="I26"/>
  <c r="I41"/>
  <c r="O56"/>
  <c r="I28"/>
  <c r="I20"/>
  <c r="I50"/>
  <c r="I42"/>
  <c r="I27"/>
  <c r="I39"/>
  <c r="L39" s="1"/>
  <c r="O59"/>
  <c r="I49"/>
  <c r="I54"/>
  <c r="I46"/>
  <c r="I62"/>
  <c r="O48"/>
  <c r="I58"/>
  <c r="I31"/>
  <c r="I23"/>
  <c r="I53"/>
  <c r="I45"/>
  <c r="I61"/>
  <c r="O20"/>
  <c r="O51"/>
  <c r="O28"/>
  <c r="O43"/>
  <c r="I52"/>
  <c r="I44"/>
  <c r="I60"/>
  <c r="O64"/>
  <c r="I34"/>
  <c r="O27"/>
  <c r="O39"/>
  <c r="O63"/>
  <c r="O55"/>
  <c r="O47"/>
  <c r="I33"/>
  <c r="I25"/>
  <c r="I65"/>
  <c r="L65" s="1"/>
  <c r="I57"/>
  <c r="I90"/>
  <c r="L90" s="1"/>
  <c r="O62"/>
  <c r="O54"/>
  <c r="O46"/>
  <c r="I32"/>
  <c r="I24"/>
  <c r="I89"/>
  <c r="L89" s="1"/>
  <c r="O61"/>
  <c r="O53"/>
  <c r="O45"/>
  <c r="O60"/>
  <c r="O52"/>
  <c r="O44"/>
  <c r="I30"/>
  <c r="I22"/>
  <c r="I79"/>
  <c r="L79" s="1"/>
  <c r="I29"/>
  <c r="I21"/>
  <c r="O50"/>
  <c r="O42"/>
  <c r="H18"/>
  <c r="X18" s="1"/>
  <c r="I76" l="1"/>
  <c r="I78" l="1"/>
  <c r="O78"/>
  <c r="O87"/>
  <c r="I87"/>
  <c r="I84"/>
  <c r="O84"/>
  <c r="O80"/>
  <c r="I80"/>
  <c r="I85"/>
  <c r="O85"/>
  <c r="O82"/>
  <c r="I82"/>
  <c r="I83"/>
  <c r="O83"/>
  <c r="O81"/>
  <c r="I81"/>
  <c r="O68"/>
  <c r="I68"/>
  <c r="O67"/>
  <c r="I67"/>
  <c r="I72"/>
  <c r="O72"/>
  <c r="I77"/>
  <c r="O77"/>
  <c r="O88"/>
  <c r="I88"/>
  <c r="O86"/>
  <c r="I86"/>
  <c r="G18"/>
  <c r="R18" s="1"/>
  <c r="O19"/>
  <c r="O71"/>
  <c r="I71"/>
  <c r="O69"/>
  <c r="I69"/>
  <c r="I75"/>
  <c r="O75"/>
  <c r="I74"/>
  <c r="O74"/>
  <c r="O66"/>
  <c r="I66"/>
  <c r="O18" l="1"/>
  <c r="I18"/>
  <c r="U18"/>
  <c r="F42"/>
  <c r="F51"/>
  <c r="F52"/>
  <c r="F55"/>
  <c r="F54"/>
  <c r="F56"/>
  <c r="F53"/>
  <c r="F39"/>
  <c r="F44"/>
  <c r="F80"/>
  <c r="F86"/>
  <c r="F68"/>
  <c r="F61"/>
  <c r="F45"/>
  <c r="F50"/>
  <c r="F43"/>
  <c r="F57"/>
  <c r="F64"/>
  <c r="F66"/>
  <c r="F58"/>
  <c r="F41"/>
  <c r="F69"/>
  <c r="F77"/>
  <c r="F81"/>
  <c r="F82"/>
  <c r="F84"/>
  <c r="F49"/>
  <c r="F67"/>
  <c r="F78"/>
  <c r="F74"/>
  <c r="F47"/>
  <c r="F60"/>
  <c r="F59"/>
  <c r="F46"/>
  <c r="F48"/>
  <c r="F62"/>
  <c r="F63"/>
  <c r="F71"/>
  <c r="F72"/>
  <c r="F83"/>
  <c r="F85"/>
  <c r="F76"/>
  <c r="F87"/>
  <c r="F88"/>
  <c r="F75"/>
  <c r="F18" l="1"/>
  <c r="AA18"/>
  <c r="L72" l="1"/>
  <c r="L67"/>
  <c r="L80"/>
  <c r="L25"/>
  <c r="L88"/>
  <c r="L71"/>
  <c r="L33"/>
  <c r="L47"/>
  <c r="L31"/>
  <c r="L34"/>
  <c r="L81"/>
  <c r="L41"/>
  <c r="L57"/>
  <c r="L61"/>
  <c r="L23"/>
  <c r="L56"/>
  <c r="L52"/>
  <c r="L24"/>
  <c r="L60"/>
  <c r="L82"/>
  <c r="L45"/>
  <c r="L21"/>
  <c r="L20"/>
  <c r="L87"/>
  <c r="L85"/>
  <c r="L63"/>
  <c r="L46"/>
  <c r="L74"/>
  <c r="L29"/>
  <c r="L32"/>
  <c r="L77"/>
  <c r="L58"/>
  <c r="L43"/>
  <c r="L68"/>
  <c r="L44"/>
  <c r="L22"/>
  <c r="L54"/>
  <c r="L51"/>
  <c r="L42"/>
  <c r="L75"/>
  <c r="L48"/>
  <c r="L49"/>
  <c r="L64"/>
  <c r="L53"/>
  <c r="L26"/>
  <c r="L19"/>
  <c r="L83"/>
  <c r="L62"/>
  <c r="L59"/>
  <c r="L78"/>
  <c r="L30"/>
  <c r="L84"/>
  <c r="L69"/>
  <c r="L66"/>
  <c r="L50"/>
  <c r="L86"/>
  <c r="L55"/>
  <c r="L27"/>
  <c r="L28"/>
  <c r="L18" l="1"/>
</calcChain>
</file>

<file path=xl/sharedStrings.xml><?xml version="1.0" encoding="utf-8"?>
<sst xmlns="http://schemas.openxmlformats.org/spreadsheetml/2006/main" count="1282" uniqueCount="123">
  <si>
    <t xml:space="preserve"> Forma patvirtinta  </t>
  </si>
  <si>
    <t xml:space="preserve"> Valstybinės ligonių kasos prie </t>
  </si>
  <si>
    <t xml:space="preserve"> Sveikatos apsaugos ministerijos direktoriaus </t>
  </si>
  <si>
    <t xml:space="preserve"> 2006 m. kovo 29 d. įsakymu Nr.1K-43 </t>
  </si>
  <si>
    <t xml:space="preserve"> (Valstybinės ligonių kasos prie </t>
  </si>
  <si>
    <t xml:space="preserve"> 2022 m. vasario 22 d. įsakymo Nr. 1K-77  redakcija)</t>
  </si>
  <si>
    <t>ŠIAULIŲ TERITORINĖ LIGONIŲ KASA</t>
  </si>
  <si>
    <t>GIMDOS KAKLELIO VĖŽIO ANKSTYVOSIOS DIAGNOSTIKOS PROGRAMOS VYKDYMO ATASKAITA</t>
  </si>
  <si>
    <t>Šiauliai</t>
  </si>
  <si>
    <t>Eil. Nr.</t>
  </si>
  <si>
    <t>Asmens sveikatos priežiūros įstaigos (toliau-ASPĮ) indentifikacinis numeris</t>
  </si>
  <si>
    <t>ASPĮ pavadinimas</t>
  </si>
  <si>
    <t>Iš viso
(4+5)</t>
  </si>
  <si>
    <t>Planuojama patikrinti per ataskaitinį laikotarpį *</t>
  </si>
  <si>
    <t>Planuojama patikrinti per ataskaitinį laikotarpį**</t>
  </si>
  <si>
    <t>Iš viso
(7+8)</t>
  </si>
  <si>
    <t>Informavimo paslauga</t>
  </si>
  <si>
    <t>Įvykdyta proc.  (10/9*100)</t>
  </si>
  <si>
    <t>Citologinio tepinėlio paėmimo paslauga (25–34 m. (imtinai)</t>
  </si>
  <si>
    <t>Įvykdyta proc.  (13/7*100)</t>
  </si>
  <si>
    <t>Citologinio tepinėlio ištyrimo paslauga (25–34 m. (imtinai)</t>
  </si>
  <si>
    <t>Įvykdyta proc.  (16/7*100)</t>
  </si>
  <si>
    <t>Gimdos kaklelio medžiagos paėmimo aukštos rizikos žmogaus papilomos viruso (toliau – AR ŽPV) tyrimui ir gimdos kaklelio citologinio tepinėlio tyrimui atlikti (kai AR ŽPV rezultatas teigiamas) bei rezultatų įvertinimo paslauga (35–59 m. (imtinai))</t>
  </si>
  <si>
    <t>Įvykdyta proc.                 (19/8 x 100)</t>
  </si>
  <si>
    <t>AR ŽPV testo atlikimo paslauga 
(35–59 m. (imtinai))</t>
  </si>
  <si>
    <t>Įvykdyta proc.                 (22/8 x 100)</t>
  </si>
  <si>
    <t>Gimdos kaklelio citologinio tepinėlio skystojoje terpėje ištyrimo (kai AR ŽPV rezultatas teigiamas) paslauga (35–59 m. (imtinai))</t>
  </si>
  <si>
    <t>Įvykdyta proc.               (25/8 x 100)</t>
  </si>
  <si>
    <t>Gydytojo akušerio ginekologo konsultacija, kai atliekama kolposkopija (25–59 m. (imtinai))</t>
  </si>
  <si>
    <t>Gydytojo akušerio ginekologo konsultacija, kai atliekama koposkopija, ir gimdos kaklelio biopsijos bei jos rezultatų įvertinimo paslauga (25–59 m. (imtinai))</t>
  </si>
  <si>
    <t>Gimdos kaklelio biopsijos medžiagos ištyrimo paslauga (25–59 m. (imtinai))</t>
  </si>
  <si>
    <t>kodas 1845</t>
  </si>
  <si>
    <t>kodas 1844</t>
  </si>
  <si>
    <t>kodai 1846-1858</t>
  </si>
  <si>
    <t>kodai 3920–3922</t>
  </si>
  <si>
    <t>kodai 3923, 3940, 3941</t>
  </si>
  <si>
    <t>kodai 3924–3936</t>
  </si>
  <si>
    <t>kodas 3937</t>
  </si>
  <si>
    <t>kodas 2247</t>
  </si>
  <si>
    <t>kodai 2234-2246</t>
  </si>
  <si>
    <t xml:space="preserve">vnt. </t>
  </si>
  <si>
    <t>Eur</t>
  </si>
  <si>
    <t>vnt.</t>
  </si>
  <si>
    <t>Iš viso:</t>
  </si>
  <si>
    <t>VšĮ Šiaulių centro poliklinika</t>
  </si>
  <si>
    <t>x</t>
  </si>
  <si>
    <t>VšĮ Dainų PSPC</t>
  </si>
  <si>
    <t>VšĮ Šiaulių rajono PSPC</t>
  </si>
  <si>
    <t>VšĮ Šiaulių rajono Gruzdžių ambulatorija</t>
  </si>
  <si>
    <t>VšĮ Joniškio PSPC</t>
  </si>
  <si>
    <t>VšĮ Pakruojo rajono PSPC</t>
  </si>
  <si>
    <t>VšĮ Radviliškio rajono PSPC</t>
  </si>
  <si>
    <t>VšĮ Baisogalos PSPC</t>
  </si>
  <si>
    <t>VšĮ Šeduvos PSPC</t>
  </si>
  <si>
    <t>VšĮ Kelmės rajono PSPC</t>
  </si>
  <si>
    <t>VšĮ Šaukėnų ambulatorija</t>
  </si>
  <si>
    <t>VšĮ Tytuvėnų PSPC</t>
  </si>
  <si>
    <t>VšĮ Kelmės rajono BPG centras</t>
  </si>
  <si>
    <t>VšĮ Akmenės rajono PSPC</t>
  </si>
  <si>
    <t>VšĮ Papilės ambulatorija</t>
  </si>
  <si>
    <t>VšĮ Kruopių ambulatorija</t>
  </si>
  <si>
    <t>VšĮ Tilžės g. bendrosios praktikos gydytojo kabinetas</t>
  </si>
  <si>
    <t>UAB "Senojo bokšto" klinika</t>
  </si>
  <si>
    <t>UAB "Pirmoji viltis"</t>
  </si>
  <si>
    <t>IĮ J.Jankauskienės šeimos gydytojų centras</t>
  </si>
  <si>
    <t>UAB "Gegužių sveikatos centras"</t>
  </si>
  <si>
    <t>UAB "Lyros šeimos centras"</t>
  </si>
  <si>
    <t>UAB InMedica/Vytauto g. Šiauliai</t>
  </si>
  <si>
    <t>UAB InMedica/Miesto a. Žagarė</t>
  </si>
  <si>
    <t>UAB InMedica/Livonijos g.  Joniškis</t>
  </si>
  <si>
    <t>UAB „InMedica“/ Plungės g. Telšiai</t>
  </si>
  <si>
    <t xml:space="preserve">UAB ,,Antano Lizdenio sveikatos centras“ </t>
  </si>
  <si>
    <t>IĮ "V.Neverauskienės klinika-vaistinė"</t>
  </si>
  <si>
    <t>UAB "Tavo sveikatos namai"</t>
  </si>
  <si>
    <t>UAB „Medicinos namai šeimai“</t>
  </si>
  <si>
    <t>UAB „Medicus LT“</t>
  </si>
  <si>
    <t>UAB "Vita sana"</t>
  </si>
  <si>
    <t>VšĮ Telšių rajono PSPC</t>
  </si>
  <si>
    <t>VšĮ Varnių PSPC</t>
  </si>
  <si>
    <t>VšĮ Luokės PSPC</t>
  </si>
  <si>
    <t>VšĮ Mažeikių PSPC</t>
  </si>
  <si>
    <t>VšĮ Sedos PSPC</t>
  </si>
  <si>
    <t>VšĮ Rietavo PSPC</t>
  </si>
  <si>
    <t>VšĮ Mažeikių senamiesčio PSPC</t>
  </si>
  <si>
    <t>UAB Tirkšlių sveikatos namai</t>
  </si>
  <si>
    <t>UAB Dr. A. Biržiškos sveikatos centras</t>
  </si>
  <si>
    <t>L. M. Šilgalienės įmonė „Sveikata“</t>
  </si>
  <si>
    <t>A. Kojelės individuali įmonė</t>
  </si>
  <si>
    <t>I. Miškinienės individuali įmonė</t>
  </si>
  <si>
    <t>UAB Šeimos sveikatos centras</t>
  </si>
  <si>
    <t>UAB "Klinikas Pulsas"</t>
  </si>
  <si>
    <t>UAB „Rietavo šeimos daktaras“</t>
  </si>
  <si>
    <t>A. Klišonio komercinė firma „Inesa“</t>
  </si>
  <si>
    <t>UAB „Plungės sveikatos centras“</t>
  </si>
  <si>
    <t>UAB "Medikvita"</t>
  </si>
  <si>
    <t>UAB Telšių šeimos klinika</t>
  </si>
  <si>
    <t>K. Preibio gamybinė įmonė</t>
  </si>
  <si>
    <t>UAB Telšių šeimos sveikatos centras</t>
  </si>
  <si>
    <t xml:space="preserve">Laisvės atėmimo vietų ligoninė </t>
  </si>
  <si>
    <t>UAB „Kristivita“</t>
  </si>
  <si>
    <t>UAB Akmenės sveikatos centras</t>
  </si>
  <si>
    <t xml:space="preserve">UAB „Rezus.lt“ </t>
  </si>
  <si>
    <t>VšĮ Respublikinė Šiaulių  ligoninė</t>
  </si>
  <si>
    <t>VšĮ Radviliškio ligoninė</t>
  </si>
  <si>
    <t>VšĮ Kelmės ligoninė</t>
  </si>
  <si>
    <t>VšĮ N.Akmenės ligoninė</t>
  </si>
  <si>
    <t xml:space="preserve">VšĮ Regioninė Telšių ligoninė </t>
  </si>
  <si>
    <t>UAB "Jūsų medicinos namai"</t>
  </si>
  <si>
    <t>UAB InMedica / Gardino g. Šiauliai</t>
  </si>
  <si>
    <t>UAB InMedica / Žalioji g. Radviliškis</t>
  </si>
  <si>
    <t>UAB InMedica / Naftininkų g. Mažeikiai</t>
  </si>
  <si>
    <t>UAB InMedica / Sevastopolio g. Šiauliai</t>
  </si>
  <si>
    <t>UAB "PULSANUM"</t>
  </si>
  <si>
    <t>UAB ,,Affidea Lietuva"</t>
  </si>
  <si>
    <t>UAB InMedica / Varpo g. Šiauliai</t>
  </si>
  <si>
    <t>Svalbono klinika UAB (nuo 2023-03-01 prijungta prie UAB InMedica)</t>
  </si>
  <si>
    <t>Prie ASPĮ prirašytų moterų (25-59 m. imtinai) skaičius  (2023 m. sausio 1 d. duomenimis)</t>
  </si>
  <si>
    <t>Prie ASPĮ prirašytų moterų (35–59 m. (imtinai)) skaičius (2023 m. sausio 1 d. duomenimis)</t>
  </si>
  <si>
    <t xml:space="preserve">UAB "Užvenčio šeimos sveikatos centras" </t>
  </si>
  <si>
    <t>* Prie ASPĮ prirašytų moterų (25–34 m. imtinai) skaičių (sausio 1 d. duomenimis) dalijame iš programoje nustatyto laikotarpio (atitinkamo metų skaičiaus) tarp periodinių patikrinimų (jei skaičiuojama, kiek moterų planuojama patikrinti per metų ketvirtį, dar dalijame iš 4).</t>
  </si>
  <si>
    <t>** Prie ASPĮ prirašytų moterų (35–59 m. imtinai) skaičių (sausio 1 d. duomenimis) dalijame iš programoje nustatyto laikotarpio (atitinkamo metų skaičiaus) tarp periodinių patikrinimų (jei skaičiuojama, kiek moterų planuojama patikrinti per metų ketvirtį, dar dalijame iš 4).</t>
  </si>
  <si>
    <t xml:space="preserve"> 2023 m. I pusmetis</t>
  </si>
  <si>
    <t>UAB Jūsų klinika</t>
  </si>
</sst>
</file>

<file path=xl/styles.xml><?xml version="1.0" encoding="utf-8"?>
<styleSheet xmlns="http://schemas.openxmlformats.org/spreadsheetml/2006/main">
  <numFmts count="8">
    <numFmt numFmtId="43" formatCode="_-* #,##0.00\ _€_-;\-* #,##0.00\ _€_-;_-* &quot;-&quot;??\ _€_-;_-@_-"/>
    <numFmt numFmtId="164" formatCode="_-* #,##0.00_-;\-* #,##0.00_-;_-* &quot;-&quot;??_-;_-@_-"/>
    <numFmt numFmtId="165" formatCode="_-* #,##0.00\ _L_t_-;\-* #,##0.00\ _L_t_-;_-* &quot;-&quot;??\ _L_t_-;_-@_-"/>
    <numFmt numFmtId="166" formatCode="_-* #,##0\ _L_t_-;\-* #,##0\ _L_t_-;_-* &quot;-&quot;??\ _L_t_-;_-@_-"/>
    <numFmt numFmtId="167" formatCode="_-* #,##0.0\ _L_t_-;\-* #,##0.0\ _L_t_-;_-* &quot;-&quot;??\ _L_t_-;_-@_-"/>
    <numFmt numFmtId="168" formatCode="0.0"/>
    <numFmt numFmtId="169" formatCode="_-* #,##0.00\ &quot;Lt&quot;_-;\-* #,##0.00\ &quot;Lt&quot;_-;_-* &quot;-&quot;??\ &quot;Lt&quot;_-;_-@_-"/>
    <numFmt numFmtId="170" formatCode="_-* #,##0.00\ _L_t_-;\-* #,##0.00\ _L_t_-;_-* \-??\ _L_t_-;_-@_-"/>
  </numFmts>
  <fonts count="18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b/>
      <sz val="14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horizontal="justify" vertical="justify"/>
    </xf>
    <xf numFmtId="0" fontId="4" fillId="0" borderId="0"/>
    <xf numFmtId="0" fontId="4" fillId="0" borderId="0"/>
    <xf numFmtId="0" fontId="15" fillId="0" borderId="0"/>
    <xf numFmtId="9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5" fillId="0" borderId="0" xfId="2" applyFont="1" applyAlignment="1" applyProtection="1">
      <alignment horizontal="center"/>
      <protection locked="0"/>
    </xf>
    <xf numFmtId="0" fontId="5" fillId="0" borderId="0" xfId="2" applyFont="1" applyProtection="1">
      <protection locked="0"/>
    </xf>
    <xf numFmtId="166" fontId="5" fillId="0" borderId="0" xfId="1" applyNumberFormat="1" applyFont="1" applyProtection="1">
      <protection locked="0"/>
    </xf>
    <xf numFmtId="165" fontId="5" fillId="0" borderId="0" xfId="1" applyFont="1" applyProtection="1">
      <protection locked="0"/>
    </xf>
    <xf numFmtId="0" fontId="7" fillId="0" borderId="0" xfId="2" applyFont="1" applyAlignment="1" applyProtection="1">
      <alignment horizontal="left"/>
      <protection locked="0"/>
    </xf>
    <xf numFmtId="0" fontId="5" fillId="0" borderId="0" xfId="2" applyFont="1" applyAlignment="1" applyProtection="1">
      <alignment vertical="center"/>
      <protection locked="0"/>
    </xf>
    <xf numFmtId="165" fontId="5" fillId="0" borderId="0" xfId="1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center" vertical="center" wrapText="1"/>
      <protection locked="0"/>
    </xf>
    <xf numFmtId="0" fontId="8" fillId="0" borderId="11" xfId="2" applyFont="1" applyBorder="1" applyAlignment="1" applyProtection="1">
      <alignment horizontal="center"/>
      <protection locked="0"/>
    </xf>
    <xf numFmtId="0" fontId="8" fillId="0" borderId="0" xfId="2" applyFont="1" applyProtection="1">
      <protection locked="0"/>
    </xf>
    <xf numFmtId="0" fontId="6" fillId="0" borderId="14" xfId="2" applyFont="1" applyBorder="1" applyAlignment="1" applyProtection="1">
      <alignment horizontal="center"/>
      <protection locked="0"/>
    </xf>
    <xf numFmtId="0" fontId="6" fillId="0" borderId="14" xfId="3" applyFont="1" applyBorder="1" applyProtection="1">
      <protection locked="0"/>
    </xf>
    <xf numFmtId="166" fontId="6" fillId="0" borderId="14" xfId="1" applyNumberFormat="1" applyFont="1" applyBorder="1" applyProtection="1"/>
    <xf numFmtId="165" fontId="6" fillId="0" borderId="14" xfId="1" applyFont="1" applyBorder="1" applyProtection="1"/>
    <xf numFmtId="165" fontId="6" fillId="2" borderId="14" xfId="1" applyFont="1" applyFill="1" applyBorder="1" applyAlignment="1" applyProtection="1">
      <alignment horizontal="center"/>
    </xf>
    <xf numFmtId="0" fontId="6" fillId="0" borderId="9" xfId="2" applyFont="1" applyBorder="1" applyAlignment="1" applyProtection="1">
      <alignment horizontal="center"/>
      <protection locked="0"/>
    </xf>
    <xf numFmtId="0" fontId="6" fillId="0" borderId="9" xfId="3" applyFont="1" applyBorder="1" applyAlignment="1" applyProtection="1">
      <alignment horizontal="center"/>
      <protection locked="0"/>
    </xf>
    <xf numFmtId="0" fontId="9" fillId="0" borderId="9" xfId="3" applyFont="1" applyBorder="1" applyProtection="1">
      <protection locked="0"/>
    </xf>
    <xf numFmtId="165" fontId="6" fillId="2" borderId="9" xfId="1" applyFont="1" applyFill="1" applyBorder="1" applyAlignment="1" applyProtection="1">
      <alignment horizontal="center"/>
    </xf>
    <xf numFmtId="166" fontId="9" fillId="0" borderId="14" xfId="1" applyNumberFormat="1" applyFont="1" applyBorder="1" applyProtection="1"/>
    <xf numFmtId="0" fontId="9" fillId="2" borderId="9" xfId="3" applyFont="1" applyFill="1" applyBorder="1" applyProtection="1">
      <protection locked="0"/>
    </xf>
    <xf numFmtId="0" fontId="9" fillId="2" borderId="9" xfId="3" applyFont="1" applyFill="1" applyBorder="1" applyAlignment="1" applyProtection="1">
      <alignment vertical="center" wrapText="1"/>
      <protection locked="0"/>
    </xf>
    <xf numFmtId="0" fontId="5" fillId="0" borderId="0" xfId="2" applyFont="1" applyAlignment="1" applyProtection="1">
      <alignment vertical="top"/>
      <protection locked="0"/>
    </xf>
    <xf numFmtId="0" fontId="6" fillId="2" borderId="9" xfId="3" applyFont="1" applyFill="1" applyBorder="1" applyAlignment="1" applyProtection="1">
      <alignment horizontal="center"/>
      <protection locked="0"/>
    </xf>
    <xf numFmtId="166" fontId="6" fillId="0" borderId="9" xfId="1" applyNumberFormat="1" applyFont="1" applyBorder="1" applyProtection="1"/>
    <xf numFmtId="165" fontId="6" fillId="0" borderId="9" xfId="1" applyFont="1" applyBorder="1" applyProtection="1"/>
    <xf numFmtId="0" fontId="9" fillId="2" borderId="9" xfId="3" applyFont="1" applyFill="1" applyBorder="1" applyAlignment="1" applyProtection="1">
      <alignment wrapText="1"/>
      <protection locked="0"/>
    </xf>
    <xf numFmtId="0" fontId="6" fillId="0" borderId="0" xfId="2" applyFont="1" applyAlignment="1" applyProtection="1">
      <alignment horizontal="center"/>
      <protection locked="0"/>
    </xf>
    <xf numFmtId="0" fontId="6" fillId="0" borderId="0" xfId="3" applyFont="1" applyAlignment="1" applyProtection="1">
      <alignment horizontal="center"/>
      <protection locked="0"/>
    </xf>
    <xf numFmtId="0" fontId="6" fillId="0" borderId="0" xfId="3" applyFont="1" applyProtection="1">
      <protection locked="0"/>
    </xf>
    <xf numFmtId="165" fontId="6" fillId="2" borderId="0" xfId="1" applyFont="1" applyFill="1" applyBorder="1" applyAlignment="1" applyProtection="1">
      <alignment horizontal="center"/>
    </xf>
    <xf numFmtId="166" fontId="6" fillId="0" borderId="0" xfId="1" applyNumberFormat="1" applyFont="1" applyBorder="1" applyProtection="1"/>
    <xf numFmtId="165" fontId="6" fillId="0" borderId="0" xfId="1" applyFont="1" applyBorder="1" applyProtection="1"/>
    <xf numFmtId="0" fontId="12" fillId="0" borderId="0" xfId="2" applyFont="1" applyProtection="1">
      <protection locked="0"/>
    </xf>
    <xf numFmtId="166" fontId="12" fillId="0" borderId="0" xfId="1" applyNumberFormat="1" applyFont="1" applyProtection="1">
      <protection locked="0"/>
    </xf>
    <xf numFmtId="0" fontId="12" fillId="0" borderId="0" xfId="4" applyFont="1" applyAlignment="1" applyProtection="1">
      <alignment horizontal="left"/>
      <protection locked="0"/>
    </xf>
    <xf numFmtId="166" fontId="9" fillId="0" borderId="9" xfId="1" applyNumberFormat="1" applyFont="1" applyBorder="1" applyProtection="1"/>
    <xf numFmtId="0" fontId="9" fillId="0" borderId="9" xfId="3" applyFont="1" applyBorder="1" applyAlignment="1" applyProtection="1">
      <alignment vertical="center"/>
      <protection locked="0"/>
    </xf>
    <xf numFmtId="166" fontId="6" fillId="0" borderId="9" xfId="1" applyNumberFormat="1" applyFont="1" applyBorder="1" applyAlignment="1" applyProtection="1">
      <alignment vertical="center"/>
    </xf>
    <xf numFmtId="165" fontId="6" fillId="0" borderId="9" xfId="1" applyFont="1" applyBorder="1" applyAlignment="1" applyProtection="1">
      <alignment vertical="center"/>
    </xf>
    <xf numFmtId="166" fontId="6" fillId="2" borderId="9" xfId="1" applyNumberFormat="1" applyFont="1" applyFill="1" applyBorder="1" applyAlignment="1" applyProtection="1">
      <alignment horizontal="center"/>
    </xf>
    <xf numFmtId="0" fontId="9" fillId="2" borderId="9" xfId="3" applyFont="1" applyFill="1" applyBorder="1" applyAlignment="1" applyProtection="1">
      <alignment horizontal="center" vertical="center"/>
      <protection locked="0"/>
    </xf>
    <xf numFmtId="0" fontId="9" fillId="2" borderId="9" xfId="3" applyFont="1" applyFill="1" applyBorder="1" applyAlignment="1" applyProtection="1">
      <alignment vertical="center"/>
      <protection locked="0"/>
    </xf>
    <xf numFmtId="166" fontId="6" fillId="0" borderId="14" xfId="1" applyNumberFormat="1" applyFont="1" applyBorder="1" applyAlignment="1" applyProtection="1">
      <alignment vertical="center"/>
    </xf>
    <xf numFmtId="165" fontId="6" fillId="0" borderId="14" xfId="1" applyFont="1" applyBorder="1" applyAlignment="1" applyProtection="1">
      <alignment vertical="center"/>
    </xf>
    <xf numFmtId="165" fontId="6" fillId="2" borderId="9" xfId="1" applyFont="1" applyFill="1" applyBorder="1" applyAlignment="1" applyProtection="1">
      <alignment horizontal="center" vertical="center"/>
    </xf>
    <xf numFmtId="0" fontId="6" fillId="2" borderId="9" xfId="3" applyFont="1" applyFill="1" applyBorder="1" applyAlignment="1" applyProtection="1">
      <alignment horizontal="center" vertical="center"/>
      <protection locked="0"/>
    </xf>
    <xf numFmtId="166" fontId="6" fillId="2" borderId="9" xfId="1" applyNumberFormat="1" applyFont="1" applyFill="1" applyBorder="1" applyAlignment="1" applyProtection="1">
      <alignment horizontal="center" vertical="center"/>
    </xf>
    <xf numFmtId="166" fontId="9" fillId="0" borderId="14" xfId="1" applyNumberFormat="1" applyFont="1" applyBorder="1" applyAlignment="1" applyProtection="1">
      <alignment vertical="center"/>
    </xf>
    <xf numFmtId="0" fontId="10" fillId="0" borderId="11" xfId="2" applyFont="1" applyBorder="1" applyAlignment="1" applyProtection="1">
      <alignment horizontal="center" vertical="center" wrapText="1"/>
      <protection locked="0"/>
    </xf>
    <xf numFmtId="0" fontId="10" fillId="0" borderId="12" xfId="2" applyFont="1" applyBorder="1" applyAlignment="1" applyProtection="1">
      <alignment horizontal="center" vertical="center" wrapText="1"/>
      <protection locked="0"/>
    </xf>
    <xf numFmtId="0" fontId="10" fillId="0" borderId="13" xfId="2" applyFont="1" applyBorder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/>
      <protection locked="0"/>
    </xf>
    <xf numFmtId="0" fontId="5" fillId="0" borderId="0" xfId="2" applyFont="1" applyAlignment="1" applyProtection="1">
      <alignment horizontal="left"/>
      <protection locked="0"/>
    </xf>
    <xf numFmtId="166" fontId="6" fillId="2" borderId="14" xfId="1" applyNumberFormat="1" applyFont="1" applyFill="1" applyBorder="1" applyAlignment="1" applyProtection="1">
      <alignment horizontal="center"/>
    </xf>
    <xf numFmtId="168" fontId="6" fillId="2" borderId="9" xfId="1" applyNumberFormat="1" applyFont="1" applyFill="1" applyBorder="1" applyAlignment="1" applyProtection="1">
      <alignment horizontal="center"/>
    </xf>
    <xf numFmtId="0" fontId="13" fillId="0" borderId="12" xfId="2" applyFont="1" applyBorder="1" applyAlignment="1" applyProtection="1">
      <alignment horizontal="right" vertical="center"/>
      <protection locked="0"/>
    </xf>
    <xf numFmtId="166" fontId="14" fillId="2" borderId="12" xfId="1" applyNumberFormat="1" applyFont="1" applyFill="1" applyBorder="1" applyAlignment="1" applyProtection="1">
      <alignment vertical="center"/>
      <protection locked="0"/>
    </xf>
    <xf numFmtId="165" fontId="14" fillId="2" borderId="12" xfId="1" applyFont="1" applyFill="1" applyBorder="1" applyAlignment="1" applyProtection="1">
      <alignment vertical="center"/>
      <protection locked="0"/>
    </xf>
    <xf numFmtId="167" fontId="13" fillId="0" borderId="12" xfId="1" applyNumberFormat="1" applyFont="1" applyBorder="1" applyAlignment="1" applyProtection="1">
      <alignment horizontal="center" vertical="center"/>
    </xf>
    <xf numFmtId="167" fontId="6" fillId="0" borderId="14" xfId="1" applyNumberFormat="1" applyFont="1" applyBorder="1" applyAlignment="1" applyProtection="1">
      <alignment horizontal="center" vertical="center"/>
    </xf>
    <xf numFmtId="0" fontId="13" fillId="2" borderId="12" xfId="1" applyNumberFormat="1" applyFont="1" applyFill="1" applyBorder="1" applyAlignment="1" applyProtection="1">
      <alignment horizontal="center"/>
    </xf>
    <xf numFmtId="168" fontId="13" fillId="2" borderId="12" xfId="1" applyNumberFormat="1" applyFont="1" applyFill="1" applyBorder="1" applyAlignment="1" applyProtection="1">
      <alignment horizontal="center"/>
    </xf>
    <xf numFmtId="0" fontId="16" fillId="0" borderId="0" xfId="2" applyFont="1" applyProtection="1">
      <protection locked="0"/>
    </xf>
    <xf numFmtId="166" fontId="17" fillId="2" borderId="9" xfId="1" applyNumberFormat="1" applyFont="1" applyFill="1" applyBorder="1" applyAlignment="1" applyProtection="1">
      <alignment horizontal="center" vertical="center"/>
    </xf>
    <xf numFmtId="166" fontId="17" fillId="0" borderId="14" xfId="1" applyNumberFormat="1" applyFont="1" applyBorder="1" applyAlignment="1">
      <alignment vertical="center"/>
    </xf>
    <xf numFmtId="165" fontId="17" fillId="0" borderId="14" xfId="1" applyFont="1" applyBorder="1" applyAlignment="1">
      <alignment vertical="center"/>
    </xf>
    <xf numFmtId="166" fontId="17" fillId="2" borderId="9" xfId="1" applyNumberFormat="1" applyFont="1" applyFill="1" applyBorder="1" applyAlignment="1">
      <alignment horizontal="center" vertical="center"/>
    </xf>
    <xf numFmtId="165" fontId="17" fillId="2" borderId="9" xfId="1" applyFont="1" applyFill="1" applyBorder="1" applyAlignment="1">
      <alignment horizontal="center" vertical="center"/>
    </xf>
    <xf numFmtId="0" fontId="17" fillId="2" borderId="9" xfId="3" applyFont="1" applyFill="1" applyBorder="1" applyProtection="1">
      <protection locked="0"/>
    </xf>
    <xf numFmtId="166" fontId="17" fillId="0" borderId="14" xfId="1" applyNumberFormat="1" applyFont="1" applyBorder="1" applyProtection="1"/>
    <xf numFmtId="165" fontId="17" fillId="0" borderId="14" xfId="1" applyFont="1" applyBorder="1" applyProtection="1"/>
    <xf numFmtId="165" fontId="17" fillId="2" borderId="14" xfId="1" applyFont="1" applyFill="1" applyBorder="1" applyAlignment="1" applyProtection="1">
      <alignment horizontal="center"/>
    </xf>
    <xf numFmtId="166" fontId="17" fillId="2" borderId="9" xfId="1" applyNumberFormat="1" applyFont="1" applyFill="1" applyBorder="1" applyAlignment="1" applyProtection="1">
      <alignment horizontal="center"/>
    </xf>
    <xf numFmtId="165" fontId="17" fillId="2" borderId="9" xfId="1" applyFont="1" applyFill="1" applyBorder="1" applyAlignment="1" applyProtection="1">
      <alignment horizontal="center"/>
    </xf>
    <xf numFmtId="0" fontId="17" fillId="0" borderId="9" xfId="3" applyFont="1" applyBorder="1" applyAlignment="1" applyProtection="1">
      <alignment vertical="center"/>
      <protection locked="0"/>
    </xf>
    <xf numFmtId="166" fontId="17" fillId="0" borderId="14" xfId="1" applyNumberFormat="1" applyFont="1" applyBorder="1" applyAlignment="1" applyProtection="1">
      <alignment horizontal="center" vertical="center"/>
    </xf>
    <xf numFmtId="166" fontId="17" fillId="0" borderId="14" xfId="1" applyNumberFormat="1" applyFont="1" applyBorder="1" applyAlignment="1" applyProtection="1">
      <alignment vertical="center"/>
    </xf>
    <xf numFmtId="165" fontId="17" fillId="0" borderId="14" xfId="1" applyFont="1" applyBorder="1" applyAlignment="1" applyProtection="1">
      <alignment vertical="center"/>
    </xf>
    <xf numFmtId="165" fontId="17" fillId="2" borderId="9" xfId="1" applyFont="1" applyFill="1" applyBorder="1" applyAlignment="1" applyProtection="1">
      <alignment horizontal="center" vertical="center"/>
    </xf>
    <xf numFmtId="0" fontId="16" fillId="0" borderId="0" xfId="2" applyFont="1" applyAlignment="1" applyProtection="1">
      <alignment vertical="center"/>
      <protection locked="0"/>
    </xf>
    <xf numFmtId="166" fontId="6" fillId="2" borderId="14" xfId="1" applyNumberFormat="1" applyFont="1" applyFill="1" applyBorder="1" applyAlignment="1" applyProtection="1">
      <alignment vertical="center"/>
    </xf>
    <xf numFmtId="165" fontId="6" fillId="2" borderId="14" xfId="1" applyFont="1" applyFill="1" applyBorder="1" applyAlignment="1" applyProtection="1">
      <alignment vertical="center"/>
    </xf>
    <xf numFmtId="165" fontId="6" fillId="2" borderId="14" xfId="1" applyFont="1" applyFill="1" applyBorder="1" applyAlignment="1" applyProtection="1">
      <alignment horizontal="center" vertical="center"/>
    </xf>
    <xf numFmtId="0" fontId="6" fillId="0" borderId="9" xfId="3" applyFont="1" applyBorder="1" applyProtection="1">
      <protection locked="0"/>
    </xf>
    <xf numFmtId="0" fontId="6" fillId="0" borderId="9" xfId="3" applyFont="1" applyBorder="1" applyAlignment="1" applyProtection="1">
      <alignment horizontal="center" vertical="center"/>
      <protection locked="0"/>
    </xf>
    <xf numFmtId="0" fontId="9" fillId="0" borderId="9" xfId="3" applyFont="1" applyBorder="1" applyAlignment="1" applyProtection="1">
      <alignment horizontal="center"/>
      <protection locked="0"/>
    </xf>
    <xf numFmtId="166" fontId="6" fillId="2" borderId="15" xfId="1" applyNumberFormat="1" applyFont="1" applyFill="1" applyBorder="1" applyAlignment="1" applyProtection="1">
      <alignment horizontal="center" vertical="center" wrapText="1"/>
      <protection locked="0"/>
    </xf>
    <xf numFmtId="166" fontId="6" fillId="2" borderId="14" xfId="1" applyNumberFormat="1" applyFont="1" applyFill="1" applyBorder="1" applyProtection="1"/>
    <xf numFmtId="165" fontId="6" fillId="2" borderId="14" xfId="1" applyFont="1" applyFill="1" applyBorder="1" applyProtection="1"/>
    <xf numFmtId="0" fontId="9" fillId="2" borderId="9" xfId="3" applyFont="1" applyFill="1" applyBorder="1" applyAlignment="1" applyProtection="1">
      <alignment vertical="top" wrapText="1"/>
      <protection locked="0"/>
    </xf>
    <xf numFmtId="0" fontId="6" fillId="2" borderId="15" xfId="0" applyFont="1" applyFill="1" applyBorder="1" applyAlignment="1">
      <alignment horizontal="center" vertical="center" wrapText="1"/>
    </xf>
    <xf numFmtId="168" fontId="6" fillId="2" borderId="6" xfId="1" applyNumberFormat="1" applyFont="1" applyFill="1" applyBorder="1" applyAlignment="1" applyProtection="1">
      <alignment horizontal="center"/>
    </xf>
    <xf numFmtId="0" fontId="6" fillId="0" borderId="14" xfId="3" applyFont="1" applyBorder="1" applyAlignment="1" applyProtection="1">
      <alignment horizontal="center"/>
      <protection locked="0"/>
    </xf>
    <xf numFmtId="0" fontId="8" fillId="0" borderId="12" xfId="2" applyFont="1" applyBorder="1" applyAlignment="1" applyProtection="1">
      <alignment horizontal="center"/>
      <protection locked="0"/>
    </xf>
    <xf numFmtId="165" fontId="6" fillId="2" borderId="15" xfId="1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>
      <alignment horizontal="center" vertical="center"/>
    </xf>
    <xf numFmtId="165" fontId="6" fillId="2" borderId="16" xfId="1" applyFont="1" applyFill="1" applyBorder="1" applyAlignment="1" applyProtection="1">
      <alignment horizontal="center" vertical="center" wrapText="1"/>
      <protection locked="0"/>
    </xf>
    <xf numFmtId="43" fontId="8" fillId="0" borderId="0" xfId="2" applyNumberFormat="1" applyFont="1" applyProtection="1">
      <protection locked="0"/>
    </xf>
    <xf numFmtId="167" fontId="13" fillId="3" borderId="12" xfId="1" applyNumberFormat="1" applyFont="1" applyFill="1" applyBorder="1" applyAlignment="1" applyProtection="1">
      <alignment horizontal="center" vertical="center"/>
    </xf>
    <xf numFmtId="168" fontId="13" fillId="3" borderId="12" xfId="1" applyNumberFormat="1" applyFont="1" applyFill="1" applyBorder="1" applyAlignment="1" applyProtection="1">
      <alignment horizontal="center"/>
    </xf>
    <xf numFmtId="167" fontId="6" fillId="3" borderId="14" xfId="1" applyNumberFormat="1" applyFont="1" applyFill="1" applyBorder="1" applyAlignment="1" applyProtection="1">
      <alignment horizontal="center" vertical="center"/>
    </xf>
    <xf numFmtId="168" fontId="6" fillId="3" borderId="9" xfId="1" applyNumberFormat="1" applyFont="1" applyFill="1" applyBorder="1" applyAlignment="1" applyProtection="1">
      <alignment horizontal="center"/>
    </xf>
    <xf numFmtId="0" fontId="5" fillId="0" borderId="0" xfId="2" applyFont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3" fontId="6" fillId="2" borderId="1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5" fontId="6" fillId="2" borderId="1" xfId="1" applyFont="1" applyFill="1" applyBorder="1" applyAlignment="1" applyProtection="1">
      <alignment horizontal="center" vertical="center" wrapText="1"/>
      <protection locked="0"/>
    </xf>
    <xf numFmtId="165" fontId="6" fillId="2" borderId="6" xfId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 applyProtection="1">
      <alignment horizontal="center" vertical="center" wrapText="1"/>
      <protection locked="0"/>
    </xf>
    <xf numFmtId="0" fontId="9" fillId="0" borderId="6" xfId="2" applyFont="1" applyBorder="1" applyAlignment="1" applyProtection="1">
      <alignment horizontal="center" vertical="center" wrapText="1"/>
      <protection locked="0"/>
    </xf>
    <xf numFmtId="165" fontId="6" fillId="2" borderId="2" xfId="1" applyFont="1" applyFill="1" applyBorder="1" applyAlignment="1" applyProtection="1">
      <alignment horizontal="center" vertical="center" wrapText="1"/>
      <protection locked="0"/>
    </xf>
    <xf numFmtId="165" fontId="6" fillId="2" borderId="3" xfId="1" applyFont="1" applyFill="1" applyBorder="1" applyAlignment="1" applyProtection="1">
      <alignment horizontal="center" vertical="center" wrapText="1"/>
      <protection locked="0"/>
    </xf>
    <xf numFmtId="0" fontId="8" fillId="0" borderId="0" xfId="2" applyFont="1" applyAlignment="1" applyProtection="1">
      <alignment horizontal="center"/>
      <protection locked="0"/>
    </xf>
    <xf numFmtId="0" fontId="11" fillId="0" borderId="0" xfId="2" applyFont="1" applyAlignment="1" applyProtection="1">
      <alignment horizontal="center" vertical="center" wrapText="1"/>
      <protection locked="0"/>
    </xf>
    <xf numFmtId="0" fontId="6" fillId="3" borderId="0" xfId="2" applyFont="1" applyFill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center" vertical="center"/>
      <protection locked="0"/>
    </xf>
    <xf numFmtId="0" fontId="12" fillId="0" borderId="1" xfId="2" applyFont="1" applyBorder="1" applyAlignment="1" applyProtection="1">
      <alignment horizontal="center" vertical="center" wrapText="1"/>
      <protection locked="0"/>
    </xf>
    <xf numFmtId="0" fontId="12" fillId="0" borderId="6" xfId="2" applyFont="1" applyBorder="1" applyAlignment="1" applyProtection="1">
      <alignment horizontal="center" vertical="center" wrapText="1"/>
      <protection locked="0"/>
    </xf>
    <xf numFmtId="166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9" fillId="2" borderId="6" xfId="1" applyNumberFormat="1" applyFont="1" applyFill="1" applyBorder="1" applyAlignment="1" applyProtection="1">
      <alignment horizontal="center" vertical="center" wrapText="1"/>
      <protection locked="0"/>
    </xf>
    <xf numFmtId="166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165" fontId="6" fillId="2" borderId="4" xfId="1" applyFont="1" applyFill="1" applyBorder="1" applyAlignment="1" applyProtection="1">
      <alignment horizontal="center" vertical="center" wrapText="1"/>
      <protection locked="0"/>
    </xf>
    <xf numFmtId="165" fontId="6" fillId="2" borderId="5" xfId="1" applyFont="1" applyFill="1" applyBorder="1" applyAlignment="1" applyProtection="1">
      <alignment horizontal="center" vertical="center" wrapText="1"/>
      <protection locked="0"/>
    </xf>
    <xf numFmtId="165" fontId="6" fillId="2" borderId="7" xfId="1" applyFont="1" applyFill="1" applyBorder="1" applyAlignment="1" applyProtection="1">
      <alignment horizontal="center" vertical="center" wrapText="1"/>
      <protection locked="0"/>
    </xf>
    <xf numFmtId="165" fontId="6" fillId="2" borderId="8" xfId="1" applyFont="1" applyFill="1" applyBorder="1" applyAlignment="1" applyProtection="1">
      <alignment horizontal="center" vertical="center" wrapText="1"/>
      <protection locked="0"/>
    </xf>
    <xf numFmtId="165" fontId="6" fillId="2" borderId="9" xfId="1" applyFont="1" applyFill="1" applyBorder="1" applyAlignment="1" applyProtection="1">
      <alignment horizontal="center" vertical="center" wrapText="1"/>
      <protection locked="0"/>
    </xf>
    <xf numFmtId="165" fontId="6" fillId="2" borderId="10" xfId="1" applyFont="1" applyFill="1" applyBorder="1" applyAlignment="1" applyProtection="1">
      <alignment horizontal="center" vertical="center" wrapText="1"/>
      <protection locked="0"/>
    </xf>
    <xf numFmtId="166" fontId="6" fillId="0" borderId="0" xfId="1" applyNumberFormat="1" applyFont="1" applyAlignment="1" applyProtection="1">
      <alignment horizontal="left"/>
      <protection locked="0"/>
    </xf>
    <xf numFmtId="0" fontId="9" fillId="3" borderId="9" xfId="3" applyFont="1" applyFill="1" applyBorder="1" applyProtection="1">
      <protection locked="0"/>
    </xf>
  </cellXfs>
  <cellStyles count="29">
    <cellStyle name="Comma 2" xfId="6"/>
    <cellStyle name="Comma 3" xfId="7"/>
    <cellStyle name="Comma 4" xfId="8"/>
    <cellStyle name="Comma 5" xfId="9"/>
    <cellStyle name="Comma 6" xfId="10"/>
    <cellStyle name="Currency 2" xfId="11"/>
    <cellStyle name="Įprastas 2" xfId="12"/>
    <cellStyle name="Įprastas 3" xfId="13"/>
    <cellStyle name="Įprastas 4" xfId="27"/>
    <cellStyle name="Kablelis" xfId="1" builtinId="3"/>
    <cellStyle name="Kablelis 2" xfId="14"/>
    <cellStyle name="Kablelis 3" xfId="15"/>
    <cellStyle name="Kablelis 4" xfId="28"/>
    <cellStyle name="Normal 2" xfId="16"/>
    <cellStyle name="Normal 3" xfId="17"/>
    <cellStyle name="Normal 3 2" xfId="18"/>
    <cellStyle name="Normal 3 2 2" xfId="19"/>
    <cellStyle name="Normal 3 2 2 2" xfId="20"/>
    <cellStyle name="Normal 3 2 2 2 2" xfId="21"/>
    <cellStyle name="Normal 3 2 2 2 2 2" xfId="5"/>
    <cellStyle name="Normal 3 3" xfId="22"/>
    <cellStyle name="Normal 4" xfId="23"/>
    <cellStyle name="Normal 5" xfId="24"/>
    <cellStyle name="Normal_Sheet1" xfId="25"/>
    <cellStyle name="Paprastas" xfId="0" builtinId="0"/>
    <cellStyle name="Paprastas_AtrankmamografpatikrosPrevprogr_ataskaita" xfId="4"/>
    <cellStyle name="Paprastas_gimdos-kaklelio_ataskaita" xfId="2"/>
    <cellStyle name="Paprastas_PARAISKA_skatinamuju_pasl_2007-k" xfId="3"/>
    <cellStyle name="Percent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96"/>
  <sheetViews>
    <sheetView tabSelected="1" topLeftCell="A25" zoomScale="80" zoomScaleNormal="80" workbookViewId="0">
      <selection activeCell="C62" sqref="C62:C63"/>
    </sheetView>
  </sheetViews>
  <sheetFormatPr defaultColWidth="9.140625" defaultRowHeight="12.75"/>
  <cols>
    <col min="1" max="1" width="6.42578125" style="1" customWidth="1"/>
    <col min="2" max="2" width="15.7109375" style="1" customWidth="1"/>
    <col min="3" max="3" width="44.7109375" style="2" customWidth="1"/>
    <col min="4" max="4" width="18.28515625" style="3" customWidth="1"/>
    <col min="5" max="5" width="18.85546875" style="3" customWidth="1"/>
    <col min="6" max="6" width="15" style="3" bestFit="1" customWidth="1"/>
    <col min="7" max="7" width="13.140625" style="3" customWidth="1"/>
    <col min="8" max="8" width="13.7109375" style="3" customWidth="1"/>
    <col min="9" max="9" width="13.28515625" style="3" customWidth="1"/>
    <col min="10" max="10" width="15" style="3" bestFit="1" customWidth="1"/>
    <col min="11" max="11" width="15.28515625" style="4" customWidth="1"/>
    <col min="12" max="12" width="11.7109375" style="4" customWidth="1"/>
    <col min="13" max="13" width="12.140625" style="3" customWidth="1"/>
    <col min="14" max="14" width="15.7109375" style="4" customWidth="1"/>
    <col min="15" max="15" width="11.85546875" style="4" customWidth="1"/>
    <col min="16" max="16" width="10.5703125" style="3" customWidth="1"/>
    <col min="17" max="17" width="15.28515625" style="4" customWidth="1"/>
    <col min="18" max="18" width="11.28515625" style="4" customWidth="1"/>
    <col min="19" max="19" width="20.28515625" style="4" customWidth="1"/>
    <col min="20" max="20" width="17.28515625" style="4" customWidth="1"/>
    <col min="21" max="21" width="13" style="4" customWidth="1"/>
    <col min="22" max="22" width="12.42578125" style="4" customWidth="1"/>
    <col min="23" max="23" width="16.5703125" style="4" bestFit="1" customWidth="1"/>
    <col min="24" max="24" width="13.140625" style="4" customWidth="1"/>
    <col min="25" max="25" width="15.7109375" style="4" customWidth="1"/>
    <col min="26" max="26" width="15.28515625" style="4" customWidth="1"/>
    <col min="27" max="27" width="12" style="4" customWidth="1"/>
    <col min="28" max="29" width="15.28515625" style="4" customWidth="1"/>
    <col min="30" max="30" width="11.7109375" style="3" customWidth="1"/>
    <col min="31" max="31" width="14.42578125" style="4" customWidth="1"/>
    <col min="32" max="32" width="10.7109375" style="3" customWidth="1"/>
    <col min="33" max="33" width="15.42578125" style="4" customWidth="1"/>
    <col min="34" max="35" width="9.140625" style="2"/>
    <col min="36" max="36" width="18.28515625" style="2" bestFit="1" customWidth="1"/>
    <col min="37" max="16384" width="9.140625" style="2"/>
  </cols>
  <sheetData>
    <row r="1" spans="1:33" s="4" customFormat="1" ht="15.75">
      <c r="A1" s="1"/>
      <c r="B1" s="1"/>
      <c r="C1" s="2"/>
      <c r="D1" s="3"/>
      <c r="E1" s="3"/>
      <c r="F1" s="3"/>
      <c r="G1" s="3"/>
      <c r="H1" s="3"/>
      <c r="I1" s="3"/>
      <c r="J1" s="3"/>
      <c r="P1" s="3"/>
      <c r="AD1" s="141" t="s">
        <v>0</v>
      </c>
      <c r="AE1" s="141"/>
      <c r="AF1" s="141"/>
      <c r="AG1" s="141"/>
    </row>
    <row r="2" spans="1:33" s="4" customFormat="1" ht="15.75">
      <c r="A2" s="1"/>
      <c r="B2" s="1"/>
      <c r="C2" s="2"/>
      <c r="D2" s="3"/>
      <c r="E2" s="3"/>
      <c r="F2" s="3"/>
      <c r="G2" s="3"/>
      <c r="H2" s="3"/>
      <c r="I2" s="3"/>
      <c r="J2" s="3"/>
      <c r="P2" s="3"/>
      <c r="AD2" s="141" t="s">
        <v>1</v>
      </c>
      <c r="AE2" s="141"/>
      <c r="AF2" s="141"/>
      <c r="AG2" s="141"/>
    </row>
    <row r="3" spans="1:33" s="4" customFormat="1" ht="15.75">
      <c r="A3" s="1"/>
      <c r="B3" s="1"/>
      <c r="C3" s="2"/>
      <c r="D3" s="3"/>
      <c r="E3" s="3"/>
      <c r="F3" s="3"/>
      <c r="G3" s="3"/>
      <c r="H3" s="3"/>
      <c r="I3" s="3"/>
      <c r="J3" s="3"/>
      <c r="P3" s="3"/>
      <c r="AD3" s="141" t="s">
        <v>2</v>
      </c>
      <c r="AE3" s="141"/>
      <c r="AF3" s="141"/>
      <c r="AG3" s="141"/>
    </row>
    <row r="4" spans="1:33" s="4" customFormat="1" ht="15.75">
      <c r="A4" s="1"/>
      <c r="B4" s="1"/>
      <c r="C4" s="2"/>
      <c r="D4" s="3"/>
      <c r="E4" s="3"/>
      <c r="F4" s="3"/>
      <c r="G4" s="3"/>
      <c r="H4" s="3"/>
      <c r="I4" s="3"/>
      <c r="J4" s="3"/>
      <c r="P4" s="3"/>
      <c r="AD4" s="141" t="s">
        <v>3</v>
      </c>
      <c r="AE4" s="141"/>
      <c r="AF4" s="141"/>
      <c r="AG4" s="141"/>
    </row>
    <row r="5" spans="1:33" s="4" customFormat="1" ht="15.75">
      <c r="A5" s="1"/>
      <c r="B5" s="1"/>
      <c r="C5" s="2"/>
      <c r="D5" s="3"/>
      <c r="E5" s="3"/>
      <c r="F5" s="3"/>
      <c r="G5" s="3"/>
      <c r="H5" s="3"/>
      <c r="I5" s="3"/>
      <c r="J5" s="3"/>
      <c r="P5" s="3"/>
      <c r="AD5" s="141" t="s">
        <v>4</v>
      </c>
      <c r="AE5" s="141"/>
      <c r="AF5" s="141"/>
      <c r="AG5" s="141"/>
    </row>
    <row r="6" spans="1:33" s="4" customFormat="1" ht="15.75">
      <c r="A6" s="1"/>
      <c r="B6" s="1"/>
      <c r="C6" s="2"/>
      <c r="D6" s="3"/>
      <c r="E6" s="3"/>
      <c r="F6" s="3"/>
      <c r="G6" s="3"/>
      <c r="H6" s="3"/>
      <c r="I6" s="3"/>
      <c r="J6" s="3"/>
      <c r="P6" s="3"/>
      <c r="AD6" s="141" t="s">
        <v>2</v>
      </c>
      <c r="AE6" s="141"/>
      <c r="AF6" s="141"/>
      <c r="AG6" s="141"/>
    </row>
    <row r="7" spans="1:33" s="4" customFormat="1" ht="15.75">
      <c r="A7" s="1"/>
      <c r="B7" s="1"/>
      <c r="C7" s="2"/>
      <c r="D7" s="3"/>
      <c r="E7" s="3"/>
      <c r="F7" s="3"/>
      <c r="G7" s="3"/>
      <c r="H7" s="3"/>
      <c r="I7" s="3"/>
      <c r="J7" s="3"/>
      <c r="P7" s="3"/>
      <c r="AD7" s="141" t="s">
        <v>5</v>
      </c>
      <c r="AE7" s="141"/>
      <c r="AF7" s="141"/>
      <c r="AG7" s="141"/>
    </row>
    <row r="8" spans="1:33" s="4" customFormat="1">
      <c r="A8" s="1"/>
      <c r="B8" s="1"/>
      <c r="C8" s="2"/>
      <c r="D8" s="3"/>
      <c r="E8" s="3"/>
      <c r="F8" s="3"/>
      <c r="G8" s="3"/>
      <c r="H8" s="3"/>
      <c r="I8" s="3"/>
      <c r="J8" s="3"/>
      <c r="M8" s="3"/>
      <c r="P8" s="3"/>
      <c r="AD8" s="3"/>
      <c r="AF8" s="3"/>
    </row>
    <row r="9" spans="1:33" s="4" customFormat="1" ht="18.600000000000001" customHeight="1">
      <c r="A9" s="125" t="s">
        <v>6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</row>
    <row r="10" spans="1:33" s="4" customFormat="1" ht="13.15" customHeight="1">
      <c r="A10" s="5"/>
      <c r="B10" s="53"/>
      <c r="C10" s="5"/>
      <c r="D10" s="5"/>
      <c r="E10" s="5"/>
      <c r="F10" s="5"/>
      <c r="G10" s="3"/>
      <c r="H10" s="3"/>
      <c r="I10" s="3"/>
      <c r="J10" s="3"/>
      <c r="M10" s="3"/>
      <c r="P10" s="3"/>
      <c r="AD10" s="3"/>
      <c r="AF10" s="3"/>
    </row>
    <row r="11" spans="1:33" s="4" customFormat="1" ht="27" customHeight="1">
      <c r="A11" s="126" t="s">
        <v>7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</row>
    <row r="12" spans="1:33" s="6" customFormat="1" ht="21" customHeight="1">
      <c r="A12" s="127" t="s">
        <v>121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</row>
    <row r="13" spans="1:33" s="7" customFormat="1" ht="21" customHeight="1" thickBot="1">
      <c r="A13" s="128" t="s">
        <v>8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</row>
    <row r="14" spans="1:33" s="8" customFormat="1" ht="113.45" customHeight="1">
      <c r="A14" s="121" t="s">
        <v>9</v>
      </c>
      <c r="B14" s="129" t="s">
        <v>10</v>
      </c>
      <c r="C14" s="121" t="s">
        <v>11</v>
      </c>
      <c r="D14" s="131" t="s">
        <v>116</v>
      </c>
      <c r="E14" s="109" t="s">
        <v>117</v>
      </c>
      <c r="F14" s="112" t="s">
        <v>12</v>
      </c>
      <c r="G14" s="133" t="s">
        <v>13</v>
      </c>
      <c r="H14" s="114" t="s">
        <v>14</v>
      </c>
      <c r="I14" s="117" t="s">
        <v>15</v>
      </c>
      <c r="J14" s="123" t="s">
        <v>16</v>
      </c>
      <c r="K14" s="124"/>
      <c r="L14" s="119" t="s">
        <v>17</v>
      </c>
      <c r="M14" s="123" t="s">
        <v>18</v>
      </c>
      <c r="N14" s="124"/>
      <c r="O14" s="119" t="s">
        <v>19</v>
      </c>
      <c r="P14" s="123" t="s">
        <v>20</v>
      </c>
      <c r="Q14" s="124"/>
      <c r="R14" s="119" t="s">
        <v>21</v>
      </c>
      <c r="S14" s="109" t="s">
        <v>22</v>
      </c>
      <c r="T14" s="109"/>
      <c r="U14" s="109" t="s">
        <v>23</v>
      </c>
      <c r="V14" s="109" t="s">
        <v>24</v>
      </c>
      <c r="W14" s="109"/>
      <c r="X14" s="112" t="s">
        <v>25</v>
      </c>
      <c r="Y14" s="105" t="s">
        <v>26</v>
      </c>
      <c r="Z14" s="106"/>
      <c r="AA14" s="112" t="s">
        <v>27</v>
      </c>
      <c r="AB14" s="109" t="s">
        <v>28</v>
      </c>
      <c r="AC14" s="109"/>
      <c r="AD14" s="135" t="s">
        <v>29</v>
      </c>
      <c r="AE14" s="135"/>
      <c r="AF14" s="135" t="s">
        <v>30</v>
      </c>
      <c r="AG14" s="136"/>
    </row>
    <row r="15" spans="1:33" s="8" customFormat="1" ht="18.600000000000001" customHeight="1">
      <c r="A15" s="122"/>
      <c r="B15" s="130"/>
      <c r="C15" s="122"/>
      <c r="D15" s="132"/>
      <c r="E15" s="110"/>
      <c r="F15" s="113"/>
      <c r="G15" s="134"/>
      <c r="H15" s="115"/>
      <c r="I15" s="118"/>
      <c r="J15" s="137" t="s">
        <v>31</v>
      </c>
      <c r="K15" s="138"/>
      <c r="L15" s="120"/>
      <c r="M15" s="137" t="s">
        <v>32</v>
      </c>
      <c r="N15" s="138"/>
      <c r="O15" s="120"/>
      <c r="P15" s="137" t="s">
        <v>33</v>
      </c>
      <c r="Q15" s="138"/>
      <c r="R15" s="120"/>
      <c r="S15" s="110" t="s">
        <v>34</v>
      </c>
      <c r="T15" s="110"/>
      <c r="U15" s="110"/>
      <c r="V15" s="107" t="s">
        <v>35</v>
      </c>
      <c r="W15" s="108"/>
      <c r="X15" s="113"/>
      <c r="Y15" s="107" t="s">
        <v>36</v>
      </c>
      <c r="Z15" s="108"/>
      <c r="AA15" s="113"/>
      <c r="AB15" s="110" t="s">
        <v>37</v>
      </c>
      <c r="AC15" s="110"/>
      <c r="AD15" s="139" t="s">
        <v>38</v>
      </c>
      <c r="AE15" s="139"/>
      <c r="AF15" s="139" t="s">
        <v>39</v>
      </c>
      <c r="AG15" s="140"/>
    </row>
    <row r="16" spans="1:33" ht="15.6" customHeight="1" thickBot="1">
      <c r="A16" s="122"/>
      <c r="B16" s="130"/>
      <c r="C16" s="122"/>
      <c r="D16" s="132"/>
      <c r="E16" s="111"/>
      <c r="F16" s="113"/>
      <c r="G16" s="134"/>
      <c r="H16" s="116"/>
      <c r="I16" s="118"/>
      <c r="J16" s="88" t="s">
        <v>40</v>
      </c>
      <c r="K16" s="96" t="s">
        <v>41</v>
      </c>
      <c r="L16" s="120"/>
      <c r="M16" s="88" t="s">
        <v>40</v>
      </c>
      <c r="N16" s="96" t="s">
        <v>41</v>
      </c>
      <c r="O16" s="120"/>
      <c r="P16" s="88" t="s">
        <v>40</v>
      </c>
      <c r="Q16" s="96" t="s">
        <v>41</v>
      </c>
      <c r="R16" s="120"/>
      <c r="S16" s="92" t="s">
        <v>40</v>
      </c>
      <c r="T16" s="92" t="s">
        <v>41</v>
      </c>
      <c r="U16" s="111"/>
      <c r="V16" s="92" t="s">
        <v>40</v>
      </c>
      <c r="W16" s="92" t="s">
        <v>41</v>
      </c>
      <c r="X16" s="113"/>
      <c r="Y16" s="92" t="s">
        <v>40</v>
      </c>
      <c r="Z16" s="92" t="s">
        <v>41</v>
      </c>
      <c r="AA16" s="113"/>
      <c r="AB16" s="97" t="s">
        <v>42</v>
      </c>
      <c r="AC16" s="97" t="s">
        <v>41</v>
      </c>
      <c r="AD16" s="88" t="s">
        <v>40</v>
      </c>
      <c r="AE16" s="96" t="s">
        <v>41</v>
      </c>
      <c r="AF16" s="88" t="s">
        <v>40</v>
      </c>
      <c r="AG16" s="98" t="s">
        <v>41</v>
      </c>
    </row>
    <row r="17" spans="1:36" ht="15.75" customHeight="1" thickBot="1">
      <c r="A17" s="50">
        <v>1</v>
      </c>
      <c r="B17" s="51">
        <v>2</v>
      </c>
      <c r="C17" s="51">
        <v>3</v>
      </c>
      <c r="D17" s="51">
        <v>4</v>
      </c>
      <c r="E17" s="51">
        <v>5</v>
      </c>
      <c r="F17" s="51">
        <v>6</v>
      </c>
      <c r="G17" s="51">
        <v>7</v>
      </c>
      <c r="H17" s="51">
        <v>8</v>
      </c>
      <c r="I17" s="51">
        <v>9</v>
      </c>
      <c r="J17" s="51">
        <v>10</v>
      </c>
      <c r="K17" s="51">
        <v>11</v>
      </c>
      <c r="L17" s="51">
        <v>12</v>
      </c>
      <c r="M17" s="51">
        <v>13</v>
      </c>
      <c r="N17" s="51">
        <v>14</v>
      </c>
      <c r="O17" s="51">
        <v>15</v>
      </c>
      <c r="P17" s="51">
        <v>16</v>
      </c>
      <c r="Q17" s="51">
        <v>17</v>
      </c>
      <c r="R17" s="51">
        <v>18</v>
      </c>
      <c r="S17" s="51">
        <v>19</v>
      </c>
      <c r="T17" s="51">
        <v>20</v>
      </c>
      <c r="U17" s="51">
        <v>21</v>
      </c>
      <c r="V17" s="51">
        <v>22</v>
      </c>
      <c r="W17" s="51">
        <v>23</v>
      </c>
      <c r="X17" s="51">
        <v>24</v>
      </c>
      <c r="Y17" s="51">
        <v>25</v>
      </c>
      <c r="Z17" s="51">
        <v>26</v>
      </c>
      <c r="AA17" s="51">
        <v>27</v>
      </c>
      <c r="AB17" s="51">
        <v>28</v>
      </c>
      <c r="AC17" s="51">
        <v>29</v>
      </c>
      <c r="AD17" s="51">
        <v>30</v>
      </c>
      <c r="AE17" s="51">
        <v>31</v>
      </c>
      <c r="AF17" s="51">
        <v>32</v>
      </c>
      <c r="AG17" s="52">
        <v>33</v>
      </c>
    </row>
    <row r="18" spans="1:36" s="10" customFormat="1" ht="19.5" thickBot="1">
      <c r="A18" s="9"/>
      <c r="B18" s="95"/>
      <c r="C18" s="57" t="s">
        <v>43</v>
      </c>
      <c r="D18" s="58">
        <f t="shared" ref="D18:I18" si="0">+SUM(D19:D90)</f>
        <v>18917</v>
      </c>
      <c r="E18" s="58">
        <f t="shared" si="0"/>
        <v>67304</v>
      </c>
      <c r="F18" s="58">
        <f t="shared" si="0"/>
        <v>86221</v>
      </c>
      <c r="G18" s="58">
        <f t="shared" si="0"/>
        <v>3155</v>
      </c>
      <c r="H18" s="58">
        <f t="shared" si="0"/>
        <v>6736</v>
      </c>
      <c r="I18" s="58">
        <f t="shared" si="0"/>
        <v>9891</v>
      </c>
      <c r="J18" s="58">
        <f>+SUM(J19:J91)</f>
        <v>14890</v>
      </c>
      <c r="K18" s="59">
        <f>+SUM(K19:K91)</f>
        <v>40351.900000000016</v>
      </c>
      <c r="L18" s="100">
        <f t="shared" ref="L18" si="1">+J18/I18*100</f>
        <v>150.54089576382569</v>
      </c>
      <c r="M18" s="58">
        <f>+SUM(M19:M91)</f>
        <v>1972</v>
      </c>
      <c r="N18" s="59">
        <f>+SUM(N19:N91)</f>
        <v>13999.970000000003</v>
      </c>
      <c r="O18" s="60">
        <f t="shared" ref="O18" si="2">ROUND(M18/G18*100,1)</f>
        <v>62.5</v>
      </c>
      <c r="P18" s="58">
        <f>+SUM(P19:P91)</f>
        <v>996</v>
      </c>
      <c r="Q18" s="59">
        <f>+SUM(Q19:Q91)</f>
        <v>10836.480000000001</v>
      </c>
      <c r="R18" s="62">
        <f>ROUND(P18/G18*100,1)</f>
        <v>31.6</v>
      </c>
      <c r="S18" s="58">
        <f>+SUM(S19:S91)</f>
        <v>6886</v>
      </c>
      <c r="T18" s="59">
        <f>+SUM(T19:T91)</f>
        <v>48890.6</v>
      </c>
      <c r="U18" s="101">
        <f t="shared" ref="U18" si="3">ROUND(S18/H18*100,1)</f>
        <v>102.2</v>
      </c>
      <c r="V18" s="58">
        <f>+SUM(V19:V91)</f>
        <v>3043</v>
      </c>
      <c r="W18" s="59">
        <f>+SUM(W19:W91)</f>
        <v>114142.93</v>
      </c>
      <c r="X18" s="63">
        <f>ROUND(V18/H18*100,1)</f>
        <v>45.2</v>
      </c>
      <c r="Y18" s="58">
        <f>+SUM(Y19:Y91)</f>
        <v>312</v>
      </c>
      <c r="Z18" s="59">
        <f>+SUM(Z19:Z91)</f>
        <v>5878.08</v>
      </c>
      <c r="AA18" s="63">
        <f>ROUND(Y18/H18*100,1)</f>
        <v>4.5999999999999996</v>
      </c>
      <c r="AB18" s="58">
        <f t="shared" ref="AB18:AG18" si="4">+SUM(AB19:AB91)</f>
        <v>25</v>
      </c>
      <c r="AC18" s="59">
        <f t="shared" si="4"/>
        <v>1016.5</v>
      </c>
      <c r="AD18" s="58">
        <f t="shared" si="4"/>
        <v>50</v>
      </c>
      <c r="AE18" s="59">
        <f t="shared" si="4"/>
        <v>2033</v>
      </c>
      <c r="AF18" s="58">
        <f t="shared" si="4"/>
        <v>5</v>
      </c>
      <c r="AG18" s="59">
        <f t="shared" si="4"/>
        <v>195.75</v>
      </c>
      <c r="AJ18" s="99"/>
    </row>
    <row r="19" spans="1:36" ht="15.75">
      <c r="A19" s="11">
        <v>1</v>
      </c>
      <c r="B19" s="94">
        <v>111</v>
      </c>
      <c r="C19" s="12" t="s">
        <v>44</v>
      </c>
      <c r="D19" s="13">
        <v>2131</v>
      </c>
      <c r="E19" s="13">
        <v>7030</v>
      </c>
      <c r="F19" s="13">
        <f>+D19+E19</f>
        <v>9161</v>
      </c>
      <c r="G19" s="13">
        <f>ROUND((D19/3/2),0)</f>
        <v>355</v>
      </c>
      <c r="H19" s="13">
        <f>ROUND((E19/5/2),0)</f>
        <v>703</v>
      </c>
      <c r="I19" s="13">
        <f>+G19+H19</f>
        <v>1058</v>
      </c>
      <c r="J19" s="13">
        <v>1676</v>
      </c>
      <c r="K19" s="14">
        <v>4541.96</v>
      </c>
      <c r="L19" s="61">
        <f>+J19/I19*100</f>
        <v>158.41209829867674</v>
      </c>
      <c r="M19" s="13">
        <v>194</v>
      </c>
      <c r="N19" s="14">
        <v>1377.4</v>
      </c>
      <c r="O19" s="61">
        <f>ROUND(M19/G19*100,1)</f>
        <v>54.6</v>
      </c>
      <c r="P19" s="15" t="s">
        <v>45</v>
      </c>
      <c r="Q19" s="15" t="s">
        <v>45</v>
      </c>
      <c r="R19" s="15" t="s">
        <v>45</v>
      </c>
      <c r="S19" s="55">
        <v>692</v>
      </c>
      <c r="T19" s="15">
        <v>4913.2</v>
      </c>
      <c r="U19" s="93">
        <f>+S19/H19*100</f>
        <v>98.435277382645808</v>
      </c>
      <c r="V19" s="15" t="s">
        <v>45</v>
      </c>
      <c r="W19" s="15" t="s">
        <v>45</v>
      </c>
      <c r="X19" s="15" t="s">
        <v>45</v>
      </c>
      <c r="Y19" s="15" t="s">
        <v>45</v>
      </c>
      <c r="Z19" s="15" t="s">
        <v>45</v>
      </c>
      <c r="AA19" s="15" t="s">
        <v>45</v>
      </c>
      <c r="AB19" s="15"/>
      <c r="AC19" s="15"/>
      <c r="AD19" s="15"/>
      <c r="AE19" s="15"/>
      <c r="AF19" s="15" t="s">
        <v>45</v>
      </c>
      <c r="AG19" s="15" t="s">
        <v>45</v>
      </c>
    </row>
    <row r="20" spans="1:36" ht="15.75">
      <c r="A20" s="16">
        <v>2</v>
      </c>
      <c r="B20" s="17">
        <v>112</v>
      </c>
      <c r="C20" s="18" t="s">
        <v>46</v>
      </c>
      <c r="D20" s="13">
        <v>1397</v>
      </c>
      <c r="E20" s="13">
        <v>3507</v>
      </c>
      <c r="F20" s="13">
        <f t="shared" ref="F20:F34" si="5">+D20+E20</f>
        <v>4904</v>
      </c>
      <c r="G20" s="13">
        <f t="shared" ref="G20:G34" si="6">ROUND((D20/3/2),0)</f>
        <v>233</v>
      </c>
      <c r="H20" s="13">
        <f t="shared" ref="H20:H34" si="7">ROUND((E20/5/2),0)</f>
        <v>351</v>
      </c>
      <c r="I20" s="13">
        <f t="shared" ref="I20:I34" si="8">+G20+H20</f>
        <v>584</v>
      </c>
      <c r="J20" s="13">
        <v>1114</v>
      </c>
      <c r="K20" s="14">
        <v>3018.94</v>
      </c>
      <c r="L20" s="61">
        <f t="shared" ref="L20:L34" si="9">+J20/I20*100</f>
        <v>190.75342465753425</v>
      </c>
      <c r="M20" s="13">
        <v>179</v>
      </c>
      <c r="N20" s="14">
        <v>1270.9000000000001</v>
      </c>
      <c r="O20" s="61">
        <f t="shared" ref="O20:O34" si="10">ROUND(M20/G20*100,1)</f>
        <v>76.8</v>
      </c>
      <c r="P20" s="15" t="s">
        <v>45</v>
      </c>
      <c r="Q20" s="15" t="s">
        <v>45</v>
      </c>
      <c r="R20" s="15" t="s">
        <v>45</v>
      </c>
      <c r="S20" s="41">
        <v>518</v>
      </c>
      <c r="T20" s="19">
        <v>3677.8</v>
      </c>
      <c r="U20" s="56">
        <f t="shared" ref="U20:U34" si="11">+S20/H20*100</f>
        <v>147.57834757834758</v>
      </c>
      <c r="V20" s="19" t="s">
        <v>45</v>
      </c>
      <c r="W20" s="19" t="s">
        <v>45</v>
      </c>
      <c r="X20" s="19" t="s">
        <v>45</v>
      </c>
      <c r="Y20" s="15" t="s">
        <v>45</v>
      </c>
      <c r="Z20" s="15" t="s">
        <v>45</v>
      </c>
      <c r="AA20" s="15" t="s">
        <v>45</v>
      </c>
      <c r="AB20" s="15" t="s">
        <v>45</v>
      </c>
      <c r="AC20" s="15" t="s">
        <v>45</v>
      </c>
      <c r="AD20" s="19" t="s">
        <v>45</v>
      </c>
      <c r="AE20" s="19" t="s">
        <v>45</v>
      </c>
      <c r="AF20" s="19" t="s">
        <v>45</v>
      </c>
      <c r="AG20" s="19" t="s">
        <v>45</v>
      </c>
    </row>
    <row r="21" spans="1:36" ht="15.75">
      <c r="A21" s="11">
        <v>3</v>
      </c>
      <c r="B21" s="17">
        <v>115</v>
      </c>
      <c r="C21" s="18" t="s">
        <v>58</v>
      </c>
      <c r="D21" s="13">
        <v>199</v>
      </c>
      <c r="E21" s="13">
        <v>796</v>
      </c>
      <c r="F21" s="13">
        <f t="shared" si="5"/>
        <v>995</v>
      </c>
      <c r="G21" s="13">
        <f t="shared" si="6"/>
        <v>33</v>
      </c>
      <c r="H21" s="13">
        <f t="shared" si="7"/>
        <v>80</v>
      </c>
      <c r="I21" s="13">
        <f t="shared" si="8"/>
        <v>113</v>
      </c>
      <c r="J21" s="13">
        <v>37</v>
      </c>
      <c r="K21" s="14">
        <v>100.27</v>
      </c>
      <c r="L21" s="61">
        <f t="shared" si="9"/>
        <v>32.743362831858406</v>
      </c>
      <c r="M21" s="13">
        <v>8</v>
      </c>
      <c r="N21" s="14">
        <v>56.8</v>
      </c>
      <c r="O21" s="61">
        <f t="shared" si="10"/>
        <v>24.2</v>
      </c>
      <c r="P21" s="15" t="s">
        <v>45</v>
      </c>
      <c r="Q21" s="15" t="s">
        <v>45</v>
      </c>
      <c r="R21" s="15" t="s">
        <v>45</v>
      </c>
      <c r="S21" s="41">
        <v>37</v>
      </c>
      <c r="T21" s="19">
        <v>262.69999999999993</v>
      </c>
      <c r="U21" s="56">
        <f t="shared" si="11"/>
        <v>46.25</v>
      </c>
      <c r="V21" s="15" t="s">
        <v>45</v>
      </c>
      <c r="W21" s="15" t="s">
        <v>45</v>
      </c>
      <c r="X21" s="15" t="s">
        <v>45</v>
      </c>
      <c r="Y21" s="15" t="s">
        <v>45</v>
      </c>
      <c r="Z21" s="15" t="s">
        <v>45</v>
      </c>
      <c r="AA21" s="15" t="s">
        <v>45</v>
      </c>
      <c r="AB21" s="15" t="s">
        <v>45</v>
      </c>
      <c r="AC21" s="15" t="s">
        <v>45</v>
      </c>
      <c r="AD21" s="19" t="s">
        <v>45</v>
      </c>
      <c r="AE21" s="19" t="s">
        <v>45</v>
      </c>
      <c r="AF21" s="19" t="s">
        <v>45</v>
      </c>
      <c r="AG21" s="19" t="s">
        <v>45</v>
      </c>
    </row>
    <row r="22" spans="1:36" ht="15.75">
      <c r="A22" s="11">
        <v>4</v>
      </c>
      <c r="B22" s="17">
        <v>116</v>
      </c>
      <c r="C22" s="18" t="s">
        <v>59</v>
      </c>
      <c r="D22" s="13">
        <v>80</v>
      </c>
      <c r="E22" s="13">
        <v>338</v>
      </c>
      <c r="F22" s="13">
        <f t="shared" si="5"/>
        <v>418</v>
      </c>
      <c r="G22" s="13">
        <f t="shared" si="6"/>
        <v>13</v>
      </c>
      <c r="H22" s="13">
        <f t="shared" si="7"/>
        <v>34</v>
      </c>
      <c r="I22" s="13">
        <f t="shared" si="8"/>
        <v>47</v>
      </c>
      <c r="J22" s="13">
        <v>55</v>
      </c>
      <c r="K22" s="14">
        <v>149.05000000000001</v>
      </c>
      <c r="L22" s="61">
        <f t="shared" si="9"/>
        <v>117.02127659574468</v>
      </c>
      <c r="M22" s="13">
        <v>7</v>
      </c>
      <c r="N22" s="14">
        <v>49.699999999999996</v>
      </c>
      <c r="O22" s="61">
        <f t="shared" si="10"/>
        <v>53.8</v>
      </c>
      <c r="P22" s="15" t="s">
        <v>45</v>
      </c>
      <c r="Q22" s="15" t="s">
        <v>45</v>
      </c>
      <c r="R22" s="15" t="s">
        <v>45</v>
      </c>
      <c r="S22" s="41">
        <v>20</v>
      </c>
      <c r="T22" s="19">
        <v>142</v>
      </c>
      <c r="U22" s="56">
        <f t="shared" si="11"/>
        <v>58.82352941176471</v>
      </c>
      <c r="V22" s="19" t="s">
        <v>45</v>
      </c>
      <c r="W22" s="19" t="s">
        <v>45</v>
      </c>
      <c r="X22" s="19" t="s">
        <v>45</v>
      </c>
      <c r="Y22" s="15" t="s">
        <v>45</v>
      </c>
      <c r="Z22" s="15" t="s">
        <v>45</v>
      </c>
      <c r="AA22" s="15" t="s">
        <v>45</v>
      </c>
      <c r="AB22" s="15" t="s">
        <v>45</v>
      </c>
      <c r="AC22" s="15" t="s">
        <v>45</v>
      </c>
      <c r="AD22" s="19" t="s">
        <v>45</v>
      </c>
      <c r="AE22" s="19" t="s">
        <v>45</v>
      </c>
      <c r="AF22" s="19" t="s">
        <v>45</v>
      </c>
      <c r="AG22" s="19" t="s">
        <v>45</v>
      </c>
    </row>
    <row r="23" spans="1:36" ht="15.75">
      <c r="A23" s="16">
        <v>5</v>
      </c>
      <c r="B23" s="17">
        <v>119</v>
      </c>
      <c r="C23" s="18" t="s">
        <v>60</v>
      </c>
      <c r="D23" s="13">
        <v>41</v>
      </c>
      <c r="E23" s="13">
        <v>148</v>
      </c>
      <c r="F23" s="13">
        <f t="shared" si="5"/>
        <v>189</v>
      </c>
      <c r="G23" s="13">
        <f t="shared" si="6"/>
        <v>7</v>
      </c>
      <c r="H23" s="13">
        <f t="shared" si="7"/>
        <v>15</v>
      </c>
      <c r="I23" s="13">
        <f t="shared" si="8"/>
        <v>22</v>
      </c>
      <c r="J23" s="13">
        <v>34</v>
      </c>
      <c r="K23" s="14">
        <v>92.14</v>
      </c>
      <c r="L23" s="61">
        <f t="shared" si="9"/>
        <v>154.54545454545453</v>
      </c>
      <c r="M23" s="13">
        <v>2</v>
      </c>
      <c r="N23" s="14">
        <v>14.2</v>
      </c>
      <c r="O23" s="61">
        <f t="shared" si="10"/>
        <v>28.6</v>
      </c>
      <c r="P23" s="15" t="s">
        <v>45</v>
      </c>
      <c r="Q23" s="15" t="s">
        <v>45</v>
      </c>
      <c r="R23" s="15" t="s">
        <v>45</v>
      </c>
      <c r="S23" s="41">
        <v>19</v>
      </c>
      <c r="T23" s="19">
        <v>134.9</v>
      </c>
      <c r="U23" s="56">
        <f t="shared" si="11"/>
        <v>126.66666666666666</v>
      </c>
      <c r="V23" s="15" t="s">
        <v>45</v>
      </c>
      <c r="W23" s="15" t="s">
        <v>45</v>
      </c>
      <c r="X23" s="15" t="s">
        <v>45</v>
      </c>
      <c r="Y23" s="15" t="s">
        <v>45</v>
      </c>
      <c r="Z23" s="15" t="s">
        <v>45</v>
      </c>
      <c r="AA23" s="15" t="s">
        <v>45</v>
      </c>
      <c r="AB23" s="15" t="s">
        <v>45</v>
      </c>
      <c r="AC23" s="15" t="s">
        <v>45</v>
      </c>
      <c r="AD23" s="19" t="s">
        <v>45</v>
      </c>
      <c r="AE23" s="19" t="s">
        <v>45</v>
      </c>
      <c r="AF23" s="19" t="s">
        <v>45</v>
      </c>
      <c r="AG23" s="19" t="s">
        <v>45</v>
      </c>
    </row>
    <row r="24" spans="1:36" ht="15.75">
      <c r="A24" s="11">
        <v>6</v>
      </c>
      <c r="B24" s="17">
        <v>120</v>
      </c>
      <c r="C24" s="18" t="s">
        <v>49</v>
      </c>
      <c r="D24" s="13">
        <v>548</v>
      </c>
      <c r="E24" s="13">
        <v>2554</v>
      </c>
      <c r="F24" s="13">
        <f t="shared" si="5"/>
        <v>3102</v>
      </c>
      <c r="G24" s="13">
        <f t="shared" si="6"/>
        <v>91</v>
      </c>
      <c r="H24" s="13">
        <f t="shared" si="7"/>
        <v>255</v>
      </c>
      <c r="I24" s="13">
        <f t="shared" si="8"/>
        <v>346</v>
      </c>
      <c r="J24" s="13">
        <v>714</v>
      </c>
      <c r="K24" s="14">
        <v>1934.94</v>
      </c>
      <c r="L24" s="61">
        <f t="shared" si="9"/>
        <v>206.35838150289015</v>
      </c>
      <c r="M24" s="13">
        <v>71</v>
      </c>
      <c r="N24" s="14">
        <v>504.09999999999997</v>
      </c>
      <c r="O24" s="61">
        <f t="shared" si="10"/>
        <v>78</v>
      </c>
      <c r="P24" s="15" t="s">
        <v>45</v>
      </c>
      <c r="Q24" s="15" t="s">
        <v>45</v>
      </c>
      <c r="R24" s="15" t="s">
        <v>45</v>
      </c>
      <c r="S24" s="41">
        <v>348</v>
      </c>
      <c r="T24" s="19">
        <v>2470.8000000000002</v>
      </c>
      <c r="U24" s="56">
        <f t="shared" si="11"/>
        <v>136.47058823529412</v>
      </c>
      <c r="V24" s="19" t="s">
        <v>45</v>
      </c>
      <c r="W24" s="19" t="s">
        <v>45</v>
      </c>
      <c r="X24" s="19" t="s">
        <v>45</v>
      </c>
      <c r="Y24" s="15" t="s">
        <v>45</v>
      </c>
      <c r="Z24" s="15" t="s">
        <v>45</v>
      </c>
      <c r="AA24" s="15" t="s">
        <v>45</v>
      </c>
      <c r="AB24" s="15" t="s">
        <v>45</v>
      </c>
      <c r="AC24" s="15" t="s">
        <v>45</v>
      </c>
      <c r="AD24" s="19" t="s">
        <v>45</v>
      </c>
      <c r="AE24" s="19" t="s">
        <v>45</v>
      </c>
      <c r="AF24" s="19" t="s">
        <v>45</v>
      </c>
      <c r="AG24" s="19" t="s">
        <v>45</v>
      </c>
    </row>
    <row r="25" spans="1:36" ht="15.75">
      <c r="A25" s="11">
        <v>7</v>
      </c>
      <c r="B25" s="17">
        <v>122</v>
      </c>
      <c r="C25" s="21" t="s">
        <v>54</v>
      </c>
      <c r="D25" s="13">
        <v>269</v>
      </c>
      <c r="E25" s="13">
        <v>1265</v>
      </c>
      <c r="F25" s="13">
        <f t="shared" si="5"/>
        <v>1534</v>
      </c>
      <c r="G25" s="13">
        <f t="shared" si="6"/>
        <v>45</v>
      </c>
      <c r="H25" s="13">
        <f t="shared" si="7"/>
        <v>127</v>
      </c>
      <c r="I25" s="13">
        <f t="shared" si="8"/>
        <v>172</v>
      </c>
      <c r="J25" s="13">
        <v>321</v>
      </c>
      <c r="K25" s="14">
        <v>869.91</v>
      </c>
      <c r="L25" s="61">
        <f t="shared" si="9"/>
        <v>186.62790697674419</v>
      </c>
      <c r="M25" s="13">
        <v>32</v>
      </c>
      <c r="N25" s="14">
        <v>227.2</v>
      </c>
      <c r="O25" s="61">
        <f t="shared" si="10"/>
        <v>71.099999999999994</v>
      </c>
      <c r="P25" s="15" t="s">
        <v>45</v>
      </c>
      <c r="Q25" s="15" t="s">
        <v>45</v>
      </c>
      <c r="R25" s="15" t="s">
        <v>45</v>
      </c>
      <c r="S25" s="41">
        <v>152</v>
      </c>
      <c r="T25" s="19">
        <v>1079.2</v>
      </c>
      <c r="U25" s="56">
        <f t="shared" si="11"/>
        <v>119.68503937007875</v>
      </c>
      <c r="V25" s="15" t="s">
        <v>45</v>
      </c>
      <c r="W25" s="15" t="s">
        <v>45</v>
      </c>
      <c r="X25" s="15" t="s">
        <v>45</v>
      </c>
      <c r="Y25" s="15" t="s">
        <v>45</v>
      </c>
      <c r="Z25" s="15" t="s">
        <v>45</v>
      </c>
      <c r="AA25" s="15" t="s">
        <v>45</v>
      </c>
      <c r="AB25" s="15" t="s">
        <v>45</v>
      </c>
      <c r="AC25" s="15" t="s">
        <v>45</v>
      </c>
      <c r="AD25" s="19" t="s">
        <v>45</v>
      </c>
      <c r="AE25" s="19" t="s">
        <v>45</v>
      </c>
      <c r="AF25" s="19" t="s">
        <v>45</v>
      </c>
      <c r="AG25" s="19" t="s">
        <v>45</v>
      </c>
    </row>
    <row r="26" spans="1:36" ht="15.75">
      <c r="A26" s="16">
        <v>8</v>
      </c>
      <c r="B26" s="17">
        <v>123</v>
      </c>
      <c r="C26" s="21" t="s">
        <v>50</v>
      </c>
      <c r="D26" s="13">
        <v>356</v>
      </c>
      <c r="E26" s="13">
        <v>1919</v>
      </c>
      <c r="F26" s="13">
        <f t="shared" si="5"/>
        <v>2275</v>
      </c>
      <c r="G26" s="13">
        <f t="shared" si="6"/>
        <v>59</v>
      </c>
      <c r="H26" s="13">
        <f t="shared" si="7"/>
        <v>192</v>
      </c>
      <c r="I26" s="13">
        <f t="shared" si="8"/>
        <v>251</v>
      </c>
      <c r="J26" s="13">
        <v>426</v>
      </c>
      <c r="K26" s="14">
        <v>1154.46</v>
      </c>
      <c r="L26" s="61">
        <f t="shared" si="9"/>
        <v>169.72111553784862</v>
      </c>
      <c r="M26" s="13">
        <v>31</v>
      </c>
      <c r="N26" s="14">
        <v>220.1</v>
      </c>
      <c r="O26" s="61">
        <f t="shared" si="10"/>
        <v>52.5</v>
      </c>
      <c r="P26" s="15" t="s">
        <v>45</v>
      </c>
      <c r="Q26" s="15" t="s">
        <v>45</v>
      </c>
      <c r="R26" s="15" t="s">
        <v>45</v>
      </c>
      <c r="S26" s="41">
        <v>195</v>
      </c>
      <c r="T26" s="19">
        <v>1384.5</v>
      </c>
      <c r="U26" s="56">
        <f t="shared" si="11"/>
        <v>101.5625</v>
      </c>
      <c r="V26" s="19" t="s">
        <v>45</v>
      </c>
      <c r="W26" s="19" t="s">
        <v>45</v>
      </c>
      <c r="X26" s="19" t="s">
        <v>45</v>
      </c>
      <c r="Y26" s="15" t="s">
        <v>45</v>
      </c>
      <c r="Z26" s="15" t="s">
        <v>45</v>
      </c>
      <c r="AA26" s="15" t="s">
        <v>45</v>
      </c>
      <c r="AB26" s="15" t="s">
        <v>45</v>
      </c>
      <c r="AC26" s="15" t="s">
        <v>45</v>
      </c>
      <c r="AD26" s="19" t="s">
        <v>45</v>
      </c>
      <c r="AE26" s="19" t="s">
        <v>45</v>
      </c>
      <c r="AF26" s="19" t="s">
        <v>45</v>
      </c>
      <c r="AG26" s="19" t="s">
        <v>45</v>
      </c>
    </row>
    <row r="27" spans="1:36" ht="15.75">
      <c r="A27" s="11">
        <v>9</v>
      </c>
      <c r="B27" s="17">
        <v>125</v>
      </c>
      <c r="C27" s="22" t="s">
        <v>51</v>
      </c>
      <c r="D27" s="13">
        <v>488</v>
      </c>
      <c r="E27" s="13">
        <v>2129</v>
      </c>
      <c r="F27" s="13">
        <f t="shared" si="5"/>
        <v>2617</v>
      </c>
      <c r="G27" s="13">
        <f t="shared" si="6"/>
        <v>81</v>
      </c>
      <c r="H27" s="13">
        <f t="shared" si="7"/>
        <v>213</v>
      </c>
      <c r="I27" s="13">
        <f t="shared" si="8"/>
        <v>294</v>
      </c>
      <c r="J27" s="13">
        <v>461</v>
      </c>
      <c r="K27" s="14">
        <v>1249.31</v>
      </c>
      <c r="L27" s="61">
        <f t="shared" si="9"/>
        <v>156.80272108843539</v>
      </c>
      <c r="M27" s="13">
        <v>36</v>
      </c>
      <c r="N27" s="14">
        <v>254.36999999999998</v>
      </c>
      <c r="O27" s="61">
        <f t="shared" si="10"/>
        <v>44.4</v>
      </c>
      <c r="P27" s="15" t="s">
        <v>45</v>
      </c>
      <c r="Q27" s="15" t="s">
        <v>45</v>
      </c>
      <c r="R27" s="15" t="s">
        <v>45</v>
      </c>
      <c r="S27" s="41">
        <v>171</v>
      </c>
      <c r="T27" s="19">
        <v>1214.0999999999999</v>
      </c>
      <c r="U27" s="56">
        <f t="shared" si="11"/>
        <v>80.281690140845072</v>
      </c>
      <c r="V27" s="15" t="s">
        <v>45</v>
      </c>
      <c r="W27" s="15" t="s">
        <v>45</v>
      </c>
      <c r="X27" s="15" t="s">
        <v>45</v>
      </c>
      <c r="Y27" s="15" t="s">
        <v>45</v>
      </c>
      <c r="Z27" s="15" t="s">
        <v>45</v>
      </c>
      <c r="AA27" s="15" t="s">
        <v>45</v>
      </c>
      <c r="AB27" s="15" t="s">
        <v>45</v>
      </c>
      <c r="AC27" s="15" t="s">
        <v>45</v>
      </c>
      <c r="AD27" s="19" t="s">
        <v>45</v>
      </c>
      <c r="AE27" s="19" t="s">
        <v>45</v>
      </c>
      <c r="AF27" s="19" t="s">
        <v>45</v>
      </c>
      <c r="AG27" s="19" t="s">
        <v>45</v>
      </c>
    </row>
    <row r="28" spans="1:36" ht="15.75">
      <c r="A28" s="11">
        <v>10</v>
      </c>
      <c r="B28" s="17">
        <v>127</v>
      </c>
      <c r="C28" s="18" t="s">
        <v>47</v>
      </c>
      <c r="D28" s="20">
        <v>564</v>
      </c>
      <c r="E28" s="20">
        <v>2244</v>
      </c>
      <c r="F28" s="13">
        <f t="shared" si="5"/>
        <v>2808</v>
      </c>
      <c r="G28" s="13">
        <f t="shared" si="6"/>
        <v>94</v>
      </c>
      <c r="H28" s="13">
        <f t="shared" si="7"/>
        <v>224</v>
      </c>
      <c r="I28" s="13">
        <f t="shared" si="8"/>
        <v>318</v>
      </c>
      <c r="J28" s="13">
        <v>469</v>
      </c>
      <c r="K28" s="14">
        <v>1270.99</v>
      </c>
      <c r="L28" s="61">
        <f t="shared" si="9"/>
        <v>147.48427672955975</v>
      </c>
      <c r="M28" s="13">
        <v>80</v>
      </c>
      <c r="N28" s="14">
        <v>568</v>
      </c>
      <c r="O28" s="61">
        <f t="shared" si="10"/>
        <v>85.1</v>
      </c>
      <c r="P28" s="15" t="s">
        <v>45</v>
      </c>
      <c r="Q28" s="15" t="s">
        <v>45</v>
      </c>
      <c r="R28" s="15" t="s">
        <v>45</v>
      </c>
      <c r="S28" s="41">
        <v>183</v>
      </c>
      <c r="T28" s="19">
        <v>1299.3000000000002</v>
      </c>
      <c r="U28" s="56">
        <f t="shared" si="11"/>
        <v>81.696428571428569</v>
      </c>
      <c r="V28" s="19" t="s">
        <v>45</v>
      </c>
      <c r="W28" s="19" t="s">
        <v>45</v>
      </c>
      <c r="X28" s="19" t="s">
        <v>45</v>
      </c>
      <c r="Y28" s="15" t="s">
        <v>45</v>
      </c>
      <c r="Z28" s="15" t="s">
        <v>45</v>
      </c>
      <c r="AA28" s="15" t="s">
        <v>45</v>
      </c>
      <c r="AB28" s="15" t="s">
        <v>45</v>
      </c>
      <c r="AC28" s="15" t="s">
        <v>45</v>
      </c>
      <c r="AD28" s="19" t="s">
        <v>45</v>
      </c>
      <c r="AE28" s="19" t="s">
        <v>45</v>
      </c>
      <c r="AF28" s="19" t="s">
        <v>45</v>
      </c>
      <c r="AG28" s="19" t="s">
        <v>45</v>
      </c>
    </row>
    <row r="29" spans="1:36" ht="15.75">
      <c r="A29" s="16">
        <v>11</v>
      </c>
      <c r="B29" s="17">
        <v>138</v>
      </c>
      <c r="C29" s="18" t="s">
        <v>81</v>
      </c>
      <c r="D29" s="20">
        <v>44</v>
      </c>
      <c r="E29" s="20">
        <v>289</v>
      </c>
      <c r="F29" s="13">
        <f t="shared" si="5"/>
        <v>333</v>
      </c>
      <c r="G29" s="13">
        <f t="shared" si="6"/>
        <v>7</v>
      </c>
      <c r="H29" s="13">
        <f t="shared" si="7"/>
        <v>29</v>
      </c>
      <c r="I29" s="13">
        <f t="shared" si="8"/>
        <v>36</v>
      </c>
      <c r="J29" s="13">
        <v>0</v>
      </c>
      <c r="K29" s="14">
        <v>0</v>
      </c>
      <c r="L29" s="61">
        <f t="shared" si="9"/>
        <v>0</v>
      </c>
      <c r="M29" s="13">
        <v>1</v>
      </c>
      <c r="N29" s="14">
        <v>7.1</v>
      </c>
      <c r="O29" s="61">
        <f t="shared" si="10"/>
        <v>14.3</v>
      </c>
      <c r="P29" s="15" t="s">
        <v>45</v>
      </c>
      <c r="Q29" s="15" t="s">
        <v>45</v>
      </c>
      <c r="R29" s="15" t="s">
        <v>45</v>
      </c>
      <c r="S29" s="41">
        <v>17</v>
      </c>
      <c r="T29" s="19">
        <v>120.7</v>
      </c>
      <c r="U29" s="56">
        <f t="shared" si="11"/>
        <v>58.620689655172406</v>
      </c>
      <c r="V29" s="15" t="s">
        <v>45</v>
      </c>
      <c r="W29" s="15" t="s">
        <v>45</v>
      </c>
      <c r="X29" s="15" t="s">
        <v>45</v>
      </c>
      <c r="Y29" s="15" t="s">
        <v>45</v>
      </c>
      <c r="Z29" s="15" t="s">
        <v>45</v>
      </c>
      <c r="AA29" s="15" t="s">
        <v>45</v>
      </c>
      <c r="AB29" s="15" t="s">
        <v>45</v>
      </c>
      <c r="AC29" s="15" t="s">
        <v>45</v>
      </c>
      <c r="AD29" s="19" t="s">
        <v>45</v>
      </c>
      <c r="AE29" s="19" t="s">
        <v>45</v>
      </c>
      <c r="AF29" s="19" t="s">
        <v>45</v>
      </c>
      <c r="AG29" s="19" t="s">
        <v>45</v>
      </c>
    </row>
    <row r="30" spans="1:36" ht="15.75">
      <c r="A30" s="11">
        <v>12</v>
      </c>
      <c r="B30" s="17">
        <v>143</v>
      </c>
      <c r="C30" s="18" t="s">
        <v>80</v>
      </c>
      <c r="D30" s="20">
        <v>577</v>
      </c>
      <c r="E30" s="20">
        <v>2265</v>
      </c>
      <c r="F30" s="13">
        <f t="shared" si="5"/>
        <v>2842</v>
      </c>
      <c r="G30" s="13">
        <f t="shared" si="6"/>
        <v>96</v>
      </c>
      <c r="H30" s="13">
        <f t="shared" si="7"/>
        <v>227</v>
      </c>
      <c r="I30" s="13">
        <f t="shared" si="8"/>
        <v>323</v>
      </c>
      <c r="J30" s="13">
        <v>315</v>
      </c>
      <c r="K30" s="14">
        <v>853.65</v>
      </c>
      <c r="L30" s="61">
        <f t="shared" si="9"/>
        <v>97.523219814241486</v>
      </c>
      <c r="M30" s="13">
        <v>55</v>
      </c>
      <c r="N30" s="14">
        <v>390.5</v>
      </c>
      <c r="O30" s="61">
        <f t="shared" si="10"/>
        <v>57.3</v>
      </c>
      <c r="P30" s="15" t="s">
        <v>45</v>
      </c>
      <c r="Q30" s="15" t="s">
        <v>45</v>
      </c>
      <c r="R30" s="15" t="s">
        <v>45</v>
      </c>
      <c r="S30" s="41">
        <v>210</v>
      </c>
      <c r="T30" s="19">
        <v>1491</v>
      </c>
      <c r="U30" s="56">
        <f t="shared" si="11"/>
        <v>92.511013215859023</v>
      </c>
      <c r="V30" s="19" t="s">
        <v>45</v>
      </c>
      <c r="W30" s="19" t="s">
        <v>45</v>
      </c>
      <c r="X30" s="19" t="s">
        <v>45</v>
      </c>
      <c r="Y30" s="15" t="s">
        <v>45</v>
      </c>
      <c r="Z30" s="15" t="s">
        <v>45</v>
      </c>
      <c r="AA30" s="15" t="s">
        <v>45</v>
      </c>
      <c r="AB30" s="15" t="s">
        <v>45</v>
      </c>
      <c r="AC30" s="15" t="s">
        <v>45</v>
      </c>
      <c r="AD30" s="19" t="s">
        <v>45</v>
      </c>
      <c r="AE30" s="19" t="s">
        <v>45</v>
      </c>
      <c r="AF30" s="19" t="s">
        <v>45</v>
      </c>
      <c r="AG30" s="19" t="s">
        <v>45</v>
      </c>
    </row>
    <row r="31" spans="1:36" ht="15.75">
      <c r="A31" s="11">
        <v>13</v>
      </c>
      <c r="B31" s="17">
        <v>151</v>
      </c>
      <c r="C31" s="18" t="s">
        <v>82</v>
      </c>
      <c r="D31" s="20">
        <v>55</v>
      </c>
      <c r="E31" s="20">
        <v>219</v>
      </c>
      <c r="F31" s="13">
        <f t="shared" si="5"/>
        <v>274</v>
      </c>
      <c r="G31" s="13">
        <f t="shared" si="6"/>
        <v>9</v>
      </c>
      <c r="H31" s="13">
        <f t="shared" si="7"/>
        <v>22</v>
      </c>
      <c r="I31" s="13">
        <f t="shared" si="8"/>
        <v>31</v>
      </c>
      <c r="J31" s="13">
        <v>44</v>
      </c>
      <c r="K31" s="14">
        <v>119.23999999999998</v>
      </c>
      <c r="L31" s="61">
        <f t="shared" si="9"/>
        <v>141.93548387096774</v>
      </c>
      <c r="M31" s="13">
        <v>1</v>
      </c>
      <c r="N31" s="14">
        <v>7.1</v>
      </c>
      <c r="O31" s="61">
        <f t="shared" si="10"/>
        <v>11.1</v>
      </c>
      <c r="P31" s="15" t="s">
        <v>45</v>
      </c>
      <c r="Q31" s="15" t="s">
        <v>45</v>
      </c>
      <c r="R31" s="15" t="s">
        <v>45</v>
      </c>
      <c r="S31" s="41">
        <v>16</v>
      </c>
      <c r="T31" s="19">
        <v>113.6</v>
      </c>
      <c r="U31" s="56">
        <f t="shared" si="11"/>
        <v>72.727272727272734</v>
      </c>
      <c r="V31" s="15" t="s">
        <v>45</v>
      </c>
      <c r="W31" s="15" t="s">
        <v>45</v>
      </c>
      <c r="X31" s="15" t="s">
        <v>45</v>
      </c>
      <c r="Y31" s="15" t="s">
        <v>45</v>
      </c>
      <c r="Z31" s="15" t="s">
        <v>45</v>
      </c>
      <c r="AA31" s="15" t="s">
        <v>45</v>
      </c>
      <c r="AB31" s="15" t="s">
        <v>45</v>
      </c>
      <c r="AC31" s="15" t="s">
        <v>45</v>
      </c>
      <c r="AD31" s="19" t="s">
        <v>45</v>
      </c>
      <c r="AE31" s="19" t="s">
        <v>45</v>
      </c>
      <c r="AF31" s="19" t="s">
        <v>45</v>
      </c>
      <c r="AG31" s="19" t="s">
        <v>45</v>
      </c>
    </row>
    <row r="32" spans="1:36" ht="15.75">
      <c r="A32" s="16">
        <v>14</v>
      </c>
      <c r="B32" s="17">
        <v>153</v>
      </c>
      <c r="C32" s="18" t="s">
        <v>77</v>
      </c>
      <c r="D32" s="13">
        <v>817</v>
      </c>
      <c r="E32" s="13">
        <v>2685</v>
      </c>
      <c r="F32" s="13">
        <f t="shared" si="5"/>
        <v>3502</v>
      </c>
      <c r="G32" s="13">
        <f t="shared" si="6"/>
        <v>136</v>
      </c>
      <c r="H32" s="13">
        <f t="shared" si="7"/>
        <v>269</v>
      </c>
      <c r="I32" s="13">
        <f t="shared" si="8"/>
        <v>405</v>
      </c>
      <c r="J32" s="13">
        <v>478</v>
      </c>
      <c r="K32" s="14">
        <v>1295.3800000000001</v>
      </c>
      <c r="L32" s="61">
        <f t="shared" si="9"/>
        <v>118.0246913580247</v>
      </c>
      <c r="M32" s="13">
        <v>107</v>
      </c>
      <c r="N32" s="14">
        <v>759.7</v>
      </c>
      <c r="O32" s="61">
        <f t="shared" si="10"/>
        <v>78.7</v>
      </c>
      <c r="P32" s="15" t="s">
        <v>45</v>
      </c>
      <c r="Q32" s="15" t="s">
        <v>45</v>
      </c>
      <c r="R32" s="15" t="s">
        <v>45</v>
      </c>
      <c r="S32" s="41">
        <v>285</v>
      </c>
      <c r="T32" s="19">
        <v>2023.4999999999998</v>
      </c>
      <c r="U32" s="56">
        <f t="shared" si="11"/>
        <v>105.94795539033457</v>
      </c>
      <c r="V32" s="19" t="s">
        <v>45</v>
      </c>
      <c r="W32" s="19" t="s">
        <v>45</v>
      </c>
      <c r="X32" s="19" t="s">
        <v>45</v>
      </c>
      <c r="Y32" s="15" t="s">
        <v>45</v>
      </c>
      <c r="Z32" s="15" t="s">
        <v>45</v>
      </c>
      <c r="AA32" s="15" t="s">
        <v>45</v>
      </c>
      <c r="AB32" s="15" t="s">
        <v>45</v>
      </c>
      <c r="AC32" s="15" t="s">
        <v>45</v>
      </c>
      <c r="AD32" s="19" t="s">
        <v>45</v>
      </c>
      <c r="AE32" s="19" t="s">
        <v>45</v>
      </c>
      <c r="AF32" s="19" t="s">
        <v>45</v>
      </c>
      <c r="AG32" s="19" t="s">
        <v>45</v>
      </c>
    </row>
    <row r="33" spans="1:33" ht="15.75">
      <c r="A33" s="11">
        <v>15</v>
      </c>
      <c r="B33" s="17">
        <v>284</v>
      </c>
      <c r="C33" s="142" t="s">
        <v>90</v>
      </c>
      <c r="D33" s="20">
        <v>468</v>
      </c>
      <c r="E33" s="20">
        <v>1487</v>
      </c>
      <c r="F33" s="13">
        <f t="shared" si="5"/>
        <v>1955</v>
      </c>
      <c r="G33" s="13">
        <f t="shared" si="6"/>
        <v>78</v>
      </c>
      <c r="H33" s="13">
        <f t="shared" si="7"/>
        <v>149</v>
      </c>
      <c r="I33" s="13">
        <f t="shared" si="8"/>
        <v>227</v>
      </c>
      <c r="J33" s="13">
        <v>391</v>
      </c>
      <c r="K33" s="14">
        <v>1059.6099999999999</v>
      </c>
      <c r="L33" s="102">
        <f t="shared" si="9"/>
        <v>172.24669603524231</v>
      </c>
      <c r="M33" s="13">
        <v>61</v>
      </c>
      <c r="N33" s="14">
        <v>433.1</v>
      </c>
      <c r="O33" s="61">
        <f t="shared" si="10"/>
        <v>78.2</v>
      </c>
      <c r="P33" s="15" t="s">
        <v>45</v>
      </c>
      <c r="Q33" s="15" t="s">
        <v>45</v>
      </c>
      <c r="R33" s="15" t="s">
        <v>45</v>
      </c>
      <c r="S33" s="41">
        <v>163</v>
      </c>
      <c r="T33" s="19">
        <v>1157.3</v>
      </c>
      <c r="U33" s="103">
        <f t="shared" si="11"/>
        <v>109.39597315436242</v>
      </c>
      <c r="V33" s="15" t="s">
        <v>45</v>
      </c>
      <c r="W33" s="15" t="s">
        <v>45</v>
      </c>
      <c r="X33" s="15" t="s">
        <v>45</v>
      </c>
      <c r="Y33" s="15" t="s">
        <v>45</v>
      </c>
      <c r="Z33" s="15" t="s">
        <v>45</v>
      </c>
      <c r="AA33" s="15" t="s">
        <v>45</v>
      </c>
      <c r="AB33" s="15" t="s">
        <v>45</v>
      </c>
      <c r="AC33" s="15" t="s">
        <v>45</v>
      </c>
      <c r="AD33" s="19" t="s">
        <v>45</v>
      </c>
      <c r="AE33" s="19" t="s">
        <v>45</v>
      </c>
      <c r="AF33" s="19" t="s">
        <v>45</v>
      </c>
      <c r="AG33" s="19" t="s">
        <v>45</v>
      </c>
    </row>
    <row r="34" spans="1:33" ht="15.75">
      <c r="A34" s="11">
        <v>16</v>
      </c>
      <c r="B34" s="17">
        <v>285</v>
      </c>
      <c r="C34" s="18" t="s">
        <v>78</v>
      </c>
      <c r="D34" s="20">
        <v>72</v>
      </c>
      <c r="E34" s="20">
        <v>322</v>
      </c>
      <c r="F34" s="13">
        <f t="shared" si="5"/>
        <v>394</v>
      </c>
      <c r="G34" s="13">
        <f t="shared" si="6"/>
        <v>12</v>
      </c>
      <c r="H34" s="13">
        <f t="shared" si="7"/>
        <v>32</v>
      </c>
      <c r="I34" s="13">
        <f t="shared" si="8"/>
        <v>44</v>
      </c>
      <c r="J34" s="13">
        <v>33</v>
      </c>
      <c r="K34" s="14">
        <v>89.43</v>
      </c>
      <c r="L34" s="61">
        <f t="shared" si="9"/>
        <v>75</v>
      </c>
      <c r="M34" s="13">
        <v>6</v>
      </c>
      <c r="N34" s="14">
        <v>42.6</v>
      </c>
      <c r="O34" s="61">
        <f t="shared" si="10"/>
        <v>50</v>
      </c>
      <c r="P34" s="15" t="s">
        <v>45</v>
      </c>
      <c r="Q34" s="15" t="s">
        <v>45</v>
      </c>
      <c r="R34" s="15" t="s">
        <v>45</v>
      </c>
      <c r="S34" s="41">
        <v>27</v>
      </c>
      <c r="T34" s="19">
        <v>191.7</v>
      </c>
      <c r="U34" s="93">
        <f t="shared" si="11"/>
        <v>84.375</v>
      </c>
      <c r="V34" s="19" t="s">
        <v>45</v>
      </c>
      <c r="W34" s="19" t="s">
        <v>45</v>
      </c>
      <c r="X34" s="19" t="s">
        <v>45</v>
      </c>
      <c r="Y34" s="15" t="s">
        <v>45</v>
      </c>
      <c r="Z34" s="15" t="s">
        <v>45</v>
      </c>
      <c r="AA34" s="15" t="s">
        <v>45</v>
      </c>
      <c r="AB34" s="15" t="s">
        <v>45</v>
      </c>
      <c r="AC34" s="15" t="s">
        <v>45</v>
      </c>
      <c r="AD34" s="19" t="s">
        <v>45</v>
      </c>
      <c r="AE34" s="19" t="s">
        <v>45</v>
      </c>
      <c r="AF34" s="19" t="s">
        <v>45</v>
      </c>
      <c r="AG34" s="19" t="s">
        <v>45</v>
      </c>
    </row>
    <row r="35" spans="1:33" s="23" customFormat="1" ht="15.75">
      <c r="A35" s="16">
        <v>17</v>
      </c>
      <c r="B35" s="17">
        <v>385</v>
      </c>
      <c r="C35" s="21" t="s">
        <v>105</v>
      </c>
      <c r="D35" s="15" t="s">
        <v>45</v>
      </c>
      <c r="E35" s="15" t="s">
        <v>45</v>
      </c>
      <c r="F35" s="15" t="s">
        <v>45</v>
      </c>
      <c r="G35" s="15" t="s">
        <v>45</v>
      </c>
      <c r="H35" s="15" t="s">
        <v>45</v>
      </c>
      <c r="I35" s="15" t="s">
        <v>45</v>
      </c>
      <c r="J35" s="15" t="s">
        <v>45</v>
      </c>
      <c r="K35" s="15" t="s">
        <v>45</v>
      </c>
      <c r="L35" s="15" t="s">
        <v>45</v>
      </c>
      <c r="M35" s="15" t="s">
        <v>45</v>
      </c>
      <c r="N35" s="15" t="s">
        <v>45</v>
      </c>
      <c r="O35" s="15" t="s">
        <v>45</v>
      </c>
      <c r="P35" s="15" t="s">
        <v>45</v>
      </c>
      <c r="Q35" s="15" t="s">
        <v>45</v>
      </c>
      <c r="R35" s="15" t="s">
        <v>45</v>
      </c>
      <c r="S35" s="19" t="s">
        <v>45</v>
      </c>
      <c r="T35" s="19" t="s">
        <v>45</v>
      </c>
      <c r="U35" s="19" t="s">
        <v>45</v>
      </c>
      <c r="V35" s="15" t="s">
        <v>45</v>
      </c>
      <c r="W35" s="15" t="s">
        <v>45</v>
      </c>
      <c r="X35" s="15" t="s">
        <v>45</v>
      </c>
      <c r="Y35" s="15" t="s">
        <v>45</v>
      </c>
      <c r="Z35" s="15" t="s">
        <v>45</v>
      </c>
      <c r="AA35" s="15" t="s">
        <v>45</v>
      </c>
      <c r="AB35" s="41"/>
      <c r="AC35" s="19"/>
      <c r="AD35" s="25"/>
      <c r="AE35" s="26"/>
      <c r="AF35" s="19" t="s">
        <v>45</v>
      </c>
      <c r="AG35" s="19" t="s">
        <v>45</v>
      </c>
    </row>
    <row r="36" spans="1:33" ht="15.75">
      <c r="A36" s="11">
        <v>18</v>
      </c>
      <c r="B36" s="17">
        <v>386</v>
      </c>
      <c r="C36" s="21" t="s">
        <v>103</v>
      </c>
      <c r="D36" s="15" t="s">
        <v>45</v>
      </c>
      <c r="E36" s="15" t="s">
        <v>45</v>
      </c>
      <c r="F36" s="15" t="s">
        <v>45</v>
      </c>
      <c r="G36" s="15" t="s">
        <v>45</v>
      </c>
      <c r="H36" s="15" t="s">
        <v>45</v>
      </c>
      <c r="I36" s="15" t="s">
        <v>45</v>
      </c>
      <c r="J36" s="15" t="s">
        <v>45</v>
      </c>
      <c r="K36" s="15" t="s">
        <v>45</v>
      </c>
      <c r="L36" s="15" t="s">
        <v>45</v>
      </c>
      <c r="M36" s="15" t="s">
        <v>45</v>
      </c>
      <c r="N36" s="15" t="s">
        <v>45</v>
      </c>
      <c r="O36" s="15" t="s">
        <v>45</v>
      </c>
      <c r="P36" s="15" t="s">
        <v>45</v>
      </c>
      <c r="Q36" s="15" t="s">
        <v>45</v>
      </c>
      <c r="R36" s="15" t="s">
        <v>45</v>
      </c>
      <c r="S36" s="19" t="s">
        <v>45</v>
      </c>
      <c r="T36" s="19" t="s">
        <v>45</v>
      </c>
      <c r="U36" s="19" t="s">
        <v>45</v>
      </c>
      <c r="V36" s="19" t="s">
        <v>45</v>
      </c>
      <c r="W36" s="19" t="s">
        <v>45</v>
      </c>
      <c r="X36" s="19" t="s">
        <v>45</v>
      </c>
      <c r="Y36" s="15" t="s">
        <v>45</v>
      </c>
      <c r="Z36" s="15" t="s">
        <v>45</v>
      </c>
      <c r="AA36" s="15" t="s">
        <v>45</v>
      </c>
      <c r="AB36" s="19"/>
      <c r="AC36" s="19"/>
      <c r="AD36" s="25">
        <v>5</v>
      </c>
      <c r="AE36" s="26">
        <v>203.29999999999998</v>
      </c>
      <c r="AF36" s="19" t="s">
        <v>45</v>
      </c>
      <c r="AG36" s="19" t="s">
        <v>45</v>
      </c>
    </row>
    <row r="37" spans="1:33" ht="15.75">
      <c r="A37" s="11">
        <v>19</v>
      </c>
      <c r="B37" s="17">
        <v>389</v>
      </c>
      <c r="C37" s="21" t="s">
        <v>104</v>
      </c>
      <c r="D37" s="15" t="s">
        <v>45</v>
      </c>
      <c r="E37" s="15" t="s">
        <v>45</v>
      </c>
      <c r="F37" s="15" t="s">
        <v>45</v>
      </c>
      <c r="G37" s="15" t="s">
        <v>45</v>
      </c>
      <c r="H37" s="15" t="s">
        <v>45</v>
      </c>
      <c r="I37" s="15" t="s">
        <v>45</v>
      </c>
      <c r="J37" s="15" t="s">
        <v>45</v>
      </c>
      <c r="K37" s="15" t="s">
        <v>45</v>
      </c>
      <c r="L37" s="15" t="s">
        <v>45</v>
      </c>
      <c r="M37" s="15" t="s">
        <v>45</v>
      </c>
      <c r="N37" s="15" t="s">
        <v>45</v>
      </c>
      <c r="O37" s="15" t="s">
        <v>45</v>
      </c>
      <c r="P37" s="15" t="s">
        <v>45</v>
      </c>
      <c r="Q37" s="15" t="s">
        <v>45</v>
      </c>
      <c r="R37" s="15" t="s">
        <v>45</v>
      </c>
      <c r="S37" s="19" t="s">
        <v>45</v>
      </c>
      <c r="T37" s="19" t="s">
        <v>45</v>
      </c>
      <c r="U37" s="19" t="s">
        <v>45</v>
      </c>
      <c r="V37" s="15" t="s">
        <v>45</v>
      </c>
      <c r="W37" s="15" t="s">
        <v>45</v>
      </c>
      <c r="X37" s="15" t="s">
        <v>45</v>
      </c>
      <c r="Y37" s="15" t="s">
        <v>45</v>
      </c>
      <c r="Z37" s="15" t="s">
        <v>45</v>
      </c>
      <c r="AA37" s="15" t="s">
        <v>45</v>
      </c>
      <c r="AB37" s="15"/>
      <c r="AC37" s="15"/>
      <c r="AD37" s="25">
        <v>4</v>
      </c>
      <c r="AE37" s="26">
        <v>162.63999999999999</v>
      </c>
      <c r="AF37" s="19" t="s">
        <v>45</v>
      </c>
      <c r="AG37" s="19" t="s">
        <v>45</v>
      </c>
    </row>
    <row r="38" spans="1:33" ht="15.75">
      <c r="A38" s="16">
        <v>20</v>
      </c>
      <c r="B38" s="17">
        <v>391</v>
      </c>
      <c r="C38" s="21" t="s">
        <v>102</v>
      </c>
      <c r="D38" s="15" t="s">
        <v>45</v>
      </c>
      <c r="E38" s="15" t="s">
        <v>45</v>
      </c>
      <c r="F38" s="15" t="s">
        <v>45</v>
      </c>
      <c r="G38" s="15" t="s">
        <v>45</v>
      </c>
      <c r="H38" s="15" t="s">
        <v>45</v>
      </c>
      <c r="I38" s="15" t="s">
        <v>45</v>
      </c>
      <c r="J38" s="15" t="s">
        <v>45</v>
      </c>
      <c r="K38" s="15" t="s">
        <v>45</v>
      </c>
      <c r="L38" s="15" t="s">
        <v>45</v>
      </c>
      <c r="M38" s="15" t="s">
        <v>45</v>
      </c>
      <c r="N38" s="15" t="s">
        <v>45</v>
      </c>
      <c r="O38" s="15" t="s">
        <v>45</v>
      </c>
      <c r="P38" s="89"/>
      <c r="Q38" s="90"/>
      <c r="R38" s="15" t="s">
        <v>45</v>
      </c>
      <c r="S38" s="19" t="s">
        <v>45</v>
      </c>
      <c r="T38" s="19" t="s">
        <v>45</v>
      </c>
      <c r="U38" s="19" t="s">
        <v>45</v>
      </c>
      <c r="V38" s="19"/>
      <c r="W38" s="19"/>
      <c r="X38" s="15" t="s">
        <v>45</v>
      </c>
      <c r="Y38" s="15"/>
      <c r="Z38" s="15"/>
      <c r="AA38" s="15" t="s">
        <v>45</v>
      </c>
      <c r="AB38" s="15"/>
      <c r="AC38" s="15"/>
      <c r="AD38" s="25">
        <v>2</v>
      </c>
      <c r="AE38" s="26">
        <v>81.319999999999993</v>
      </c>
      <c r="AF38" s="25">
        <v>2</v>
      </c>
      <c r="AG38" s="26">
        <v>78.3</v>
      </c>
    </row>
    <row r="39" spans="1:33" ht="15.75">
      <c r="A39" s="11">
        <v>21</v>
      </c>
      <c r="B39" s="17">
        <v>394</v>
      </c>
      <c r="C39" s="21" t="s">
        <v>62</v>
      </c>
      <c r="D39" s="13">
        <v>471</v>
      </c>
      <c r="E39" s="13">
        <v>1399</v>
      </c>
      <c r="F39" s="13">
        <f>+D39+E39</f>
        <v>1870</v>
      </c>
      <c r="G39" s="13">
        <f t="shared" ref="G39:G90" si="12">ROUND((D39/3/2),0)</f>
        <v>79</v>
      </c>
      <c r="H39" s="13">
        <f t="shared" ref="H39:H90" si="13">ROUND((E39/5/2),0)</f>
        <v>140</v>
      </c>
      <c r="I39" s="13">
        <f t="shared" ref="I39:I90" si="14">+G39+H39</f>
        <v>219</v>
      </c>
      <c r="J39" s="13">
        <v>253</v>
      </c>
      <c r="K39" s="14">
        <v>685.63</v>
      </c>
      <c r="L39" s="61">
        <f t="shared" ref="L39:L90" si="15">+J39/I39*100</f>
        <v>115.52511415525115</v>
      </c>
      <c r="M39" s="13">
        <v>62</v>
      </c>
      <c r="N39" s="14">
        <v>440.19999999999993</v>
      </c>
      <c r="O39" s="61">
        <f t="shared" ref="O39:O90" si="16">ROUND(M39/G39*100,1)</f>
        <v>78.5</v>
      </c>
      <c r="P39" s="15" t="s">
        <v>45</v>
      </c>
      <c r="Q39" s="15" t="s">
        <v>45</v>
      </c>
      <c r="R39" s="15" t="s">
        <v>45</v>
      </c>
      <c r="S39" s="41">
        <v>142</v>
      </c>
      <c r="T39" s="19">
        <v>1008.2</v>
      </c>
      <c r="U39" s="56">
        <f t="shared" ref="U39:U90" si="17">+S39/H39*100</f>
        <v>101.42857142857142</v>
      </c>
      <c r="V39" s="15" t="s">
        <v>45</v>
      </c>
      <c r="W39" s="15" t="s">
        <v>45</v>
      </c>
      <c r="X39" s="15" t="s">
        <v>45</v>
      </c>
      <c r="Y39" s="15" t="s">
        <v>45</v>
      </c>
      <c r="Z39" s="15" t="s">
        <v>45</v>
      </c>
      <c r="AA39" s="15" t="s">
        <v>45</v>
      </c>
      <c r="AB39" s="55">
        <v>22</v>
      </c>
      <c r="AC39" s="15">
        <v>894.52</v>
      </c>
      <c r="AD39" s="41">
        <v>22</v>
      </c>
      <c r="AE39" s="19">
        <v>894.52</v>
      </c>
      <c r="AF39" s="19" t="s">
        <v>45</v>
      </c>
      <c r="AG39" s="19" t="s">
        <v>45</v>
      </c>
    </row>
    <row r="40" spans="1:33" ht="15.75">
      <c r="A40" s="11">
        <v>22</v>
      </c>
      <c r="B40" s="87">
        <v>443</v>
      </c>
      <c r="C40" s="21" t="s">
        <v>106</v>
      </c>
      <c r="D40" s="15" t="s">
        <v>45</v>
      </c>
      <c r="E40" s="15" t="s">
        <v>45</v>
      </c>
      <c r="F40" s="15" t="s">
        <v>45</v>
      </c>
      <c r="G40" s="15" t="s">
        <v>45</v>
      </c>
      <c r="H40" s="15" t="s">
        <v>45</v>
      </c>
      <c r="I40" s="15" t="s">
        <v>45</v>
      </c>
      <c r="J40" s="15" t="s">
        <v>45</v>
      </c>
      <c r="K40" s="15" t="s">
        <v>45</v>
      </c>
      <c r="L40" s="15" t="s">
        <v>45</v>
      </c>
      <c r="M40" s="15" t="s">
        <v>45</v>
      </c>
      <c r="N40" s="15" t="s">
        <v>45</v>
      </c>
      <c r="O40" s="15" t="s">
        <v>45</v>
      </c>
      <c r="P40" s="15" t="s">
        <v>45</v>
      </c>
      <c r="Q40" s="15" t="s">
        <v>45</v>
      </c>
      <c r="R40" s="15" t="s">
        <v>45</v>
      </c>
      <c r="S40" s="15" t="s">
        <v>45</v>
      </c>
      <c r="T40" s="15" t="s">
        <v>45</v>
      </c>
      <c r="U40" s="15" t="s">
        <v>45</v>
      </c>
      <c r="V40" s="15" t="s">
        <v>45</v>
      </c>
      <c r="W40" s="15" t="s">
        <v>45</v>
      </c>
      <c r="X40" s="15" t="s">
        <v>45</v>
      </c>
      <c r="Y40" s="15" t="s">
        <v>45</v>
      </c>
      <c r="Z40" s="15" t="s">
        <v>45</v>
      </c>
      <c r="AA40" s="15" t="s">
        <v>45</v>
      </c>
      <c r="AB40" s="55">
        <v>3</v>
      </c>
      <c r="AC40" s="15">
        <v>121.97999999999999</v>
      </c>
      <c r="AD40" s="19"/>
      <c r="AE40" s="19"/>
      <c r="AF40" s="19" t="s">
        <v>45</v>
      </c>
      <c r="AG40" s="19" t="s">
        <v>45</v>
      </c>
    </row>
    <row r="41" spans="1:33" ht="15.75">
      <c r="A41" s="16">
        <v>23</v>
      </c>
      <c r="B41" s="17">
        <v>531</v>
      </c>
      <c r="C41" s="18" t="s">
        <v>71</v>
      </c>
      <c r="D41" s="13">
        <v>163</v>
      </c>
      <c r="E41" s="13">
        <v>660</v>
      </c>
      <c r="F41" s="13">
        <f t="shared" ref="F41:F65" si="18">+D41+E41</f>
        <v>823</v>
      </c>
      <c r="G41" s="13">
        <f t="shared" si="12"/>
        <v>27</v>
      </c>
      <c r="H41" s="13">
        <f t="shared" si="13"/>
        <v>66</v>
      </c>
      <c r="I41" s="13">
        <f t="shared" si="14"/>
        <v>93</v>
      </c>
      <c r="J41" s="13">
        <v>89</v>
      </c>
      <c r="K41" s="14">
        <v>241.19000000000003</v>
      </c>
      <c r="L41" s="61">
        <f t="shared" si="15"/>
        <v>95.6989247311828</v>
      </c>
      <c r="M41" s="13">
        <v>17</v>
      </c>
      <c r="N41" s="14">
        <v>120.7</v>
      </c>
      <c r="O41" s="61">
        <f t="shared" si="16"/>
        <v>63</v>
      </c>
      <c r="P41" s="15" t="s">
        <v>45</v>
      </c>
      <c r="Q41" s="15" t="s">
        <v>45</v>
      </c>
      <c r="R41" s="15" t="s">
        <v>45</v>
      </c>
      <c r="S41" s="41">
        <v>53</v>
      </c>
      <c r="T41" s="19">
        <v>376.29999999999995</v>
      </c>
      <c r="U41" s="56">
        <f t="shared" si="17"/>
        <v>80.303030303030297</v>
      </c>
      <c r="V41" s="19" t="s">
        <v>45</v>
      </c>
      <c r="W41" s="19" t="s">
        <v>45</v>
      </c>
      <c r="X41" s="19" t="s">
        <v>45</v>
      </c>
      <c r="Y41" s="15" t="s">
        <v>45</v>
      </c>
      <c r="Z41" s="15" t="s">
        <v>45</v>
      </c>
      <c r="AA41" s="15" t="s">
        <v>45</v>
      </c>
      <c r="AB41" s="15" t="s">
        <v>45</v>
      </c>
      <c r="AC41" s="15" t="s">
        <v>45</v>
      </c>
      <c r="AD41" s="19" t="s">
        <v>45</v>
      </c>
      <c r="AE41" s="19" t="s">
        <v>45</v>
      </c>
      <c r="AF41" s="19" t="s">
        <v>45</v>
      </c>
      <c r="AG41" s="19" t="s">
        <v>45</v>
      </c>
    </row>
    <row r="42" spans="1:33" s="64" customFormat="1" ht="15.75">
      <c r="A42" s="11">
        <v>24</v>
      </c>
      <c r="B42" s="17">
        <v>583</v>
      </c>
      <c r="C42" s="18" t="s">
        <v>48</v>
      </c>
      <c r="D42" s="13">
        <v>31</v>
      </c>
      <c r="E42" s="13">
        <v>223</v>
      </c>
      <c r="F42" s="13">
        <f t="shared" si="18"/>
        <v>254</v>
      </c>
      <c r="G42" s="13">
        <f t="shared" si="12"/>
        <v>5</v>
      </c>
      <c r="H42" s="13">
        <f t="shared" si="13"/>
        <v>22</v>
      </c>
      <c r="I42" s="13">
        <f t="shared" si="14"/>
        <v>27</v>
      </c>
      <c r="J42" s="13">
        <v>11</v>
      </c>
      <c r="K42" s="14">
        <v>29.810000000000002</v>
      </c>
      <c r="L42" s="61">
        <f t="shared" si="15"/>
        <v>40.74074074074074</v>
      </c>
      <c r="M42" s="13">
        <v>2</v>
      </c>
      <c r="N42" s="14">
        <v>14.2</v>
      </c>
      <c r="O42" s="61">
        <f t="shared" si="16"/>
        <v>40</v>
      </c>
      <c r="P42" s="15" t="s">
        <v>45</v>
      </c>
      <c r="Q42" s="15" t="s">
        <v>45</v>
      </c>
      <c r="R42" s="15" t="s">
        <v>45</v>
      </c>
      <c r="S42" s="41">
        <v>15</v>
      </c>
      <c r="T42" s="19">
        <v>106.5</v>
      </c>
      <c r="U42" s="56">
        <f t="shared" si="17"/>
        <v>68.181818181818173</v>
      </c>
      <c r="V42" s="15" t="s">
        <v>45</v>
      </c>
      <c r="W42" s="15" t="s">
        <v>45</v>
      </c>
      <c r="X42" s="15" t="s">
        <v>45</v>
      </c>
      <c r="Y42" s="15" t="s">
        <v>45</v>
      </c>
      <c r="Z42" s="15" t="s">
        <v>45</v>
      </c>
      <c r="AA42" s="15" t="s">
        <v>45</v>
      </c>
      <c r="AB42" s="15" t="s">
        <v>45</v>
      </c>
      <c r="AC42" s="15" t="s">
        <v>45</v>
      </c>
      <c r="AD42" s="19" t="s">
        <v>45</v>
      </c>
      <c r="AE42" s="19" t="s">
        <v>45</v>
      </c>
      <c r="AF42" s="19" t="s">
        <v>45</v>
      </c>
      <c r="AG42" s="19" t="s">
        <v>45</v>
      </c>
    </row>
    <row r="43" spans="1:33" ht="15.75">
      <c r="A43" s="11">
        <v>25</v>
      </c>
      <c r="B43" s="17">
        <v>4421</v>
      </c>
      <c r="C43" s="85" t="s">
        <v>114</v>
      </c>
      <c r="D43" s="13">
        <v>455</v>
      </c>
      <c r="E43" s="13">
        <v>1792</v>
      </c>
      <c r="F43" s="13">
        <f t="shared" si="18"/>
        <v>2247</v>
      </c>
      <c r="G43" s="13">
        <f t="shared" si="12"/>
        <v>76</v>
      </c>
      <c r="H43" s="13">
        <f t="shared" si="13"/>
        <v>179</v>
      </c>
      <c r="I43" s="13">
        <f t="shared" si="14"/>
        <v>255</v>
      </c>
      <c r="J43" s="13">
        <v>757</v>
      </c>
      <c r="K43" s="14">
        <v>2051.4700000000003</v>
      </c>
      <c r="L43" s="61">
        <f t="shared" si="15"/>
        <v>296.86274509803923</v>
      </c>
      <c r="M43" s="13">
        <v>51</v>
      </c>
      <c r="N43" s="14">
        <v>362.1</v>
      </c>
      <c r="O43" s="61">
        <f t="shared" si="16"/>
        <v>67.099999999999994</v>
      </c>
      <c r="P43" s="15" t="s">
        <v>45</v>
      </c>
      <c r="Q43" s="15" t="s">
        <v>45</v>
      </c>
      <c r="R43" s="15" t="s">
        <v>45</v>
      </c>
      <c r="S43" s="41">
        <v>218</v>
      </c>
      <c r="T43" s="19">
        <v>1547.8000000000002</v>
      </c>
      <c r="U43" s="56">
        <f t="shared" si="17"/>
        <v>121.78770949720669</v>
      </c>
      <c r="V43" s="19" t="s">
        <v>45</v>
      </c>
      <c r="W43" s="19" t="s">
        <v>45</v>
      </c>
      <c r="X43" s="19" t="s">
        <v>45</v>
      </c>
      <c r="Y43" s="15" t="s">
        <v>45</v>
      </c>
      <c r="Z43" s="15" t="s">
        <v>45</v>
      </c>
      <c r="AA43" s="15" t="s">
        <v>45</v>
      </c>
      <c r="AB43" s="15" t="s">
        <v>45</v>
      </c>
      <c r="AC43" s="15" t="s">
        <v>45</v>
      </c>
      <c r="AD43" s="19" t="s">
        <v>45</v>
      </c>
      <c r="AE43" s="19" t="s">
        <v>45</v>
      </c>
      <c r="AF43" s="19" t="s">
        <v>45</v>
      </c>
      <c r="AG43" s="19" t="s">
        <v>45</v>
      </c>
    </row>
    <row r="44" spans="1:33" ht="15.75">
      <c r="A44" s="16">
        <v>26</v>
      </c>
      <c r="B44" s="17">
        <v>4422</v>
      </c>
      <c r="C44" s="18" t="s">
        <v>63</v>
      </c>
      <c r="D44" s="13">
        <v>196</v>
      </c>
      <c r="E44" s="13">
        <v>642</v>
      </c>
      <c r="F44" s="13">
        <f t="shared" si="18"/>
        <v>838</v>
      </c>
      <c r="G44" s="13">
        <f t="shared" si="12"/>
        <v>33</v>
      </c>
      <c r="H44" s="13">
        <f t="shared" si="13"/>
        <v>64</v>
      </c>
      <c r="I44" s="13">
        <f t="shared" si="14"/>
        <v>97</v>
      </c>
      <c r="J44" s="13">
        <v>67</v>
      </c>
      <c r="K44" s="14">
        <v>181.57</v>
      </c>
      <c r="L44" s="61">
        <f t="shared" si="15"/>
        <v>69.072164948453604</v>
      </c>
      <c r="M44" s="13">
        <v>47</v>
      </c>
      <c r="N44" s="14">
        <v>333.70000000000005</v>
      </c>
      <c r="O44" s="61">
        <f t="shared" si="16"/>
        <v>142.4</v>
      </c>
      <c r="P44" s="15" t="s">
        <v>45</v>
      </c>
      <c r="Q44" s="15" t="s">
        <v>45</v>
      </c>
      <c r="R44" s="15" t="s">
        <v>45</v>
      </c>
      <c r="S44" s="41">
        <v>58</v>
      </c>
      <c r="T44" s="19">
        <v>411.8</v>
      </c>
      <c r="U44" s="56">
        <f t="shared" si="17"/>
        <v>90.625</v>
      </c>
      <c r="V44" s="15" t="s">
        <v>45</v>
      </c>
      <c r="W44" s="15" t="s">
        <v>45</v>
      </c>
      <c r="X44" s="15" t="s">
        <v>45</v>
      </c>
      <c r="Y44" s="15" t="s">
        <v>45</v>
      </c>
      <c r="Z44" s="15" t="s">
        <v>45</v>
      </c>
      <c r="AA44" s="15" t="s">
        <v>45</v>
      </c>
      <c r="AB44" s="15" t="s">
        <v>45</v>
      </c>
      <c r="AC44" s="15" t="s">
        <v>45</v>
      </c>
      <c r="AD44" s="19" t="s">
        <v>45</v>
      </c>
      <c r="AE44" s="19" t="s">
        <v>45</v>
      </c>
      <c r="AF44" s="19" t="s">
        <v>45</v>
      </c>
      <c r="AG44" s="19" t="s">
        <v>45</v>
      </c>
    </row>
    <row r="45" spans="1:33" ht="15.75">
      <c r="A45" s="11">
        <v>27</v>
      </c>
      <c r="B45" s="17">
        <v>4432</v>
      </c>
      <c r="C45" s="18" t="s">
        <v>64</v>
      </c>
      <c r="D45" s="13">
        <v>254</v>
      </c>
      <c r="E45" s="13">
        <v>1029</v>
      </c>
      <c r="F45" s="13">
        <f t="shared" si="18"/>
        <v>1283</v>
      </c>
      <c r="G45" s="13">
        <f t="shared" si="12"/>
        <v>42</v>
      </c>
      <c r="H45" s="13">
        <f t="shared" si="13"/>
        <v>103</v>
      </c>
      <c r="I45" s="13">
        <f t="shared" si="14"/>
        <v>145</v>
      </c>
      <c r="J45" s="13">
        <v>215</v>
      </c>
      <c r="K45" s="14">
        <v>582.65</v>
      </c>
      <c r="L45" s="61">
        <f t="shared" si="15"/>
        <v>148.27586206896552</v>
      </c>
      <c r="M45" s="13">
        <v>38</v>
      </c>
      <c r="N45" s="14">
        <v>269.79999999999995</v>
      </c>
      <c r="O45" s="61">
        <f t="shared" si="16"/>
        <v>90.5</v>
      </c>
      <c r="P45" s="15" t="s">
        <v>45</v>
      </c>
      <c r="Q45" s="15" t="s">
        <v>45</v>
      </c>
      <c r="R45" s="15" t="s">
        <v>45</v>
      </c>
      <c r="S45" s="41">
        <v>135</v>
      </c>
      <c r="T45" s="19">
        <v>958.49999999999989</v>
      </c>
      <c r="U45" s="56">
        <f t="shared" si="17"/>
        <v>131.06796116504856</v>
      </c>
      <c r="V45" s="19" t="s">
        <v>45</v>
      </c>
      <c r="W45" s="19" t="s">
        <v>45</v>
      </c>
      <c r="X45" s="19" t="s">
        <v>45</v>
      </c>
      <c r="Y45" s="15" t="s">
        <v>45</v>
      </c>
      <c r="Z45" s="15" t="s">
        <v>45</v>
      </c>
      <c r="AA45" s="15" t="s">
        <v>45</v>
      </c>
      <c r="AB45" s="15" t="s">
        <v>45</v>
      </c>
      <c r="AC45" s="15" t="s">
        <v>45</v>
      </c>
      <c r="AD45" s="19" t="s">
        <v>45</v>
      </c>
      <c r="AE45" s="19" t="s">
        <v>45</v>
      </c>
      <c r="AF45" s="19" t="s">
        <v>45</v>
      </c>
      <c r="AG45" s="19" t="s">
        <v>45</v>
      </c>
    </row>
    <row r="46" spans="1:33" ht="16.899999999999999" customHeight="1">
      <c r="A46" s="11">
        <v>28</v>
      </c>
      <c r="B46" s="17">
        <v>4475</v>
      </c>
      <c r="C46" s="18" t="s">
        <v>89</v>
      </c>
      <c r="D46" s="20">
        <v>605</v>
      </c>
      <c r="E46" s="20">
        <v>1879</v>
      </c>
      <c r="F46" s="13">
        <f t="shared" si="18"/>
        <v>2484</v>
      </c>
      <c r="G46" s="13">
        <f t="shared" si="12"/>
        <v>101</v>
      </c>
      <c r="H46" s="13">
        <f t="shared" si="13"/>
        <v>188</v>
      </c>
      <c r="I46" s="13">
        <f t="shared" si="14"/>
        <v>289</v>
      </c>
      <c r="J46" s="13">
        <v>347</v>
      </c>
      <c r="K46" s="14">
        <v>940.37</v>
      </c>
      <c r="L46" s="61">
        <f t="shared" si="15"/>
        <v>120.06920415224913</v>
      </c>
      <c r="M46" s="13">
        <v>42</v>
      </c>
      <c r="N46" s="14">
        <v>298.2</v>
      </c>
      <c r="O46" s="61">
        <f t="shared" si="16"/>
        <v>41.6</v>
      </c>
      <c r="P46" s="15" t="s">
        <v>45</v>
      </c>
      <c r="Q46" s="15" t="s">
        <v>45</v>
      </c>
      <c r="R46" s="15" t="s">
        <v>45</v>
      </c>
      <c r="S46" s="41">
        <v>153</v>
      </c>
      <c r="T46" s="19">
        <v>1086.3</v>
      </c>
      <c r="U46" s="56">
        <f t="shared" si="17"/>
        <v>81.38297872340425</v>
      </c>
      <c r="V46" s="15" t="s">
        <v>45</v>
      </c>
      <c r="W46" s="15" t="s">
        <v>45</v>
      </c>
      <c r="X46" s="15" t="s">
        <v>45</v>
      </c>
      <c r="Y46" s="15" t="s">
        <v>45</v>
      </c>
      <c r="Z46" s="15" t="s">
        <v>45</v>
      </c>
      <c r="AA46" s="15" t="s">
        <v>45</v>
      </c>
      <c r="AB46" s="15" t="s">
        <v>45</v>
      </c>
      <c r="AC46" s="15" t="s">
        <v>45</v>
      </c>
      <c r="AD46" s="19" t="s">
        <v>45</v>
      </c>
      <c r="AE46" s="19" t="s">
        <v>45</v>
      </c>
      <c r="AF46" s="19" t="s">
        <v>45</v>
      </c>
      <c r="AG46" s="19" t="s">
        <v>45</v>
      </c>
    </row>
    <row r="47" spans="1:33" s="81" customFormat="1" ht="15.75">
      <c r="A47" s="16">
        <v>29</v>
      </c>
      <c r="B47" s="17">
        <v>4483</v>
      </c>
      <c r="C47" s="18" t="s">
        <v>86</v>
      </c>
      <c r="D47" s="37">
        <v>34</v>
      </c>
      <c r="E47" s="20">
        <v>141</v>
      </c>
      <c r="F47" s="13">
        <f t="shared" si="18"/>
        <v>175</v>
      </c>
      <c r="G47" s="13">
        <f t="shared" si="12"/>
        <v>6</v>
      </c>
      <c r="H47" s="13">
        <f t="shared" si="13"/>
        <v>14</v>
      </c>
      <c r="I47" s="13">
        <f t="shared" si="14"/>
        <v>20</v>
      </c>
      <c r="J47" s="13">
        <v>7</v>
      </c>
      <c r="K47" s="14">
        <v>18.97</v>
      </c>
      <c r="L47" s="61">
        <f t="shared" si="15"/>
        <v>35</v>
      </c>
      <c r="M47" s="13">
        <v>0</v>
      </c>
      <c r="N47" s="14">
        <v>0</v>
      </c>
      <c r="O47" s="61">
        <f t="shared" si="16"/>
        <v>0</v>
      </c>
      <c r="P47" s="15" t="s">
        <v>45</v>
      </c>
      <c r="Q47" s="15" t="s">
        <v>45</v>
      </c>
      <c r="R47" s="15" t="s">
        <v>45</v>
      </c>
      <c r="S47" s="41">
        <v>2</v>
      </c>
      <c r="T47" s="19">
        <v>14.2</v>
      </c>
      <c r="U47" s="56">
        <f t="shared" si="17"/>
        <v>14.285714285714285</v>
      </c>
      <c r="V47" s="19" t="s">
        <v>45</v>
      </c>
      <c r="W47" s="19" t="s">
        <v>45</v>
      </c>
      <c r="X47" s="19" t="s">
        <v>45</v>
      </c>
      <c r="Y47" s="15" t="s">
        <v>45</v>
      </c>
      <c r="Z47" s="15" t="s">
        <v>45</v>
      </c>
      <c r="AA47" s="15" t="s">
        <v>45</v>
      </c>
      <c r="AB47" s="15" t="s">
        <v>45</v>
      </c>
      <c r="AC47" s="15" t="s">
        <v>45</v>
      </c>
      <c r="AD47" s="19" t="s">
        <v>45</v>
      </c>
      <c r="AE47" s="19" t="s">
        <v>45</v>
      </c>
      <c r="AF47" s="19" t="s">
        <v>45</v>
      </c>
      <c r="AG47" s="19" t="s">
        <v>45</v>
      </c>
    </row>
    <row r="48" spans="1:33" s="81" customFormat="1" ht="15.75">
      <c r="A48" s="11">
        <v>30</v>
      </c>
      <c r="B48" s="17">
        <v>4484</v>
      </c>
      <c r="C48" s="18" t="s">
        <v>91</v>
      </c>
      <c r="D48" s="20">
        <v>239</v>
      </c>
      <c r="E48" s="20">
        <v>766</v>
      </c>
      <c r="F48" s="13">
        <f t="shared" si="18"/>
        <v>1005</v>
      </c>
      <c r="G48" s="13">
        <f t="shared" si="12"/>
        <v>40</v>
      </c>
      <c r="H48" s="13">
        <f t="shared" si="13"/>
        <v>77</v>
      </c>
      <c r="I48" s="13">
        <f t="shared" si="14"/>
        <v>117</v>
      </c>
      <c r="J48" s="13">
        <v>117</v>
      </c>
      <c r="K48" s="14">
        <v>317.07</v>
      </c>
      <c r="L48" s="61">
        <f t="shared" si="15"/>
        <v>100</v>
      </c>
      <c r="M48" s="13">
        <v>9</v>
      </c>
      <c r="N48" s="14">
        <v>63.9</v>
      </c>
      <c r="O48" s="61">
        <f t="shared" si="16"/>
        <v>22.5</v>
      </c>
      <c r="P48" s="15" t="s">
        <v>45</v>
      </c>
      <c r="Q48" s="15" t="s">
        <v>45</v>
      </c>
      <c r="R48" s="15" t="s">
        <v>45</v>
      </c>
      <c r="S48" s="41">
        <v>50</v>
      </c>
      <c r="T48" s="19">
        <v>355</v>
      </c>
      <c r="U48" s="56">
        <f t="shared" si="17"/>
        <v>64.935064935064929</v>
      </c>
      <c r="V48" s="15" t="s">
        <v>45</v>
      </c>
      <c r="W48" s="15" t="s">
        <v>45</v>
      </c>
      <c r="X48" s="15" t="s">
        <v>45</v>
      </c>
      <c r="Y48" s="15" t="s">
        <v>45</v>
      </c>
      <c r="Z48" s="15" t="s">
        <v>45</v>
      </c>
      <c r="AA48" s="15" t="s">
        <v>45</v>
      </c>
      <c r="AB48" s="15" t="s">
        <v>45</v>
      </c>
      <c r="AC48" s="15" t="s">
        <v>45</v>
      </c>
      <c r="AD48" s="19" t="s">
        <v>45</v>
      </c>
      <c r="AE48" s="19" t="s">
        <v>45</v>
      </c>
      <c r="AF48" s="19" t="s">
        <v>45</v>
      </c>
      <c r="AG48" s="19" t="s">
        <v>45</v>
      </c>
    </row>
    <row r="49" spans="1:33" s="81" customFormat="1" ht="15.75">
      <c r="A49" s="11">
        <v>31</v>
      </c>
      <c r="B49" s="17">
        <v>4485</v>
      </c>
      <c r="C49" s="18" t="s">
        <v>79</v>
      </c>
      <c r="D49" s="20">
        <v>68</v>
      </c>
      <c r="E49" s="20">
        <v>203</v>
      </c>
      <c r="F49" s="13">
        <f t="shared" si="18"/>
        <v>271</v>
      </c>
      <c r="G49" s="13">
        <f t="shared" si="12"/>
        <v>11</v>
      </c>
      <c r="H49" s="13">
        <f t="shared" si="13"/>
        <v>20</v>
      </c>
      <c r="I49" s="13">
        <f t="shared" si="14"/>
        <v>31</v>
      </c>
      <c r="J49" s="13">
        <v>21</v>
      </c>
      <c r="K49" s="14">
        <v>56.910000000000011</v>
      </c>
      <c r="L49" s="61">
        <f t="shared" si="15"/>
        <v>67.741935483870961</v>
      </c>
      <c r="M49" s="13">
        <v>2</v>
      </c>
      <c r="N49" s="14">
        <v>14.2</v>
      </c>
      <c r="O49" s="61">
        <f t="shared" si="16"/>
        <v>18.2</v>
      </c>
      <c r="P49" s="15" t="s">
        <v>45</v>
      </c>
      <c r="Q49" s="15" t="s">
        <v>45</v>
      </c>
      <c r="R49" s="15" t="s">
        <v>45</v>
      </c>
      <c r="S49" s="41">
        <v>20</v>
      </c>
      <c r="T49" s="19">
        <v>142</v>
      </c>
      <c r="U49" s="56">
        <f t="shared" si="17"/>
        <v>100</v>
      </c>
      <c r="V49" s="15" t="s">
        <v>45</v>
      </c>
      <c r="W49" s="15" t="s">
        <v>45</v>
      </c>
      <c r="X49" s="15" t="s">
        <v>45</v>
      </c>
      <c r="Y49" s="15" t="s">
        <v>45</v>
      </c>
      <c r="Z49" s="15" t="s">
        <v>45</v>
      </c>
      <c r="AA49" s="15" t="s">
        <v>45</v>
      </c>
      <c r="AB49" s="15" t="s">
        <v>45</v>
      </c>
      <c r="AC49" s="15" t="s">
        <v>45</v>
      </c>
      <c r="AD49" s="19" t="s">
        <v>45</v>
      </c>
      <c r="AE49" s="19" t="s">
        <v>45</v>
      </c>
      <c r="AF49" s="19" t="s">
        <v>45</v>
      </c>
      <c r="AG49" s="19" t="s">
        <v>45</v>
      </c>
    </row>
    <row r="50" spans="1:33" s="6" customFormat="1" ht="15.75">
      <c r="A50" s="16">
        <v>32</v>
      </c>
      <c r="B50" s="17">
        <v>4545</v>
      </c>
      <c r="C50" s="18" t="s">
        <v>65</v>
      </c>
      <c r="D50" s="13">
        <v>225</v>
      </c>
      <c r="E50" s="13">
        <v>1013</v>
      </c>
      <c r="F50" s="13">
        <f t="shared" si="18"/>
        <v>1238</v>
      </c>
      <c r="G50" s="13">
        <f t="shared" si="12"/>
        <v>38</v>
      </c>
      <c r="H50" s="13">
        <f t="shared" si="13"/>
        <v>101</v>
      </c>
      <c r="I50" s="13">
        <f t="shared" si="14"/>
        <v>139</v>
      </c>
      <c r="J50" s="13">
        <v>176</v>
      </c>
      <c r="K50" s="14">
        <v>476.96000000000004</v>
      </c>
      <c r="L50" s="61">
        <f t="shared" si="15"/>
        <v>126.61870503597122</v>
      </c>
      <c r="M50" s="13">
        <v>17</v>
      </c>
      <c r="N50" s="14">
        <v>120.69999999999999</v>
      </c>
      <c r="O50" s="61">
        <f t="shared" si="16"/>
        <v>44.7</v>
      </c>
      <c r="P50" s="15" t="s">
        <v>45</v>
      </c>
      <c r="Q50" s="15" t="s">
        <v>45</v>
      </c>
      <c r="R50" s="15" t="s">
        <v>45</v>
      </c>
      <c r="S50" s="41">
        <v>103</v>
      </c>
      <c r="T50" s="19">
        <v>731.30000000000018</v>
      </c>
      <c r="U50" s="56">
        <f t="shared" si="17"/>
        <v>101.98019801980197</v>
      </c>
      <c r="V50" s="15" t="s">
        <v>45</v>
      </c>
      <c r="W50" s="15" t="s">
        <v>45</v>
      </c>
      <c r="X50" s="15" t="s">
        <v>45</v>
      </c>
      <c r="Y50" s="15" t="s">
        <v>45</v>
      </c>
      <c r="Z50" s="15" t="s">
        <v>45</v>
      </c>
      <c r="AA50" s="15" t="s">
        <v>45</v>
      </c>
      <c r="AB50" s="15" t="s">
        <v>45</v>
      </c>
      <c r="AC50" s="15" t="s">
        <v>45</v>
      </c>
      <c r="AD50" s="19" t="s">
        <v>45</v>
      </c>
      <c r="AE50" s="19" t="s">
        <v>45</v>
      </c>
      <c r="AF50" s="19" t="s">
        <v>45</v>
      </c>
      <c r="AG50" s="19" t="s">
        <v>45</v>
      </c>
    </row>
    <row r="51" spans="1:33" ht="15.75">
      <c r="A51" s="11">
        <v>33</v>
      </c>
      <c r="B51" s="17">
        <v>4548</v>
      </c>
      <c r="C51" s="21" t="s">
        <v>52</v>
      </c>
      <c r="D51" s="13">
        <v>121</v>
      </c>
      <c r="E51" s="13">
        <v>561</v>
      </c>
      <c r="F51" s="13">
        <f t="shared" si="18"/>
        <v>682</v>
      </c>
      <c r="G51" s="13">
        <f t="shared" si="12"/>
        <v>20</v>
      </c>
      <c r="H51" s="13">
        <f t="shared" si="13"/>
        <v>56</v>
      </c>
      <c r="I51" s="13">
        <f t="shared" si="14"/>
        <v>76</v>
      </c>
      <c r="J51" s="13">
        <v>201</v>
      </c>
      <c r="K51" s="14">
        <v>544.71</v>
      </c>
      <c r="L51" s="61">
        <f t="shared" si="15"/>
        <v>264.4736842105263</v>
      </c>
      <c r="M51" s="13">
        <v>11</v>
      </c>
      <c r="N51" s="14">
        <v>78.099999999999994</v>
      </c>
      <c r="O51" s="61">
        <f t="shared" si="16"/>
        <v>55</v>
      </c>
      <c r="P51" s="15" t="s">
        <v>45</v>
      </c>
      <c r="Q51" s="15" t="s">
        <v>45</v>
      </c>
      <c r="R51" s="15" t="s">
        <v>45</v>
      </c>
      <c r="S51" s="41">
        <v>72</v>
      </c>
      <c r="T51" s="19">
        <v>511.19999999999993</v>
      </c>
      <c r="U51" s="56">
        <f t="shared" si="17"/>
        <v>128.57142857142858</v>
      </c>
      <c r="V51" s="19" t="s">
        <v>45</v>
      </c>
      <c r="W51" s="19" t="s">
        <v>45</v>
      </c>
      <c r="X51" s="19" t="s">
        <v>45</v>
      </c>
      <c r="Y51" s="15" t="s">
        <v>45</v>
      </c>
      <c r="Z51" s="15" t="s">
        <v>45</v>
      </c>
      <c r="AA51" s="15" t="s">
        <v>45</v>
      </c>
      <c r="AB51" s="15" t="s">
        <v>45</v>
      </c>
      <c r="AC51" s="15" t="s">
        <v>45</v>
      </c>
      <c r="AD51" s="19" t="s">
        <v>45</v>
      </c>
      <c r="AE51" s="19" t="s">
        <v>45</v>
      </c>
      <c r="AF51" s="19" t="s">
        <v>45</v>
      </c>
      <c r="AG51" s="19" t="s">
        <v>45</v>
      </c>
    </row>
    <row r="52" spans="1:33" ht="15.75">
      <c r="A52" s="11">
        <v>34</v>
      </c>
      <c r="B52" s="17">
        <v>4549</v>
      </c>
      <c r="C52" s="22" t="s">
        <v>53</v>
      </c>
      <c r="D52" s="13">
        <v>216</v>
      </c>
      <c r="E52" s="13">
        <v>954</v>
      </c>
      <c r="F52" s="13">
        <f t="shared" si="18"/>
        <v>1170</v>
      </c>
      <c r="G52" s="13">
        <f t="shared" si="12"/>
        <v>36</v>
      </c>
      <c r="H52" s="13">
        <f t="shared" si="13"/>
        <v>95</v>
      </c>
      <c r="I52" s="13">
        <f t="shared" si="14"/>
        <v>131</v>
      </c>
      <c r="J52" s="13">
        <v>265</v>
      </c>
      <c r="K52" s="14">
        <v>718.15000000000009</v>
      </c>
      <c r="L52" s="61">
        <f t="shared" si="15"/>
        <v>202.29007633587787</v>
      </c>
      <c r="M52" s="13">
        <v>38</v>
      </c>
      <c r="N52" s="14">
        <v>269.8</v>
      </c>
      <c r="O52" s="61">
        <f t="shared" si="16"/>
        <v>105.6</v>
      </c>
      <c r="P52" s="15" t="s">
        <v>45</v>
      </c>
      <c r="Q52" s="15" t="s">
        <v>45</v>
      </c>
      <c r="R52" s="15" t="s">
        <v>45</v>
      </c>
      <c r="S52" s="41">
        <v>131</v>
      </c>
      <c r="T52" s="19">
        <v>930.09999999999991</v>
      </c>
      <c r="U52" s="56">
        <f t="shared" si="17"/>
        <v>137.89473684210526</v>
      </c>
      <c r="V52" s="15" t="s">
        <v>45</v>
      </c>
      <c r="W52" s="15" t="s">
        <v>45</v>
      </c>
      <c r="X52" s="15" t="s">
        <v>45</v>
      </c>
      <c r="Y52" s="15" t="s">
        <v>45</v>
      </c>
      <c r="Z52" s="15" t="s">
        <v>45</v>
      </c>
      <c r="AA52" s="15" t="s">
        <v>45</v>
      </c>
      <c r="AB52" s="15" t="s">
        <v>45</v>
      </c>
      <c r="AC52" s="15" t="s">
        <v>45</v>
      </c>
      <c r="AD52" s="19" t="s">
        <v>45</v>
      </c>
      <c r="AE52" s="19" t="s">
        <v>45</v>
      </c>
      <c r="AF52" s="19" t="s">
        <v>45</v>
      </c>
      <c r="AG52" s="19" t="s">
        <v>45</v>
      </c>
    </row>
    <row r="53" spans="1:33" ht="31.5">
      <c r="A53" s="16">
        <v>35</v>
      </c>
      <c r="B53" s="17">
        <v>4570</v>
      </c>
      <c r="C53" s="91" t="s">
        <v>61</v>
      </c>
      <c r="D53" s="13">
        <v>360</v>
      </c>
      <c r="E53" s="13">
        <v>1498</v>
      </c>
      <c r="F53" s="13">
        <f t="shared" si="18"/>
        <v>1858</v>
      </c>
      <c r="G53" s="13">
        <f t="shared" si="12"/>
        <v>60</v>
      </c>
      <c r="H53" s="13">
        <f t="shared" si="13"/>
        <v>150</v>
      </c>
      <c r="I53" s="13">
        <f t="shared" si="14"/>
        <v>210</v>
      </c>
      <c r="J53" s="13">
        <v>265</v>
      </c>
      <c r="K53" s="14">
        <v>718.15</v>
      </c>
      <c r="L53" s="61">
        <f t="shared" si="15"/>
        <v>126.19047619047619</v>
      </c>
      <c r="M53" s="13">
        <v>37</v>
      </c>
      <c r="N53" s="14">
        <v>262.7</v>
      </c>
      <c r="O53" s="61">
        <f t="shared" si="16"/>
        <v>61.7</v>
      </c>
      <c r="P53" s="15" t="s">
        <v>45</v>
      </c>
      <c r="Q53" s="15" t="s">
        <v>45</v>
      </c>
      <c r="R53" s="15" t="s">
        <v>45</v>
      </c>
      <c r="S53" s="41">
        <v>182</v>
      </c>
      <c r="T53" s="19">
        <v>1292.2</v>
      </c>
      <c r="U53" s="56">
        <f t="shared" si="17"/>
        <v>121.33333333333334</v>
      </c>
      <c r="V53" s="15" t="s">
        <v>45</v>
      </c>
      <c r="W53" s="15" t="s">
        <v>45</v>
      </c>
      <c r="X53" s="15" t="s">
        <v>45</v>
      </c>
      <c r="Y53" s="15" t="s">
        <v>45</v>
      </c>
      <c r="Z53" s="15" t="s">
        <v>45</v>
      </c>
      <c r="AA53" s="15" t="s">
        <v>45</v>
      </c>
      <c r="AB53" s="15"/>
      <c r="AC53" s="15"/>
      <c r="AD53" s="19"/>
      <c r="AE53" s="19"/>
      <c r="AF53" s="19" t="s">
        <v>45</v>
      </c>
      <c r="AG53" s="19" t="s">
        <v>45</v>
      </c>
    </row>
    <row r="54" spans="1:33" ht="17.45" customHeight="1">
      <c r="A54" s="11">
        <v>36</v>
      </c>
      <c r="B54" s="17">
        <v>4593</v>
      </c>
      <c r="C54" s="18" t="s">
        <v>56</v>
      </c>
      <c r="D54" s="13">
        <v>120</v>
      </c>
      <c r="E54" s="13">
        <v>575</v>
      </c>
      <c r="F54" s="13">
        <f t="shared" si="18"/>
        <v>695</v>
      </c>
      <c r="G54" s="13">
        <f t="shared" si="12"/>
        <v>20</v>
      </c>
      <c r="H54" s="13">
        <f t="shared" si="13"/>
        <v>58</v>
      </c>
      <c r="I54" s="13">
        <f t="shared" si="14"/>
        <v>78</v>
      </c>
      <c r="J54" s="13">
        <v>112</v>
      </c>
      <c r="K54" s="14">
        <v>303.52</v>
      </c>
      <c r="L54" s="61">
        <f t="shared" si="15"/>
        <v>143.58974358974359</v>
      </c>
      <c r="M54" s="13">
        <v>7</v>
      </c>
      <c r="N54" s="14">
        <v>49.699999999999996</v>
      </c>
      <c r="O54" s="61">
        <f t="shared" si="16"/>
        <v>35</v>
      </c>
      <c r="P54" s="15" t="s">
        <v>45</v>
      </c>
      <c r="Q54" s="15" t="s">
        <v>45</v>
      </c>
      <c r="R54" s="15" t="s">
        <v>45</v>
      </c>
      <c r="S54" s="41">
        <v>47</v>
      </c>
      <c r="T54" s="19">
        <v>333.69999999999993</v>
      </c>
      <c r="U54" s="56">
        <f t="shared" si="17"/>
        <v>81.034482758620683</v>
      </c>
      <c r="V54" s="19" t="s">
        <v>45</v>
      </c>
      <c r="W54" s="19" t="s">
        <v>45</v>
      </c>
      <c r="X54" s="19" t="s">
        <v>45</v>
      </c>
      <c r="Y54" s="15" t="s">
        <v>45</v>
      </c>
      <c r="Z54" s="15" t="s">
        <v>45</v>
      </c>
      <c r="AA54" s="15" t="s">
        <v>45</v>
      </c>
      <c r="AB54" s="15" t="s">
        <v>45</v>
      </c>
      <c r="AC54" s="15" t="s">
        <v>45</v>
      </c>
      <c r="AD54" s="19" t="s">
        <v>45</v>
      </c>
      <c r="AE54" s="19" t="s">
        <v>45</v>
      </c>
      <c r="AF54" s="19" t="s">
        <v>45</v>
      </c>
      <c r="AG54" s="19" t="s">
        <v>45</v>
      </c>
    </row>
    <row r="55" spans="1:33" ht="17.45" customHeight="1">
      <c r="A55" s="11">
        <v>37</v>
      </c>
      <c r="B55" s="17">
        <v>4594</v>
      </c>
      <c r="C55" s="18" t="s">
        <v>55</v>
      </c>
      <c r="D55" s="13">
        <v>32</v>
      </c>
      <c r="E55" s="13">
        <v>258</v>
      </c>
      <c r="F55" s="13">
        <f t="shared" si="18"/>
        <v>290</v>
      </c>
      <c r="G55" s="13">
        <f t="shared" si="12"/>
        <v>5</v>
      </c>
      <c r="H55" s="13">
        <f t="shared" si="13"/>
        <v>26</v>
      </c>
      <c r="I55" s="13">
        <f t="shared" si="14"/>
        <v>31</v>
      </c>
      <c r="J55" s="13">
        <v>43</v>
      </c>
      <c r="K55" s="14">
        <v>116.53</v>
      </c>
      <c r="L55" s="61">
        <f t="shared" si="15"/>
        <v>138.70967741935485</v>
      </c>
      <c r="M55" s="13">
        <v>3</v>
      </c>
      <c r="N55" s="14">
        <v>21.299999999999997</v>
      </c>
      <c r="O55" s="61">
        <f t="shared" si="16"/>
        <v>60</v>
      </c>
      <c r="P55" s="15" t="s">
        <v>45</v>
      </c>
      <c r="Q55" s="15" t="s">
        <v>45</v>
      </c>
      <c r="R55" s="15" t="s">
        <v>45</v>
      </c>
      <c r="S55" s="41">
        <v>28</v>
      </c>
      <c r="T55" s="19">
        <v>198.8</v>
      </c>
      <c r="U55" s="56">
        <f t="shared" si="17"/>
        <v>107.69230769230769</v>
      </c>
      <c r="V55" s="15" t="s">
        <v>45</v>
      </c>
      <c r="W55" s="15" t="s">
        <v>45</v>
      </c>
      <c r="X55" s="15" t="s">
        <v>45</v>
      </c>
      <c r="Y55" s="15" t="s">
        <v>45</v>
      </c>
      <c r="Z55" s="15" t="s">
        <v>45</v>
      </c>
      <c r="AA55" s="15" t="s">
        <v>45</v>
      </c>
      <c r="AB55" s="15" t="s">
        <v>45</v>
      </c>
      <c r="AC55" s="15" t="s">
        <v>45</v>
      </c>
      <c r="AD55" s="19" t="s">
        <v>45</v>
      </c>
      <c r="AE55" s="19" t="s">
        <v>45</v>
      </c>
      <c r="AF55" s="19" t="s">
        <v>45</v>
      </c>
      <c r="AG55" s="19" t="s">
        <v>45</v>
      </c>
    </row>
    <row r="56" spans="1:33" ht="15.75">
      <c r="A56" s="16">
        <v>38</v>
      </c>
      <c r="B56" s="17">
        <v>4641</v>
      </c>
      <c r="C56" s="21" t="s">
        <v>57</v>
      </c>
      <c r="D56" s="13">
        <v>85</v>
      </c>
      <c r="E56" s="13">
        <v>518</v>
      </c>
      <c r="F56" s="13">
        <f>+D56+E56</f>
        <v>603</v>
      </c>
      <c r="G56" s="13">
        <f t="shared" si="12"/>
        <v>14</v>
      </c>
      <c r="H56" s="13">
        <f t="shared" si="13"/>
        <v>52</v>
      </c>
      <c r="I56" s="13">
        <f t="shared" si="14"/>
        <v>66</v>
      </c>
      <c r="J56" s="13">
        <v>148</v>
      </c>
      <c r="K56" s="14">
        <v>401.08</v>
      </c>
      <c r="L56" s="61">
        <f t="shared" si="15"/>
        <v>224.24242424242422</v>
      </c>
      <c r="M56" s="13">
        <v>6</v>
      </c>
      <c r="N56" s="14">
        <v>42.599999999999994</v>
      </c>
      <c r="O56" s="61">
        <f t="shared" si="16"/>
        <v>42.9</v>
      </c>
      <c r="P56" s="15" t="s">
        <v>45</v>
      </c>
      <c r="Q56" s="15" t="s">
        <v>45</v>
      </c>
      <c r="R56" s="15" t="s">
        <v>45</v>
      </c>
      <c r="S56" s="41">
        <v>34</v>
      </c>
      <c r="T56" s="19">
        <v>241.39999999999998</v>
      </c>
      <c r="U56" s="56">
        <f t="shared" si="17"/>
        <v>65.384615384615387</v>
      </c>
      <c r="V56" s="19" t="s">
        <v>45</v>
      </c>
      <c r="W56" s="19" t="s">
        <v>45</v>
      </c>
      <c r="X56" s="19" t="s">
        <v>45</v>
      </c>
      <c r="Y56" s="15" t="s">
        <v>45</v>
      </c>
      <c r="Z56" s="15" t="s">
        <v>45</v>
      </c>
      <c r="AA56" s="15" t="s">
        <v>45</v>
      </c>
      <c r="AB56" s="15" t="s">
        <v>45</v>
      </c>
      <c r="AC56" s="15" t="s">
        <v>45</v>
      </c>
      <c r="AD56" s="19" t="s">
        <v>45</v>
      </c>
      <c r="AE56" s="19" t="s">
        <v>45</v>
      </c>
      <c r="AF56" s="19" t="s">
        <v>45</v>
      </c>
      <c r="AG56" s="19" t="s">
        <v>45</v>
      </c>
    </row>
    <row r="57" spans="1:33" ht="15.75">
      <c r="A57" s="11">
        <v>39</v>
      </c>
      <c r="B57" s="17">
        <v>4659</v>
      </c>
      <c r="C57" s="18" t="s">
        <v>66</v>
      </c>
      <c r="D57" s="13">
        <v>234</v>
      </c>
      <c r="E57" s="13">
        <v>800</v>
      </c>
      <c r="F57" s="13">
        <f>+D57+E57</f>
        <v>1034</v>
      </c>
      <c r="G57" s="13">
        <f t="shared" si="12"/>
        <v>39</v>
      </c>
      <c r="H57" s="13">
        <f t="shared" si="13"/>
        <v>80</v>
      </c>
      <c r="I57" s="13">
        <f t="shared" si="14"/>
        <v>119</v>
      </c>
      <c r="J57" s="13">
        <v>20</v>
      </c>
      <c r="K57" s="14">
        <v>54.2</v>
      </c>
      <c r="L57" s="61">
        <f t="shared" si="15"/>
        <v>16.806722689075631</v>
      </c>
      <c r="M57" s="13">
        <v>21</v>
      </c>
      <c r="N57" s="14">
        <v>149.1</v>
      </c>
      <c r="O57" s="61">
        <f t="shared" si="16"/>
        <v>53.8</v>
      </c>
      <c r="P57" s="15" t="s">
        <v>45</v>
      </c>
      <c r="Q57" s="15" t="s">
        <v>45</v>
      </c>
      <c r="R57" s="15" t="s">
        <v>45</v>
      </c>
      <c r="S57" s="41">
        <v>73</v>
      </c>
      <c r="T57" s="19">
        <v>518.29999999999995</v>
      </c>
      <c r="U57" s="56">
        <f t="shared" si="17"/>
        <v>91.25</v>
      </c>
      <c r="V57" s="15" t="s">
        <v>45</v>
      </c>
      <c r="W57" s="15" t="s">
        <v>45</v>
      </c>
      <c r="X57" s="15" t="s">
        <v>45</v>
      </c>
      <c r="Y57" s="15" t="s">
        <v>45</v>
      </c>
      <c r="Z57" s="15" t="s">
        <v>45</v>
      </c>
      <c r="AA57" s="15" t="s">
        <v>45</v>
      </c>
      <c r="AB57" s="15" t="s">
        <v>45</v>
      </c>
      <c r="AC57" s="15" t="s">
        <v>45</v>
      </c>
      <c r="AD57" s="19" t="s">
        <v>45</v>
      </c>
      <c r="AE57" s="19" t="s">
        <v>45</v>
      </c>
      <c r="AF57" s="19" t="s">
        <v>45</v>
      </c>
      <c r="AG57" s="19" t="s">
        <v>45</v>
      </c>
    </row>
    <row r="58" spans="1:33" ht="15.75">
      <c r="A58" s="11">
        <v>40</v>
      </c>
      <c r="B58" s="17">
        <v>4670</v>
      </c>
      <c r="C58" s="18" t="s">
        <v>118</v>
      </c>
      <c r="D58" s="13">
        <v>70</v>
      </c>
      <c r="E58" s="13">
        <v>281</v>
      </c>
      <c r="F58" s="13">
        <f>+D58+E58</f>
        <v>351</v>
      </c>
      <c r="G58" s="13">
        <f t="shared" si="12"/>
        <v>12</v>
      </c>
      <c r="H58" s="13">
        <f t="shared" si="13"/>
        <v>28</v>
      </c>
      <c r="I58" s="13">
        <f t="shared" si="14"/>
        <v>40</v>
      </c>
      <c r="J58" s="13">
        <v>73</v>
      </c>
      <c r="K58" s="14">
        <v>197.82999999999998</v>
      </c>
      <c r="L58" s="61">
        <f t="shared" si="15"/>
        <v>182.5</v>
      </c>
      <c r="M58" s="13">
        <v>14</v>
      </c>
      <c r="N58" s="14">
        <v>99.399999999999991</v>
      </c>
      <c r="O58" s="61">
        <f t="shared" si="16"/>
        <v>116.7</v>
      </c>
      <c r="P58" s="15" t="s">
        <v>45</v>
      </c>
      <c r="Q58" s="15" t="s">
        <v>45</v>
      </c>
      <c r="R58" s="15" t="s">
        <v>45</v>
      </c>
      <c r="S58" s="41">
        <v>45</v>
      </c>
      <c r="T58" s="19">
        <v>319.5</v>
      </c>
      <c r="U58" s="56">
        <f t="shared" si="17"/>
        <v>160.71428571428572</v>
      </c>
      <c r="V58" s="19" t="s">
        <v>45</v>
      </c>
      <c r="W58" s="19" t="s">
        <v>45</v>
      </c>
      <c r="X58" s="19" t="s">
        <v>45</v>
      </c>
      <c r="Y58" s="15" t="s">
        <v>45</v>
      </c>
      <c r="Z58" s="15" t="s">
        <v>45</v>
      </c>
      <c r="AA58" s="15" t="s">
        <v>45</v>
      </c>
      <c r="AB58" s="15" t="s">
        <v>45</v>
      </c>
      <c r="AC58" s="15" t="s">
        <v>45</v>
      </c>
      <c r="AD58" s="19" t="s">
        <v>45</v>
      </c>
      <c r="AE58" s="19" t="s">
        <v>45</v>
      </c>
      <c r="AF58" s="19" t="s">
        <v>45</v>
      </c>
      <c r="AG58" s="19" t="s">
        <v>45</v>
      </c>
    </row>
    <row r="59" spans="1:33" ht="15.75">
      <c r="A59" s="16">
        <v>41</v>
      </c>
      <c r="B59" s="17">
        <v>4705</v>
      </c>
      <c r="C59" s="18" t="s">
        <v>88</v>
      </c>
      <c r="D59" s="20">
        <v>193</v>
      </c>
      <c r="E59" s="20">
        <v>470</v>
      </c>
      <c r="F59" s="13">
        <f>+D59+E59</f>
        <v>663</v>
      </c>
      <c r="G59" s="13">
        <f t="shared" si="12"/>
        <v>32</v>
      </c>
      <c r="H59" s="13">
        <f t="shared" si="13"/>
        <v>47</v>
      </c>
      <c r="I59" s="13">
        <f t="shared" si="14"/>
        <v>79</v>
      </c>
      <c r="J59" s="13">
        <v>59</v>
      </c>
      <c r="K59" s="14">
        <v>159.89000000000001</v>
      </c>
      <c r="L59" s="61">
        <f t="shared" si="15"/>
        <v>74.683544303797461</v>
      </c>
      <c r="M59" s="13">
        <v>12</v>
      </c>
      <c r="N59" s="14">
        <v>85.2</v>
      </c>
      <c r="O59" s="61">
        <f t="shared" si="16"/>
        <v>37.5</v>
      </c>
      <c r="P59" s="15" t="s">
        <v>45</v>
      </c>
      <c r="Q59" s="15" t="s">
        <v>45</v>
      </c>
      <c r="R59" s="15" t="s">
        <v>45</v>
      </c>
      <c r="S59" s="41">
        <v>47</v>
      </c>
      <c r="T59" s="19">
        <v>333.70000000000005</v>
      </c>
      <c r="U59" s="56">
        <f t="shared" si="17"/>
        <v>100</v>
      </c>
      <c r="V59" s="15" t="s">
        <v>45</v>
      </c>
      <c r="W59" s="15" t="s">
        <v>45</v>
      </c>
      <c r="X59" s="15" t="s">
        <v>45</v>
      </c>
      <c r="Y59" s="15" t="s">
        <v>45</v>
      </c>
      <c r="Z59" s="15" t="s">
        <v>45</v>
      </c>
      <c r="AA59" s="15" t="s">
        <v>45</v>
      </c>
      <c r="AB59" s="15" t="s">
        <v>45</v>
      </c>
      <c r="AC59" s="15" t="s">
        <v>45</v>
      </c>
      <c r="AD59" s="19" t="s">
        <v>45</v>
      </c>
      <c r="AE59" s="19" t="s">
        <v>45</v>
      </c>
      <c r="AF59" s="19" t="s">
        <v>45</v>
      </c>
      <c r="AG59" s="19" t="s">
        <v>45</v>
      </c>
    </row>
    <row r="60" spans="1:33" ht="15.75">
      <c r="A60" s="11">
        <v>42</v>
      </c>
      <c r="B60" s="17">
        <v>4706</v>
      </c>
      <c r="C60" s="18" t="s">
        <v>87</v>
      </c>
      <c r="D60" s="20">
        <v>18</v>
      </c>
      <c r="E60" s="20">
        <v>178</v>
      </c>
      <c r="F60" s="13">
        <f>+D60+E60</f>
        <v>196</v>
      </c>
      <c r="G60" s="13">
        <f t="shared" si="12"/>
        <v>3</v>
      </c>
      <c r="H60" s="13">
        <f t="shared" si="13"/>
        <v>18</v>
      </c>
      <c r="I60" s="13">
        <f t="shared" si="14"/>
        <v>21</v>
      </c>
      <c r="J60" s="13">
        <v>15</v>
      </c>
      <c r="K60" s="14">
        <v>40.650000000000006</v>
      </c>
      <c r="L60" s="61">
        <f t="shared" si="15"/>
        <v>71.428571428571431</v>
      </c>
      <c r="M60" s="13">
        <v>2</v>
      </c>
      <c r="N60" s="14">
        <v>14.2</v>
      </c>
      <c r="O60" s="61">
        <f t="shared" si="16"/>
        <v>66.7</v>
      </c>
      <c r="P60" s="15" t="s">
        <v>45</v>
      </c>
      <c r="Q60" s="15" t="s">
        <v>45</v>
      </c>
      <c r="R60" s="15" t="s">
        <v>45</v>
      </c>
      <c r="S60" s="41">
        <v>12</v>
      </c>
      <c r="T60" s="19">
        <v>85.199999999999989</v>
      </c>
      <c r="U60" s="56">
        <f t="shared" si="17"/>
        <v>66.666666666666657</v>
      </c>
      <c r="V60" s="19" t="s">
        <v>45</v>
      </c>
      <c r="W60" s="19" t="s">
        <v>45</v>
      </c>
      <c r="X60" s="19" t="s">
        <v>45</v>
      </c>
      <c r="Y60" s="15" t="s">
        <v>45</v>
      </c>
      <c r="Z60" s="15" t="s">
        <v>45</v>
      </c>
      <c r="AA60" s="15" t="s">
        <v>45</v>
      </c>
      <c r="AB60" s="15" t="s">
        <v>45</v>
      </c>
      <c r="AC60" s="15" t="s">
        <v>45</v>
      </c>
      <c r="AD60" s="19" t="s">
        <v>45</v>
      </c>
      <c r="AE60" s="19" t="s">
        <v>45</v>
      </c>
      <c r="AF60" s="19" t="s">
        <v>45</v>
      </c>
      <c r="AG60" s="19" t="s">
        <v>45</v>
      </c>
    </row>
    <row r="61" spans="1:33" ht="15.75">
      <c r="A61" s="11">
        <v>43</v>
      </c>
      <c r="B61" s="86">
        <v>4727</v>
      </c>
      <c r="C61" s="70" t="s">
        <v>111</v>
      </c>
      <c r="D61" s="71">
        <v>231</v>
      </c>
      <c r="E61" s="71">
        <v>805</v>
      </c>
      <c r="F61" s="71">
        <f t="shared" si="18"/>
        <v>1036</v>
      </c>
      <c r="G61" s="13">
        <f t="shared" si="12"/>
        <v>39</v>
      </c>
      <c r="H61" s="13">
        <f t="shared" si="13"/>
        <v>81</v>
      </c>
      <c r="I61" s="13">
        <f t="shared" si="14"/>
        <v>120</v>
      </c>
      <c r="J61" s="71">
        <v>316</v>
      </c>
      <c r="K61" s="72">
        <v>856.36</v>
      </c>
      <c r="L61" s="61">
        <f t="shared" si="15"/>
        <v>263.33333333333331</v>
      </c>
      <c r="M61" s="71">
        <v>17</v>
      </c>
      <c r="N61" s="72">
        <v>120.69999999999999</v>
      </c>
      <c r="O61" s="61">
        <f t="shared" si="16"/>
        <v>43.6</v>
      </c>
      <c r="P61" s="73" t="s">
        <v>45</v>
      </c>
      <c r="Q61" s="73" t="s">
        <v>45</v>
      </c>
      <c r="R61" s="15" t="s">
        <v>45</v>
      </c>
      <c r="S61" s="74">
        <v>72</v>
      </c>
      <c r="T61" s="75">
        <v>511.20000000000005</v>
      </c>
      <c r="U61" s="56">
        <f t="shared" si="17"/>
        <v>88.888888888888886</v>
      </c>
      <c r="V61" s="73" t="s">
        <v>45</v>
      </c>
      <c r="W61" s="73" t="s">
        <v>45</v>
      </c>
      <c r="X61" s="73" t="s">
        <v>45</v>
      </c>
      <c r="Y61" s="73" t="s">
        <v>45</v>
      </c>
      <c r="Z61" s="73" t="s">
        <v>45</v>
      </c>
      <c r="AA61" s="73" t="s">
        <v>45</v>
      </c>
      <c r="AB61" s="73" t="s">
        <v>45</v>
      </c>
      <c r="AC61" s="73" t="s">
        <v>45</v>
      </c>
      <c r="AD61" s="75" t="s">
        <v>45</v>
      </c>
      <c r="AE61" s="75" t="s">
        <v>45</v>
      </c>
      <c r="AF61" s="75" t="s">
        <v>45</v>
      </c>
      <c r="AG61" s="75" t="s">
        <v>45</v>
      </c>
    </row>
    <row r="62" spans="1:33" ht="15.75">
      <c r="A62" s="16">
        <v>44</v>
      </c>
      <c r="B62" s="17">
        <v>6132</v>
      </c>
      <c r="C62" s="142" t="s">
        <v>92</v>
      </c>
      <c r="D62" s="20">
        <v>426</v>
      </c>
      <c r="E62" s="20">
        <v>1577</v>
      </c>
      <c r="F62" s="13">
        <f t="shared" si="18"/>
        <v>2003</v>
      </c>
      <c r="G62" s="13">
        <f t="shared" si="12"/>
        <v>71</v>
      </c>
      <c r="H62" s="13">
        <f t="shared" si="13"/>
        <v>158</v>
      </c>
      <c r="I62" s="13">
        <f t="shared" si="14"/>
        <v>229</v>
      </c>
      <c r="J62" s="13">
        <v>239</v>
      </c>
      <c r="K62" s="14">
        <v>647.69000000000005</v>
      </c>
      <c r="L62" s="102">
        <f t="shared" si="15"/>
        <v>104.36681222707425</v>
      </c>
      <c r="M62" s="13">
        <v>23</v>
      </c>
      <c r="N62" s="14">
        <v>163.30000000000001</v>
      </c>
      <c r="O62" s="61">
        <f t="shared" si="16"/>
        <v>32.4</v>
      </c>
      <c r="P62" s="15" t="s">
        <v>45</v>
      </c>
      <c r="Q62" s="15" t="s">
        <v>45</v>
      </c>
      <c r="R62" s="15" t="s">
        <v>45</v>
      </c>
      <c r="S62" s="41">
        <v>112</v>
      </c>
      <c r="T62" s="19">
        <v>795.19999999999993</v>
      </c>
      <c r="U62" s="103">
        <f t="shared" si="17"/>
        <v>70.886075949367083</v>
      </c>
      <c r="V62" s="19" t="s">
        <v>45</v>
      </c>
      <c r="W62" s="19" t="s">
        <v>45</v>
      </c>
      <c r="X62" s="19" t="s">
        <v>45</v>
      </c>
      <c r="Y62" s="15" t="s">
        <v>45</v>
      </c>
      <c r="Z62" s="15" t="s">
        <v>45</v>
      </c>
      <c r="AA62" s="15" t="s">
        <v>45</v>
      </c>
      <c r="AB62" s="15" t="s">
        <v>45</v>
      </c>
      <c r="AC62" s="15" t="s">
        <v>45</v>
      </c>
      <c r="AD62" s="19" t="s">
        <v>45</v>
      </c>
      <c r="AE62" s="19" t="s">
        <v>45</v>
      </c>
      <c r="AF62" s="19" t="s">
        <v>45</v>
      </c>
      <c r="AG62" s="19" t="s">
        <v>45</v>
      </c>
    </row>
    <row r="63" spans="1:33" ht="15.75">
      <c r="A63" s="11">
        <v>45</v>
      </c>
      <c r="B63" s="17">
        <v>6139</v>
      </c>
      <c r="C63" s="142" t="s">
        <v>93</v>
      </c>
      <c r="D63" s="20">
        <v>851</v>
      </c>
      <c r="E63" s="20">
        <v>2628</v>
      </c>
      <c r="F63" s="13">
        <f t="shared" si="18"/>
        <v>3479</v>
      </c>
      <c r="G63" s="13">
        <f t="shared" si="12"/>
        <v>142</v>
      </c>
      <c r="H63" s="13">
        <f t="shared" si="13"/>
        <v>263</v>
      </c>
      <c r="I63" s="13">
        <f t="shared" si="14"/>
        <v>405</v>
      </c>
      <c r="J63" s="13">
        <v>659</v>
      </c>
      <c r="K63" s="14">
        <v>1785.89</v>
      </c>
      <c r="L63" s="102">
        <f t="shared" si="15"/>
        <v>162.71604938271605</v>
      </c>
      <c r="M63" s="13">
        <v>63</v>
      </c>
      <c r="N63" s="14">
        <v>447.29999999999995</v>
      </c>
      <c r="O63" s="61">
        <f t="shared" si="16"/>
        <v>44.4</v>
      </c>
      <c r="P63" s="15" t="s">
        <v>45</v>
      </c>
      <c r="Q63" s="15" t="s">
        <v>45</v>
      </c>
      <c r="R63" s="15" t="s">
        <v>45</v>
      </c>
      <c r="S63" s="41">
        <v>204</v>
      </c>
      <c r="T63" s="19">
        <v>1448.4</v>
      </c>
      <c r="U63" s="103">
        <f t="shared" si="17"/>
        <v>77.566539923954366</v>
      </c>
      <c r="V63" s="15" t="s">
        <v>45</v>
      </c>
      <c r="W63" s="15" t="s">
        <v>45</v>
      </c>
      <c r="X63" s="15" t="s">
        <v>45</v>
      </c>
      <c r="Y63" s="15" t="s">
        <v>45</v>
      </c>
      <c r="Z63" s="15" t="s">
        <v>45</v>
      </c>
      <c r="AA63" s="15" t="s">
        <v>45</v>
      </c>
      <c r="AB63" s="15" t="s">
        <v>45</v>
      </c>
      <c r="AC63" s="15" t="s">
        <v>45</v>
      </c>
      <c r="AD63" s="19" t="s">
        <v>45</v>
      </c>
      <c r="AE63" s="19" t="s">
        <v>45</v>
      </c>
      <c r="AF63" s="19" t="s">
        <v>45</v>
      </c>
      <c r="AG63" s="19" t="s">
        <v>45</v>
      </c>
    </row>
    <row r="64" spans="1:33" ht="15.75">
      <c r="A64" s="11">
        <v>46</v>
      </c>
      <c r="B64" s="42">
        <v>6219</v>
      </c>
      <c r="C64" s="76" t="s">
        <v>67</v>
      </c>
      <c r="D64" s="77">
        <v>351</v>
      </c>
      <c r="E64" s="77">
        <v>929</v>
      </c>
      <c r="F64" s="71">
        <f t="shared" si="18"/>
        <v>1280</v>
      </c>
      <c r="G64" s="13">
        <f t="shared" si="12"/>
        <v>59</v>
      </c>
      <c r="H64" s="13">
        <f t="shared" si="13"/>
        <v>93</v>
      </c>
      <c r="I64" s="13">
        <f t="shared" si="14"/>
        <v>152</v>
      </c>
      <c r="J64" s="78">
        <v>167</v>
      </c>
      <c r="K64" s="79">
        <v>452.56999999999994</v>
      </c>
      <c r="L64" s="61">
        <f t="shared" si="15"/>
        <v>109.86842105263158</v>
      </c>
      <c r="M64" s="78">
        <v>41</v>
      </c>
      <c r="N64" s="79">
        <v>291.10000000000002</v>
      </c>
      <c r="O64" s="61">
        <f t="shared" si="16"/>
        <v>69.5</v>
      </c>
      <c r="P64" s="73" t="s">
        <v>45</v>
      </c>
      <c r="Q64" s="73" t="s">
        <v>45</v>
      </c>
      <c r="R64" s="15" t="s">
        <v>45</v>
      </c>
      <c r="S64" s="65">
        <v>103</v>
      </c>
      <c r="T64" s="80">
        <v>731.3</v>
      </c>
      <c r="U64" s="56">
        <f t="shared" si="17"/>
        <v>110.75268817204301</v>
      </c>
      <c r="V64" s="75" t="s">
        <v>45</v>
      </c>
      <c r="W64" s="75" t="s">
        <v>45</v>
      </c>
      <c r="X64" s="75" t="s">
        <v>45</v>
      </c>
      <c r="Y64" s="73" t="s">
        <v>45</v>
      </c>
      <c r="Z64" s="73" t="s">
        <v>45</v>
      </c>
      <c r="AA64" s="73" t="s">
        <v>45</v>
      </c>
      <c r="AB64" s="73" t="s">
        <v>45</v>
      </c>
      <c r="AC64" s="73" t="s">
        <v>45</v>
      </c>
      <c r="AD64" s="80" t="s">
        <v>45</v>
      </c>
      <c r="AE64" s="80" t="s">
        <v>45</v>
      </c>
      <c r="AF64" s="80" t="s">
        <v>45</v>
      </c>
      <c r="AG64" s="80" t="s">
        <v>45</v>
      </c>
    </row>
    <row r="65" spans="1:33" ht="15.75">
      <c r="A65" s="16">
        <v>47</v>
      </c>
      <c r="B65" s="42">
        <v>6457</v>
      </c>
      <c r="C65" s="76" t="s">
        <v>69</v>
      </c>
      <c r="D65" s="77">
        <v>131</v>
      </c>
      <c r="E65" s="77">
        <v>529</v>
      </c>
      <c r="F65" s="71">
        <f t="shared" si="18"/>
        <v>660</v>
      </c>
      <c r="G65" s="13">
        <f t="shared" si="12"/>
        <v>22</v>
      </c>
      <c r="H65" s="13">
        <f t="shared" si="13"/>
        <v>53</v>
      </c>
      <c r="I65" s="13">
        <f t="shared" si="14"/>
        <v>75</v>
      </c>
      <c r="J65" s="78">
        <v>69</v>
      </c>
      <c r="K65" s="79">
        <v>186.99</v>
      </c>
      <c r="L65" s="61">
        <f t="shared" si="15"/>
        <v>92</v>
      </c>
      <c r="M65" s="78">
        <v>11</v>
      </c>
      <c r="N65" s="79">
        <v>78.099999999999994</v>
      </c>
      <c r="O65" s="61">
        <f t="shared" si="16"/>
        <v>50</v>
      </c>
      <c r="P65" s="73" t="s">
        <v>45</v>
      </c>
      <c r="Q65" s="73" t="s">
        <v>45</v>
      </c>
      <c r="R65" s="15" t="s">
        <v>45</v>
      </c>
      <c r="S65" s="65">
        <v>28</v>
      </c>
      <c r="T65" s="80">
        <v>198.79999999999998</v>
      </c>
      <c r="U65" s="56">
        <f t="shared" si="17"/>
        <v>52.830188679245282</v>
      </c>
      <c r="V65" s="75" t="s">
        <v>45</v>
      </c>
      <c r="W65" s="75" t="s">
        <v>45</v>
      </c>
      <c r="X65" s="75" t="s">
        <v>45</v>
      </c>
      <c r="Y65" s="73" t="s">
        <v>45</v>
      </c>
      <c r="Z65" s="73" t="s">
        <v>45</v>
      </c>
      <c r="AA65" s="73" t="s">
        <v>45</v>
      </c>
      <c r="AB65" s="73" t="s">
        <v>45</v>
      </c>
      <c r="AC65" s="73" t="s">
        <v>45</v>
      </c>
      <c r="AD65" s="80" t="s">
        <v>45</v>
      </c>
      <c r="AE65" s="80" t="s">
        <v>45</v>
      </c>
      <c r="AF65" s="80" t="s">
        <v>45</v>
      </c>
      <c r="AG65" s="80" t="s">
        <v>45</v>
      </c>
    </row>
    <row r="66" spans="1:33" ht="15.75">
      <c r="A66" s="11">
        <v>48</v>
      </c>
      <c r="B66" s="42">
        <v>6657</v>
      </c>
      <c r="C66" s="38" t="s">
        <v>70</v>
      </c>
      <c r="D66" s="49">
        <v>304</v>
      </c>
      <c r="E66" s="49">
        <v>1145</v>
      </c>
      <c r="F66" s="13">
        <f>+D66+E66</f>
        <v>1449</v>
      </c>
      <c r="G66" s="13">
        <f t="shared" si="12"/>
        <v>51</v>
      </c>
      <c r="H66" s="13">
        <f t="shared" si="13"/>
        <v>115</v>
      </c>
      <c r="I66" s="13">
        <f t="shared" si="14"/>
        <v>166</v>
      </c>
      <c r="J66" s="44">
        <v>204</v>
      </c>
      <c r="K66" s="45">
        <v>552.83999999999992</v>
      </c>
      <c r="L66" s="61">
        <f t="shared" si="15"/>
        <v>122.89156626506023</v>
      </c>
      <c r="M66" s="44">
        <v>33</v>
      </c>
      <c r="N66" s="45">
        <v>234.3</v>
      </c>
      <c r="O66" s="61">
        <f t="shared" si="16"/>
        <v>64.7</v>
      </c>
      <c r="P66" s="15" t="s">
        <v>45</v>
      </c>
      <c r="Q66" s="15" t="s">
        <v>45</v>
      </c>
      <c r="R66" s="15" t="s">
        <v>45</v>
      </c>
      <c r="S66" s="48">
        <v>108</v>
      </c>
      <c r="T66" s="46">
        <v>766.8</v>
      </c>
      <c r="U66" s="56">
        <f t="shared" si="17"/>
        <v>93.913043478260875</v>
      </c>
      <c r="V66" s="19" t="s">
        <v>45</v>
      </c>
      <c r="W66" s="19" t="s">
        <v>45</v>
      </c>
      <c r="X66" s="19" t="s">
        <v>45</v>
      </c>
      <c r="Y66" s="15" t="s">
        <v>45</v>
      </c>
      <c r="Z66" s="15" t="s">
        <v>45</v>
      </c>
      <c r="AA66" s="15" t="s">
        <v>45</v>
      </c>
      <c r="AB66" s="15" t="s">
        <v>45</v>
      </c>
      <c r="AC66" s="15" t="s">
        <v>45</v>
      </c>
      <c r="AD66" s="46" t="s">
        <v>45</v>
      </c>
      <c r="AE66" s="46" t="s">
        <v>45</v>
      </c>
      <c r="AF66" s="46" t="s">
        <v>45</v>
      </c>
      <c r="AG66" s="46" t="s">
        <v>45</v>
      </c>
    </row>
    <row r="67" spans="1:33" ht="15.75">
      <c r="A67" s="11">
        <v>49</v>
      </c>
      <c r="B67" s="17">
        <v>7041</v>
      </c>
      <c r="C67" s="18" t="s">
        <v>83</v>
      </c>
      <c r="D67" s="20">
        <v>398</v>
      </c>
      <c r="E67" s="20">
        <v>1252</v>
      </c>
      <c r="F67" s="13">
        <f>+D67+E67</f>
        <v>1650</v>
      </c>
      <c r="G67" s="13">
        <f t="shared" si="12"/>
        <v>66</v>
      </c>
      <c r="H67" s="13">
        <f t="shared" si="13"/>
        <v>125</v>
      </c>
      <c r="I67" s="13">
        <f t="shared" si="14"/>
        <v>191</v>
      </c>
      <c r="J67" s="13">
        <v>199</v>
      </c>
      <c r="K67" s="14">
        <v>539.29</v>
      </c>
      <c r="L67" s="61">
        <f t="shared" si="15"/>
        <v>104.18848167539268</v>
      </c>
      <c r="M67" s="13">
        <v>37</v>
      </c>
      <c r="N67" s="14">
        <v>262.7</v>
      </c>
      <c r="O67" s="61">
        <f t="shared" si="16"/>
        <v>56.1</v>
      </c>
      <c r="P67" s="15" t="s">
        <v>45</v>
      </c>
      <c r="Q67" s="15" t="s">
        <v>45</v>
      </c>
      <c r="R67" s="15" t="s">
        <v>45</v>
      </c>
      <c r="S67" s="41">
        <v>111</v>
      </c>
      <c r="T67" s="19">
        <v>788.09999999999991</v>
      </c>
      <c r="U67" s="56">
        <f t="shared" si="17"/>
        <v>88.8</v>
      </c>
      <c r="V67" s="15" t="s">
        <v>45</v>
      </c>
      <c r="W67" s="15" t="s">
        <v>45</v>
      </c>
      <c r="X67" s="15" t="s">
        <v>45</v>
      </c>
      <c r="Y67" s="15" t="s">
        <v>45</v>
      </c>
      <c r="Z67" s="15" t="s">
        <v>45</v>
      </c>
      <c r="AA67" s="15" t="s">
        <v>45</v>
      </c>
      <c r="AB67" s="15" t="s">
        <v>45</v>
      </c>
      <c r="AC67" s="15" t="s">
        <v>45</v>
      </c>
      <c r="AD67" s="19" t="s">
        <v>45</v>
      </c>
      <c r="AE67" s="19" t="s">
        <v>45</v>
      </c>
      <c r="AF67" s="19" t="s">
        <v>45</v>
      </c>
      <c r="AG67" s="19" t="s">
        <v>45</v>
      </c>
    </row>
    <row r="68" spans="1:33" ht="15.75">
      <c r="A68" s="16">
        <v>50</v>
      </c>
      <c r="B68" s="86">
        <v>7049</v>
      </c>
      <c r="C68" s="18" t="s">
        <v>110</v>
      </c>
      <c r="D68" s="13">
        <v>417</v>
      </c>
      <c r="E68" s="13">
        <v>1777</v>
      </c>
      <c r="F68" s="13">
        <f>+D68+E68</f>
        <v>2194</v>
      </c>
      <c r="G68" s="13">
        <f t="shared" si="12"/>
        <v>70</v>
      </c>
      <c r="H68" s="13">
        <f t="shared" si="13"/>
        <v>178</v>
      </c>
      <c r="I68" s="13">
        <f t="shared" si="14"/>
        <v>248</v>
      </c>
      <c r="J68" s="13">
        <v>577</v>
      </c>
      <c r="K68" s="14">
        <v>1563.67</v>
      </c>
      <c r="L68" s="61">
        <f t="shared" si="15"/>
        <v>232.66129032258064</v>
      </c>
      <c r="M68" s="66">
        <v>58</v>
      </c>
      <c r="N68" s="67">
        <v>411.8</v>
      </c>
      <c r="O68" s="61">
        <f t="shared" si="16"/>
        <v>82.9</v>
      </c>
      <c r="P68" s="15" t="s">
        <v>45</v>
      </c>
      <c r="Q68" s="15" t="s">
        <v>45</v>
      </c>
      <c r="R68" s="15" t="s">
        <v>45</v>
      </c>
      <c r="S68" s="68">
        <v>206</v>
      </c>
      <c r="T68" s="69">
        <v>1462.6</v>
      </c>
      <c r="U68" s="56">
        <f t="shared" si="17"/>
        <v>115.73033707865167</v>
      </c>
      <c r="V68" s="19" t="s">
        <v>45</v>
      </c>
      <c r="W68" s="19" t="s">
        <v>45</v>
      </c>
      <c r="X68" s="19" t="s">
        <v>45</v>
      </c>
      <c r="Y68" s="15" t="s">
        <v>45</v>
      </c>
      <c r="Z68" s="15" t="s">
        <v>45</v>
      </c>
      <c r="AA68" s="15" t="s">
        <v>45</v>
      </c>
      <c r="AB68" s="15" t="s">
        <v>45</v>
      </c>
      <c r="AC68" s="15" t="s">
        <v>45</v>
      </c>
      <c r="AD68" s="19" t="s">
        <v>45</v>
      </c>
      <c r="AE68" s="19" t="s">
        <v>45</v>
      </c>
      <c r="AF68" s="19" t="s">
        <v>45</v>
      </c>
      <c r="AG68" s="19" t="s">
        <v>45</v>
      </c>
    </row>
    <row r="69" spans="1:33" ht="15.75">
      <c r="A69" s="11">
        <v>51</v>
      </c>
      <c r="B69" s="17">
        <v>7088</v>
      </c>
      <c r="C69" s="18" t="s">
        <v>72</v>
      </c>
      <c r="D69" s="13">
        <v>67</v>
      </c>
      <c r="E69" s="13">
        <v>299</v>
      </c>
      <c r="F69" s="13">
        <f>+D69+E69</f>
        <v>366</v>
      </c>
      <c r="G69" s="13">
        <f t="shared" si="12"/>
        <v>11</v>
      </c>
      <c r="H69" s="13">
        <f t="shared" si="13"/>
        <v>30</v>
      </c>
      <c r="I69" s="13">
        <f t="shared" si="14"/>
        <v>41</v>
      </c>
      <c r="J69" s="13">
        <v>30</v>
      </c>
      <c r="K69" s="14">
        <v>81.3</v>
      </c>
      <c r="L69" s="61">
        <f t="shared" si="15"/>
        <v>73.170731707317074</v>
      </c>
      <c r="M69" s="13">
        <v>6</v>
      </c>
      <c r="N69" s="14">
        <v>42.599999999999994</v>
      </c>
      <c r="O69" s="61">
        <f t="shared" si="16"/>
        <v>54.5</v>
      </c>
      <c r="P69" s="15" t="s">
        <v>45</v>
      </c>
      <c r="Q69" s="15" t="s">
        <v>45</v>
      </c>
      <c r="R69" s="15" t="s">
        <v>45</v>
      </c>
      <c r="S69" s="41">
        <v>25</v>
      </c>
      <c r="T69" s="19">
        <v>177.49999999999997</v>
      </c>
      <c r="U69" s="56">
        <f t="shared" si="17"/>
        <v>83.333333333333343</v>
      </c>
      <c r="V69" s="15" t="s">
        <v>45</v>
      </c>
      <c r="W69" s="15" t="s">
        <v>45</v>
      </c>
      <c r="X69" s="15" t="s">
        <v>45</v>
      </c>
      <c r="Y69" s="15" t="s">
        <v>45</v>
      </c>
      <c r="Z69" s="15" t="s">
        <v>45</v>
      </c>
      <c r="AA69" s="15" t="s">
        <v>45</v>
      </c>
      <c r="AB69" s="15" t="s">
        <v>45</v>
      </c>
      <c r="AC69" s="15" t="s">
        <v>45</v>
      </c>
      <c r="AD69" s="19" t="s">
        <v>45</v>
      </c>
      <c r="AE69" s="19" t="s">
        <v>45</v>
      </c>
      <c r="AF69" s="19" t="s">
        <v>45</v>
      </c>
      <c r="AG69" s="19" t="s">
        <v>45</v>
      </c>
    </row>
    <row r="70" spans="1:33" ht="15.75">
      <c r="A70" s="11">
        <v>52</v>
      </c>
      <c r="B70" s="87">
        <v>7292</v>
      </c>
      <c r="C70" s="21" t="s">
        <v>112</v>
      </c>
      <c r="D70" s="15" t="s">
        <v>45</v>
      </c>
      <c r="E70" s="15" t="s">
        <v>45</v>
      </c>
      <c r="F70" s="15" t="s">
        <v>45</v>
      </c>
      <c r="G70" s="15" t="s">
        <v>45</v>
      </c>
      <c r="H70" s="15" t="s">
        <v>45</v>
      </c>
      <c r="I70" s="15" t="s">
        <v>45</v>
      </c>
      <c r="J70" s="15" t="s">
        <v>45</v>
      </c>
      <c r="K70" s="15" t="s">
        <v>45</v>
      </c>
      <c r="L70" s="15" t="s">
        <v>45</v>
      </c>
      <c r="M70" s="15" t="s">
        <v>45</v>
      </c>
      <c r="N70" s="15" t="s">
        <v>45</v>
      </c>
      <c r="O70" s="15" t="s">
        <v>45</v>
      </c>
      <c r="P70" s="15" t="s">
        <v>45</v>
      </c>
      <c r="Q70" s="15" t="s">
        <v>45</v>
      </c>
      <c r="R70" s="15" t="s">
        <v>45</v>
      </c>
      <c r="S70" s="15" t="s">
        <v>45</v>
      </c>
      <c r="T70" s="15" t="s">
        <v>45</v>
      </c>
      <c r="U70" s="15" t="s">
        <v>45</v>
      </c>
      <c r="V70" s="15" t="s">
        <v>45</v>
      </c>
      <c r="W70" s="15" t="s">
        <v>45</v>
      </c>
      <c r="X70" s="15" t="s">
        <v>45</v>
      </c>
      <c r="Y70" s="15" t="s">
        <v>45</v>
      </c>
      <c r="Z70" s="15" t="s">
        <v>45</v>
      </c>
      <c r="AA70" s="15" t="s">
        <v>45</v>
      </c>
      <c r="AB70" s="15"/>
      <c r="AC70" s="15"/>
      <c r="AD70" s="41">
        <v>17</v>
      </c>
      <c r="AE70" s="19">
        <v>691.22</v>
      </c>
      <c r="AF70" s="19" t="s">
        <v>45</v>
      </c>
      <c r="AG70" s="19" t="s">
        <v>45</v>
      </c>
    </row>
    <row r="71" spans="1:33" ht="15.75">
      <c r="A71" s="16">
        <v>53</v>
      </c>
      <c r="B71" s="17">
        <v>7814</v>
      </c>
      <c r="C71" s="21" t="s">
        <v>94</v>
      </c>
      <c r="D71" s="20">
        <v>301</v>
      </c>
      <c r="E71" s="20">
        <v>927</v>
      </c>
      <c r="F71" s="13">
        <f>+D71+E71</f>
        <v>1228</v>
      </c>
      <c r="G71" s="13">
        <f t="shared" si="12"/>
        <v>50</v>
      </c>
      <c r="H71" s="13">
        <f t="shared" si="13"/>
        <v>93</v>
      </c>
      <c r="I71" s="13">
        <f t="shared" si="14"/>
        <v>143</v>
      </c>
      <c r="J71" s="13">
        <v>8</v>
      </c>
      <c r="K71" s="14">
        <v>21.68</v>
      </c>
      <c r="L71" s="61">
        <f t="shared" si="15"/>
        <v>5.5944055944055942</v>
      </c>
      <c r="M71" s="13">
        <v>22</v>
      </c>
      <c r="N71" s="14">
        <v>156.19999999999999</v>
      </c>
      <c r="O71" s="61">
        <f t="shared" si="16"/>
        <v>44</v>
      </c>
      <c r="P71" s="15" t="s">
        <v>45</v>
      </c>
      <c r="Q71" s="15" t="s">
        <v>45</v>
      </c>
      <c r="R71" s="15" t="s">
        <v>45</v>
      </c>
      <c r="S71" s="41">
        <v>85</v>
      </c>
      <c r="T71" s="19">
        <v>603.5</v>
      </c>
      <c r="U71" s="56">
        <f t="shared" si="17"/>
        <v>91.397849462365585</v>
      </c>
      <c r="V71" s="19" t="s">
        <v>45</v>
      </c>
      <c r="W71" s="19" t="s">
        <v>45</v>
      </c>
      <c r="X71" s="19" t="s">
        <v>45</v>
      </c>
      <c r="Y71" s="15" t="s">
        <v>45</v>
      </c>
      <c r="Z71" s="15" t="s">
        <v>45</v>
      </c>
      <c r="AA71" s="15" t="s">
        <v>45</v>
      </c>
      <c r="AB71" s="15" t="s">
        <v>45</v>
      </c>
      <c r="AC71" s="15" t="s">
        <v>45</v>
      </c>
      <c r="AD71" s="19" t="s">
        <v>45</v>
      </c>
      <c r="AE71" s="19" t="s">
        <v>45</v>
      </c>
      <c r="AF71" s="19" t="s">
        <v>45</v>
      </c>
      <c r="AG71" s="19" t="s">
        <v>45</v>
      </c>
    </row>
    <row r="72" spans="1:33" ht="15.75">
      <c r="A72" s="11">
        <v>54</v>
      </c>
      <c r="B72" s="17">
        <v>8127</v>
      </c>
      <c r="C72" s="21" t="s">
        <v>95</v>
      </c>
      <c r="D72" s="20">
        <v>202</v>
      </c>
      <c r="E72" s="20">
        <v>1004</v>
      </c>
      <c r="F72" s="13">
        <f>+D72+E72</f>
        <v>1206</v>
      </c>
      <c r="G72" s="13">
        <f t="shared" si="12"/>
        <v>34</v>
      </c>
      <c r="H72" s="13">
        <f t="shared" si="13"/>
        <v>100</v>
      </c>
      <c r="I72" s="13">
        <f t="shared" si="14"/>
        <v>134</v>
      </c>
      <c r="J72" s="13">
        <v>102</v>
      </c>
      <c r="K72" s="14">
        <v>276.42</v>
      </c>
      <c r="L72" s="61">
        <f t="shared" si="15"/>
        <v>76.119402985074629</v>
      </c>
      <c r="M72" s="13">
        <v>15</v>
      </c>
      <c r="N72" s="14">
        <v>106.5</v>
      </c>
      <c r="O72" s="61">
        <f t="shared" si="16"/>
        <v>44.1</v>
      </c>
      <c r="P72" s="15" t="s">
        <v>45</v>
      </c>
      <c r="Q72" s="15" t="s">
        <v>45</v>
      </c>
      <c r="R72" s="15" t="s">
        <v>45</v>
      </c>
      <c r="S72" s="41">
        <v>89</v>
      </c>
      <c r="T72" s="19">
        <v>631.90000000000009</v>
      </c>
      <c r="U72" s="56">
        <f t="shared" si="17"/>
        <v>89</v>
      </c>
      <c r="V72" s="15" t="s">
        <v>45</v>
      </c>
      <c r="W72" s="15" t="s">
        <v>45</v>
      </c>
      <c r="X72" s="15" t="s">
        <v>45</v>
      </c>
      <c r="Y72" s="15" t="s">
        <v>45</v>
      </c>
      <c r="Z72" s="15" t="s">
        <v>45</v>
      </c>
      <c r="AA72" s="15" t="s">
        <v>45</v>
      </c>
      <c r="AB72" s="15" t="s">
        <v>45</v>
      </c>
      <c r="AC72" s="15" t="s">
        <v>45</v>
      </c>
      <c r="AD72" s="19" t="s">
        <v>45</v>
      </c>
      <c r="AE72" s="19" t="s">
        <v>45</v>
      </c>
      <c r="AF72" s="19" t="s">
        <v>45</v>
      </c>
      <c r="AG72" s="19" t="s">
        <v>45</v>
      </c>
    </row>
    <row r="73" spans="1:33" ht="31.5">
      <c r="A73" s="11">
        <v>55</v>
      </c>
      <c r="B73" s="17">
        <v>9648</v>
      </c>
      <c r="C73" s="27" t="s">
        <v>115</v>
      </c>
      <c r="D73" s="15" t="s">
        <v>45</v>
      </c>
      <c r="E73" s="15" t="s">
        <v>45</v>
      </c>
      <c r="F73" s="15" t="s">
        <v>45</v>
      </c>
      <c r="G73" s="15" t="s">
        <v>45</v>
      </c>
      <c r="H73" s="15" t="s">
        <v>45</v>
      </c>
      <c r="I73" s="15" t="s">
        <v>45</v>
      </c>
      <c r="J73" s="15" t="s">
        <v>45</v>
      </c>
      <c r="K73" s="15" t="s">
        <v>45</v>
      </c>
      <c r="L73" s="15" t="s">
        <v>45</v>
      </c>
      <c r="M73" s="15" t="s">
        <v>45</v>
      </c>
      <c r="N73" s="15" t="s">
        <v>45</v>
      </c>
      <c r="O73" s="15" t="s">
        <v>45</v>
      </c>
      <c r="P73" s="15" t="s">
        <v>45</v>
      </c>
      <c r="Q73" s="15" t="s">
        <v>45</v>
      </c>
      <c r="R73" s="15" t="s">
        <v>45</v>
      </c>
      <c r="S73" s="19" t="s">
        <v>45</v>
      </c>
      <c r="T73" s="19" t="s">
        <v>45</v>
      </c>
      <c r="U73" s="19" t="s">
        <v>45</v>
      </c>
      <c r="V73" s="19" t="s">
        <v>45</v>
      </c>
      <c r="W73" s="19" t="s">
        <v>45</v>
      </c>
      <c r="X73" s="19" t="s">
        <v>45</v>
      </c>
      <c r="Y73" s="15" t="s">
        <v>45</v>
      </c>
      <c r="Z73" s="15" t="s">
        <v>45</v>
      </c>
      <c r="AA73" s="15" t="s">
        <v>45</v>
      </c>
      <c r="AB73" s="15"/>
      <c r="AC73" s="15"/>
      <c r="AD73" s="25"/>
      <c r="AE73" s="26"/>
      <c r="AF73" s="19" t="s">
        <v>45</v>
      </c>
      <c r="AG73" s="19" t="s">
        <v>45</v>
      </c>
    </row>
    <row r="74" spans="1:33" ht="15.75">
      <c r="A74" s="16">
        <v>56</v>
      </c>
      <c r="B74" s="17">
        <v>10098</v>
      </c>
      <c r="C74" s="21" t="s">
        <v>85</v>
      </c>
      <c r="D74" s="20">
        <v>89</v>
      </c>
      <c r="E74" s="20">
        <v>458</v>
      </c>
      <c r="F74" s="13">
        <f t="shared" ref="F74:F79" si="19">+D74+E74</f>
        <v>547</v>
      </c>
      <c r="G74" s="13">
        <f t="shared" si="12"/>
        <v>15</v>
      </c>
      <c r="H74" s="13">
        <f t="shared" si="13"/>
        <v>46</v>
      </c>
      <c r="I74" s="13">
        <f t="shared" si="14"/>
        <v>61</v>
      </c>
      <c r="J74" s="13">
        <v>92</v>
      </c>
      <c r="K74" s="14">
        <v>249.32000000000002</v>
      </c>
      <c r="L74" s="61">
        <f t="shared" si="15"/>
        <v>150.81967213114754</v>
      </c>
      <c r="M74" s="13">
        <v>13</v>
      </c>
      <c r="N74" s="14">
        <v>92.3</v>
      </c>
      <c r="O74" s="61">
        <f t="shared" si="16"/>
        <v>86.7</v>
      </c>
      <c r="P74" s="15" t="s">
        <v>45</v>
      </c>
      <c r="Q74" s="15" t="s">
        <v>45</v>
      </c>
      <c r="R74" s="15" t="s">
        <v>45</v>
      </c>
      <c r="S74" s="41">
        <v>65</v>
      </c>
      <c r="T74" s="19">
        <v>461.5</v>
      </c>
      <c r="U74" s="56">
        <f t="shared" si="17"/>
        <v>141.30434782608697</v>
      </c>
      <c r="V74" s="15" t="s">
        <v>45</v>
      </c>
      <c r="W74" s="15" t="s">
        <v>45</v>
      </c>
      <c r="X74" s="15" t="s">
        <v>45</v>
      </c>
      <c r="Y74" s="15" t="s">
        <v>45</v>
      </c>
      <c r="Z74" s="15" t="s">
        <v>45</v>
      </c>
      <c r="AA74" s="15" t="s">
        <v>45</v>
      </c>
      <c r="AB74" s="15" t="s">
        <v>45</v>
      </c>
      <c r="AC74" s="15" t="s">
        <v>45</v>
      </c>
      <c r="AD74" s="19" t="s">
        <v>45</v>
      </c>
      <c r="AE74" s="19" t="s">
        <v>45</v>
      </c>
      <c r="AF74" s="19" t="s">
        <v>45</v>
      </c>
      <c r="AG74" s="19" t="s">
        <v>45</v>
      </c>
    </row>
    <row r="75" spans="1:33" ht="15.75">
      <c r="A75" s="11">
        <v>57</v>
      </c>
      <c r="B75" s="47">
        <v>10355</v>
      </c>
      <c r="C75" s="43" t="s">
        <v>101</v>
      </c>
      <c r="D75" s="44">
        <v>6</v>
      </c>
      <c r="E75" s="44">
        <v>37</v>
      </c>
      <c r="F75" s="13">
        <f t="shared" si="19"/>
        <v>43</v>
      </c>
      <c r="G75" s="13">
        <f t="shared" si="12"/>
        <v>1</v>
      </c>
      <c r="H75" s="13">
        <f t="shared" si="13"/>
        <v>4</v>
      </c>
      <c r="I75" s="13">
        <f t="shared" si="14"/>
        <v>5</v>
      </c>
      <c r="J75" s="44">
        <v>12</v>
      </c>
      <c r="K75" s="45">
        <v>32.519999999999996</v>
      </c>
      <c r="L75" s="61">
        <f t="shared" si="15"/>
        <v>240</v>
      </c>
      <c r="M75" s="13">
        <v>0</v>
      </c>
      <c r="N75" s="14">
        <v>0</v>
      </c>
      <c r="O75" s="61">
        <f t="shared" si="16"/>
        <v>0</v>
      </c>
      <c r="P75" s="82">
        <v>996</v>
      </c>
      <c r="Q75" s="83">
        <v>10836.480000000001</v>
      </c>
      <c r="R75" s="15" t="s">
        <v>45</v>
      </c>
      <c r="S75" s="46">
        <v>0</v>
      </c>
      <c r="T75" s="46">
        <v>0</v>
      </c>
      <c r="U75" s="56">
        <f>+S75/H75*100</f>
        <v>0</v>
      </c>
      <c r="V75" s="48">
        <v>3043</v>
      </c>
      <c r="W75" s="46">
        <v>114142.93</v>
      </c>
      <c r="X75" s="19" t="s">
        <v>45</v>
      </c>
      <c r="Y75" s="84">
        <v>312</v>
      </c>
      <c r="Z75" s="84">
        <v>5878.08</v>
      </c>
      <c r="AA75" s="15" t="s">
        <v>45</v>
      </c>
      <c r="AB75" s="15" t="s">
        <v>45</v>
      </c>
      <c r="AC75" s="15" t="s">
        <v>45</v>
      </c>
      <c r="AD75" s="46" t="s">
        <v>45</v>
      </c>
      <c r="AE75" s="46" t="s">
        <v>45</v>
      </c>
      <c r="AF75" s="39">
        <v>3</v>
      </c>
      <c r="AG75" s="40">
        <v>117.44999999999999</v>
      </c>
    </row>
    <row r="76" spans="1:33" ht="15.75">
      <c r="A76" s="11">
        <v>58</v>
      </c>
      <c r="B76" s="17">
        <v>10400</v>
      </c>
      <c r="C76" s="21" t="s">
        <v>98</v>
      </c>
      <c r="D76" s="13">
        <v>5</v>
      </c>
      <c r="E76" s="13">
        <v>5</v>
      </c>
      <c r="F76" s="13">
        <f t="shared" si="19"/>
        <v>10</v>
      </c>
      <c r="G76" s="13">
        <f t="shared" si="12"/>
        <v>1</v>
      </c>
      <c r="H76" s="13">
        <f t="shared" si="13"/>
        <v>1</v>
      </c>
      <c r="I76" s="13">
        <f t="shared" si="14"/>
        <v>2</v>
      </c>
      <c r="J76" s="13">
        <v>0</v>
      </c>
      <c r="K76" s="14">
        <v>0</v>
      </c>
      <c r="L76" s="61"/>
      <c r="M76" s="13">
        <v>0</v>
      </c>
      <c r="N76" s="14">
        <v>0</v>
      </c>
      <c r="O76" s="61"/>
      <c r="P76" s="15" t="s">
        <v>45</v>
      </c>
      <c r="Q76" s="15" t="s">
        <v>45</v>
      </c>
      <c r="R76" s="15" t="s">
        <v>45</v>
      </c>
      <c r="S76" s="41">
        <v>0</v>
      </c>
      <c r="T76" s="19">
        <v>0</v>
      </c>
      <c r="U76" s="56"/>
      <c r="V76" s="15" t="s">
        <v>45</v>
      </c>
      <c r="W76" s="15" t="s">
        <v>45</v>
      </c>
      <c r="X76" s="15" t="s">
        <v>45</v>
      </c>
      <c r="Y76" s="15" t="s">
        <v>45</v>
      </c>
      <c r="Z76" s="15" t="s">
        <v>45</v>
      </c>
      <c r="AA76" s="15" t="s">
        <v>45</v>
      </c>
      <c r="AB76" s="15" t="s">
        <v>45</v>
      </c>
      <c r="AC76" s="15" t="s">
        <v>45</v>
      </c>
      <c r="AD76" s="19" t="s">
        <v>45</v>
      </c>
      <c r="AE76" s="19" t="s">
        <v>45</v>
      </c>
      <c r="AF76" s="19" t="s">
        <v>45</v>
      </c>
      <c r="AG76" s="19" t="s">
        <v>45</v>
      </c>
    </row>
    <row r="77" spans="1:33" ht="15.75">
      <c r="A77" s="16">
        <v>59</v>
      </c>
      <c r="B77" s="17">
        <v>14610</v>
      </c>
      <c r="C77" s="18" t="s">
        <v>73</v>
      </c>
      <c r="D77" s="13">
        <v>195</v>
      </c>
      <c r="E77" s="13">
        <v>319</v>
      </c>
      <c r="F77" s="13">
        <f t="shared" si="19"/>
        <v>514</v>
      </c>
      <c r="G77" s="13">
        <f t="shared" si="12"/>
        <v>33</v>
      </c>
      <c r="H77" s="13">
        <f t="shared" si="13"/>
        <v>32</v>
      </c>
      <c r="I77" s="13">
        <f t="shared" si="14"/>
        <v>65</v>
      </c>
      <c r="J77" s="13">
        <v>26</v>
      </c>
      <c r="K77" s="14">
        <v>70.459999999999994</v>
      </c>
      <c r="L77" s="61">
        <f t="shared" si="15"/>
        <v>40</v>
      </c>
      <c r="M77" s="13">
        <v>16</v>
      </c>
      <c r="N77" s="14">
        <v>113.6</v>
      </c>
      <c r="O77" s="61">
        <f t="shared" si="16"/>
        <v>48.5</v>
      </c>
      <c r="P77" s="15" t="s">
        <v>45</v>
      </c>
      <c r="Q77" s="15" t="s">
        <v>45</v>
      </c>
      <c r="R77" s="15" t="s">
        <v>45</v>
      </c>
      <c r="S77" s="41">
        <v>25</v>
      </c>
      <c r="T77" s="19">
        <v>177.5</v>
      </c>
      <c r="U77" s="56">
        <f t="shared" si="17"/>
        <v>78.125</v>
      </c>
      <c r="V77" s="19" t="s">
        <v>45</v>
      </c>
      <c r="W77" s="19" t="s">
        <v>45</v>
      </c>
      <c r="X77" s="19" t="s">
        <v>45</v>
      </c>
      <c r="Y77" s="15" t="s">
        <v>45</v>
      </c>
      <c r="Z77" s="15" t="s">
        <v>45</v>
      </c>
      <c r="AA77" s="15" t="s">
        <v>45</v>
      </c>
      <c r="AB77" s="15" t="s">
        <v>45</v>
      </c>
      <c r="AC77" s="15" t="s">
        <v>45</v>
      </c>
      <c r="AD77" s="19" t="s">
        <v>45</v>
      </c>
      <c r="AE77" s="19" t="s">
        <v>45</v>
      </c>
      <c r="AF77" s="19" t="s">
        <v>45</v>
      </c>
      <c r="AG77" s="19" t="s">
        <v>45</v>
      </c>
    </row>
    <row r="78" spans="1:33" ht="15.75">
      <c r="A78" s="11">
        <v>60</v>
      </c>
      <c r="B78" s="17">
        <v>24650</v>
      </c>
      <c r="C78" s="18" t="s">
        <v>84</v>
      </c>
      <c r="D78" s="20">
        <v>69</v>
      </c>
      <c r="E78" s="20">
        <v>362</v>
      </c>
      <c r="F78" s="13">
        <f t="shared" si="19"/>
        <v>431</v>
      </c>
      <c r="G78" s="13">
        <f t="shared" si="12"/>
        <v>12</v>
      </c>
      <c r="H78" s="13">
        <f t="shared" si="13"/>
        <v>36</v>
      </c>
      <c r="I78" s="13">
        <f t="shared" si="14"/>
        <v>48</v>
      </c>
      <c r="J78" s="13">
        <v>89</v>
      </c>
      <c r="K78" s="14">
        <v>241.19000000000003</v>
      </c>
      <c r="L78" s="61">
        <f t="shared" si="15"/>
        <v>185.41666666666669</v>
      </c>
      <c r="M78" s="13">
        <v>8</v>
      </c>
      <c r="N78" s="14">
        <v>56.8</v>
      </c>
      <c r="O78" s="61">
        <f t="shared" si="16"/>
        <v>66.7</v>
      </c>
      <c r="P78" s="15" t="s">
        <v>45</v>
      </c>
      <c r="Q78" s="15" t="s">
        <v>45</v>
      </c>
      <c r="R78" s="15" t="s">
        <v>45</v>
      </c>
      <c r="S78" s="41">
        <v>33</v>
      </c>
      <c r="T78" s="19">
        <v>234.29999999999998</v>
      </c>
      <c r="U78" s="56">
        <f t="shared" si="17"/>
        <v>91.666666666666657</v>
      </c>
      <c r="V78" s="15" t="s">
        <v>45</v>
      </c>
      <c r="W78" s="15" t="s">
        <v>45</v>
      </c>
      <c r="X78" s="15" t="s">
        <v>45</v>
      </c>
      <c r="Y78" s="15" t="s">
        <v>45</v>
      </c>
      <c r="Z78" s="15" t="s">
        <v>45</v>
      </c>
      <c r="AA78" s="15" t="s">
        <v>45</v>
      </c>
      <c r="AB78" s="15" t="s">
        <v>45</v>
      </c>
      <c r="AC78" s="15" t="s">
        <v>45</v>
      </c>
      <c r="AD78" s="19" t="s">
        <v>45</v>
      </c>
      <c r="AE78" s="19" t="s">
        <v>45</v>
      </c>
      <c r="AF78" s="19" t="s">
        <v>45</v>
      </c>
      <c r="AG78" s="19" t="s">
        <v>45</v>
      </c>
    </row>
    <row r="79" spans="1:33" ht="15.75">
      <c r="A79" s="11">
        <v>61</v>
      </c>
      <c r="B79" s="42">
        <v>30462</v>
      </c>
      <c r="C79" s="76" t="s">
        <v>68</v>
      </c>
      <c r="D79" s="77">
        <v>49</v>
      </c>
      <c r="E79" s="77">
        <v>188</v>
      </c>
      <c r="F79" s="13">
        <f t="shared" si="19"/>
        <v>237</v>
      </c>
      <c r="G79" s="13">
        <f t="shared" si="12"/>
        <v>8</v>
      </c>
      <c r="H79" s="13">
        <f t="shared" si="13"/>
        <v>19</v>
      </c>
      <c r="I79" s="13">
        <f t="shared" si="14"/>
        <v>27</v>
      </c>
      <c r="J79" s="78">
        <v>39</v>
      </c>
      <c r="K79" s="79">
        <v>105.69</v>
      </c>
      <c r="L79" s="61">
        <f t="shared" si="15"/>
        <v>144.44444444444443</v>
      </c>
      <c r="M79" s="78">
        <v>1</v>
      </c>
      <c r="N79" s="79">
        <v>7.1</v>
      </c>
      <c r="O79" s="61">
        <f t="shared" si="16"/>
        <v>12.5</v>
      </c>
      <c r="P79" s="15" t="s">
        <v>45</v>
      </c>
      <c r="Q79" s="15" t="s">
        <v>45</v>
      </c>
      <c r="R79" s="15" t="s">
        <v>45</v>
      </c>
      <c r="S79" s="65">
        <v>17</v>
      </c>
      <c r="T79" s="80">
        <v>120.7</v>
      </c>
      <c r="U79" s="56">
        <f t="shared" si="17"/>
        <v>89.473684210526315</v>
      </c>
      <c r="V79" s="15" t="s">
        <v>45</v>
      </c>
      <c r="W79" s="15" t="s">
        <v>45</v>
      </c>
      <c r="X79" s="15" t="s">
        <v>45</v>
      </c>
      <c r="Y79" s="15" t="s">
        <v>45</v>
      </c>
      <c r="Z79" s="15" t="s">
        <v>45</v>
      </c>
      <c r="AA79" s="15" t="s">
        <v>45</v>
      </c>
      <c r="AB79" s="15" t="s">
        <v>45</v>
      </c>
      <c r="AC79" s="15" t="s">
        <v>45</v>
      </c>
      <c r="AD79" s="19" t="s">
        <v>45</v>
      </c>
      <c r="AE79" s="19" t="s">
        <v>45</v>
      </c>
      <c r="AF79" s="19" t="s">
        <v>45</v>
      </c>
      <c r="AG79" s="19" t="s">
        <v>45</v>
      </c>
    </row>
    <row r="80" spans="1:33" ht="15.75">
      <c r="A80" s="16">
        <v>62</v>
      </c>
      <c r="B80" s="86">
        <v>36199</v>
      </c>
      <c r="C80" s="18" t="s">
        <v>108</v>
      </c>
      <c r="D80" s="13">
        <v>411</v>
      </c>
      <c r="E80" s="13">
        <v>1255</v>
      </c>
      <c r="F80" s="13">
        <f t="shared" ref="F80:F88" si="20">+D80+E80</f>
        <v>1666</v>
      </c>
      <c r="G80" s="13">
        <f t="shared" si="12"/>
        <v>69</v>
      </c>
      <c r="H80" s="13">
        <f t="shared" si="13"/>
        <v>126</v>
      </c>
      <c r="I80" s="13">
        <f t="shared" si="14"/>
        <v>195</v>
      </c>
      <c r="J80" s="13">
        <v>533</v>
      </c>
      <c r="K80" s="14">
        <v>1444.43</v>
      </c>
      <c r="L80" s="61">
        <f t="shared" si="15"/>
        <v>273.33333333333331</v>
      </c>
      <c r="M80" s="13">
        <v>30</v>
      </c>
      <c r="N80" s="14">
        <v>213</v>
      </c>
      <c r="O80" s="61">
        <f t="shared" si="16"/>
        <v>43.5</v>
      </c>
      <c r="P80" s="15" t="s">
        <v>45</v>
      </c>
      <c r="Q80" s="15" t="s">
        <v>45</v>
      </c>
      <c r="R80" s="15" t="s">
        <v>45</v>
      </c>
      <c r="S80" s="41">
        <v>128</v>
      </c>
      <c r="T80" s="19">
        <v>908.8</v>
      </c>
      <c r="U80" s="56">
        <f t="shared" si="17"/>
        <v>101.58730158730158</v>
      </c>
      <c r="V80" s="15" t="s">
        <v>45</v>
      </c>
      <c r="W80" s="15" t="s">
        <v>45</v>
      </c>
      <c r="X80" s="15" t="s">
        <v>45</v>
      </c>
      <c r="Y80" s="15" t="s">
        <v>45</v>
      </c>
      <c r="Z80" s="15" t="s">
        <v>45</v>
      </c>
      <c r="AA80" s="15" t="s">
        <v>45</v>
      </c>
      <c r="AB80" s="15" t="s">
        <v>45</v>
      </c>
      <c r="AC80" s="15" t="s">
        <v>45</v>
      </c>
      <c r="AD80" s="19" t="s">
        <v>45</v>
      </c>
      <c r="AE80" s="19" t="s">
        <v>45</v>
      </c>
      <c r="AF80" s="19" t="s">
        <v>45</v>
      </c>
      <c r="AG80" s="19" t="s">
        <v>45</v>
      </c>
    </row>
    <row r="81" spans="1:33" ht="15.75">
      <c r="A81" s="11">
        <v>63</v>
      </c>
      <c r="B81" s="17">
        <v>37905</v>
      </c>
      <c r="C81" s="18" t="s">
        <v>74</v>
      </c>
      <c r="D81" s="13">
        <v>63</v>
      </c>
      <c r="E81" s="13">
        <v>238</v>
      </c>
      <c r="F81" s="13">
        <f t="shared" si="20"/>
        <v>301</v>
      </c>
      <c r="G81" s="13">
        <f t="shared" si="12"/>
        <v>11</v>
      </c>
      <c r="H81" s="13">
        <f t="shared" si="13"/>
        <v>24</v>
      </c>
      <c r="I81" s="13">
        <f t="shared" si="14"/>
        <v>35</v>
      </c>
      <c r="J81" s="13">
        <v>50</v>
      </c>
      <c r="K81" s="14">
        <v>135.5</v>
      </c>
      <c r="L81" s="61">
        <f t="shared" si="15"/>
        <v>142.85714285714286</v>
      </c>
      <c r="M81" s="13">
        <v>10</v>
      </c>
      <c r="N81" s="14">
        <v>71</v>
      </c>
      <c r="O81" s="61">
        <f t="shared" si="16"/>
        <v>90.9</v>
      </c>
      <c r="P81" s="15" t="s">
        <v>45</v>
      </c>
      <c r="Q81" s="15" t="s">
        <v>45</v>
      </c>
      <c r="R81" s="15" t="s">
        <v>45</v>
      </c>
      <c r="S81" s="41">
        <v>27</v>
      </c>
      <c r="T81" s="19">
        <v>191.7</v>
      </c>
      <c r="U81" s="56">
        <f t="shared" si="17"/>
        <v>112.5</v>
      </c>
      <c r="V81" s="19" t="s">
        <v>45</v>
      </c>
      <c r="W81" s="19" t="s">
        <v>45</v>
      </c>
      <c r="X81" s="19" t="s">
        <v>45</v>
      </c>
      <c r="Y81" s="15" t="s">
        <v>45</v>
      </c>
      <c r="Z81" s="15" t="s">
        <v>45</v>
      </c>
      <c r="AA81" s="15" t="s">
        <v>45</v>
      </c>
      <c r="AB81" s="15" t="s">
        <v>45</v>
      </c>
      <c r="AC81" s="15" t="s">
        <v>45</v>
      </c>
      <c r="AD81" s="19" t="s">
        <v>45</v>
      </c>
      <c r="AE81" s="19" t="s">
        <v>45</v>
      </c>
      <c r="AF81" s="19" t="s">
        <v>45</v>
      </c>
      <c r="AG81" s="19" t="s">
        <v>45</v>
      </c>
    </row>
    <row r="82" spans="1:33" ht="15.75">
      <c r="A82" s="11">
        <v>64</v>
      </c>
      <c r="B82" s="17">
        <v>49198</v>
      </c>
      <c r="C82" s="18" t="s">
        <v>75</v>
      </c>
      <c r="D82" s="13">
        <v>218</v>
      </c>
      <c r="E82" s="13">
        <v>731</v>
      </c>
      <c r="F82" s="13">
        <f t="shared" si="20"/>
        <v>949</v>
      </c>
      <c r="G82" s="13">
        <f t="shared" si="12"/>
        <v>36</v>
      </c>
      <c r="H82" s="13">
        <f t="shared" si="13"/>
        <v>73</v>
      </c>
      <c r="I82" s="13">
        <f t="shared" si="14"/>
        <v>109</v>
      </c>
      <c r="J82" s="13">
        <v>199</v>
      </c>
      <c r="K82" s="14">
        <v>539.29</v>
      </c>
      <c r="L82" s="61">
        <f t="shared" si="15"/>
        <v>182.56880733944953</v>
      </c>
      <c r="M82" s="13">
        <v>13</v>
      </c>
      <c r="N82" s="14">
        <v>92.3</v>
      </c>
      <c r="O82" s="61">
        <f t="shared" si="16"/>
        <v>36.1</v>
      </c>
      <c r="P82" s="15" t="s">
        <v>45</v>
      </c>
      <c r="Q82" s="15" t="s">
        <v>45</v>
      </c>
      <c r="R82" s="15" t="s">
        <v>45</v>
      </c>
      <c r="S82" s="41">
        <v>93</v>
      </c>
      <c r="T82" s="19">
        <v>660.3</v>
      </c>
      <c r="U82" s="56">
        <f t="shared" si="17"/>
        <v>127.39726027397261</v>
      </c>
      <c r="V82" s="15" t="s">
        <v>45</v>
      </c>
      <c r="W82" s="15" t="s">
        <v>45</v>
      </c>
      <c r="X82" s="15" t="s">
        <v>45</v>
      </c>
      <c r="Y82" s="15" t="s">
        <v>45</v>
      </c>
      <c r="Z82" s="15" t="s">
        <v>45</v>
      </c>
      <c r="AA82" s="15" t="s">
        <v>45</v>
      </c>
      <c r="AB82" s="15" t="s">
        <v>45</v>
      </c>
      <c r="AC82" s="15" t="s">
        <v>45</v>
      </c>
      <c r="AD82" s="19" t="s">
        <v>45</v>
      </c>
      <c r="AE82" s="19" t="s">
        <v>45</v>
      </c>
      <c r="AF82" s="19" t="s">
        <v>45</v>
      </c>
      <c r="AG82" s="19" t="s">
        <v>45</v>
      </c>
    </row>
    <row r="83" spans="1:33" s="6" customFormat="1" ht="15.75">
      <c r="A83" s="16">
        <v>65</v>
      </c>
      <c r="B83" s="24">
        <v>50388</v>
      </c>
      <c r="C83" s="18" t="s">
        <v>96</v>
      </c>
      <c r="D83" s="20">
        <v>37</v>
      </c>
      <c r="E83" s="20">
        <v>124</v>
      </c>
      <c r="F83" s="13">
        <f t="shared" si="20"/>
        <v>161</v>
      </c>
      <c r="G83" s="13">
        <f t="shared" si="12"/>
        <v>6</v>
      </c>
      <c r="H83" s="13">
        <f t="shared" si="13"/>
        <v>12</v>
      </c>
      <c r="I83" s="13">
        <f t="shared" si="14"/>
        <v>18</v>
      </c>
      <c r="J83" s="13">
        <v>49</v>
      </c>
      <c r="K83" s="14">
        <v>132.79</v>
      </c>
      <c r="L83" s="61">
        <f t="shared" si="15"/>
        <v>272.22222222222223</v>
      </c>
      <c r="M83" s="13">
        <v>6</v>
      </c>
      <c r="N83" s="14">
        <v>42.599999999999994</v>
      </c>
      <c r="O83" s="61">
        <f t="shared" si="16"/>
        <v>100</v>
      </c>
      <c r="P83" s="15" t="s">
        <v>45</v>
      </c>
      <c r="Q83" s="15" t="s">
        <v>45</v>
      </c>
      <c r="R83" s="15" t="s">
        <v>45</v>
      </c>
      <c r="S83" s="41">
        <v>16</v>
      </c>
      <c r="T83" s="19">
        <v>113.6</v>
      </c>
      <c r="U83" s="56">
        <f t="shared" si="17"/>
        <v>133.33333333333331</v>
      </c>
      <c r="V83" s="19" t="s">
        <v>45</v>
      </c>
      <c r="W83" s="19" t="s">
        <v>45</v>
      </c>
      <c r="X83" s="19" t="s">
        <v>45</v>
      </c>
      <c r="Y83" s="15" t="s">
        <v>45</v>
      </c>
      <c r="Z83" s="15" t="s">
        <v>45</v>
      </c>
      <c r="AA83" s="15" t="s">
        <v>45</v>
      </c>
      <c r="AB83" s="15" t="s">
        <v>45</v>
      </c>
      <c r="AC83" s="15" t="s">
        <v>45</v>
      </c>
      <c r="AD83" s="19" t="s">
        <v>45</v>
      </c>
      <c r="AE83" s="19" t="s">
        <v>45</v>
      </c>
      <c r="AF83" s="19" t="s">
        <v>45</v>
      </c>
      <c r="AG83" s="19" t="s">
        <v>45</v>
      </c>
    </row>
    <row r="84" spans="1:33" s="6" customFormat="1" ht="15.75">
      <c r="A84" s="11">
        <v>66</v>
      </c>
      <c r="B84" s="17">
        <v>51918</v>
      </c>
      <c r="C84" s="21" t="s">
        <v>76</v>
      </c>
      <c r="D84" s="13">
        <v>346</v>
      </c>
      <c r="E84" s="13">
        <v>1064</v>
      </c>
      <c r="F84" s="13">
        <f t="shared" si="20"/>
        <v>1410</v>
      </c>
      <c r="G84" s="13">
        <f t="shared" si="12"/>
        <v>58</v>
      </c>
      <c r="H84" s="13">
        <f t="shared" si="13"/>
        <v>106</v>
      </c>
      <c r="I84" s="13">
        <f t="shared" si="14"/>
        <v>164</v>
      </c>
      <c r="J84" s="13">
        <v>160</v>
      </c>
      <c r="K84" s="14">
        <v>433.6</v>
      </c>
      <c r="L84" s="61">
        <f t="shared" si="15"/>
        <v>97.560975609756099</v>
      </c>
      <c r="M84" s="13">
        <v>35</v>
      </c>
      <c r="N84" s="14">
        <v>248.5</v>
      </c>
      <c r="O84" s="61">
        <f t="shared" si="16"/>
        <v>60.3</v>
      </c>
      <c r="P84" s="19" t="s">
        <v>45</v>
      </c>
      <c r="Q84" s="19" t="s">
        <v>45</v>
      </c>
      <c r="R84" s="15" t="s">
        <v>45</v>
      </c>
      <c r="S84" s="41">
        <v>103</v>
      </c>
      <c r="T84" s="19">
        <v>731.3</v>
      </c>
      <c r="U84" s="56">
        <f t="shared" si="17"/>
        <v>97.169811320754718</v>
      </c>
      <c r="V84" s="19" t="s">
        <v>45</v>
      </c>
      <c r="W84" s="19" t="s">
        <v>45</v>
      </c>
      <c r="X84" s="19" t="s">
        <v>45</v>
      </c>
      <c r="Y84" s="19" t="s">
        <v>45</v>
      </c>
      <c r="Z84" s="19" t="s">
        <v>45</v>
      </c>
      <c r="AA84" s="15" t="s">
        <v>45</v>
      </c>
      <c r="AB84" s="15" t="s">
        <v>45</v>
      </c>
      <c r="AC84" s="15" t="s">
        <v>45</v>
      </c>
      <c r="AD84" s="19" t="s">
        <v>45</v>
      </c>
      <c r="AE84" s="19" t="s">
        <v>45</v>
      </c>
      <c r="AF84" s="19" t="s">
        <v>45</v>
      </c>
      <c r="AG84" s="19" t="s">
        <v>45</v>
      </c>
    </row>
    <row r="85" spans="1:33" s="6" customFormat="1" ht="15.75">
      <c r="A85" s="11">
        <v>67</v>
      </c>
      <c r="B85" s="24">
        <v>52165</v>
      </c>
      <c r="C85" s="21" t="s">
        <v>97</v>
      </c>
      <c r="D85" s="20">
        <v>176</v>
      </c>
      <c r="E85" s="20">
        <v>533</v>
      </c>
      <c r="F85" s="13">
        <f t="shared" si="20"/>
        <v>709</v>
      </c>
      <c r="G85" s="13">
        <f t="shared" si="12"/>
        <v>29</v>
      </c>
      <c r="H85" s="13">
        <f t="shared" si="13"/>
        <v>53</v>
      </c>
      <c r="I85" s="13">
        <f t="shared" si="14"/>
        <v>82</v>
      </c>
      <c r="J85" s="13">
        <v>134</v>
      </c>
      <c r="K85" s="14">
        <v>363.14</v>
      </c>
      <c r="L85" s="61">
        <f t="shared" si="15"/>
        <v>163.41463414634146</v>
      </c>
      <c r="M85" s="13">
        <v>40</v>
      </c>
      <c r="N85" s="14">
        <v>284</v>
      </c>
      <c r="O85" s="61">
        <f t="shared" si="16"/>
        <v>137.9</v>
      </c>
      <c r="P85" s="15" t="s">
        <v>45</v>
      </c>
      <c r="Q85" s="15" t="s">
        <v>45</v>
      </c>
      <c r="R85" s="15" t="s">
        <v>45</v>
      </c>
      <c r="S85" s="41">
        <v>90</v>
      </c>
      <c r="T85" s="19">
        <v>639</v>
      </c>
      <c r="U85" s="56">
        <f t="shared" si="17"/>
        <v>169.81132075471697</v>
      </c>
      <c r="V85" s="19" t="s">
        <v>45</v>
      </c>
      <c r="W85" s="19" t="s">
        <v>45</v>
      </c>
      <c r="X85" s="19" t="s">
        <v>45</v>
      </c>
      <c r="Y85" s="15" t="s">
        <v>45</v>
      </c>
      <c r="Z85" s="15" t="s">
        <v>45</v>
      </c>
      <c r="AA85" s="15" t="s">
        <v>45</v>
      </c>
      <c r="AB85" s="15" t="s">
        <v>45</v>
      </c>
      <c r="AC85" s="15" t="s">
        <v>45</v>
      </c>
      <c r="AD85" s="15" t="s">
        <v>45</v>
      </c>
      <c r="AE85" s="15" t="s">
        <v>45</v>
      </c>
      <c r="AF85" s="19" t="s">
        <v>45</v>
      </c>
      <c r="AG85" s="19" t="s">
        <v>45</v>
      </c>
    </row>
    <row r="86" spans="1:33" ht="15.75">
      <c r="A86" s="16">
        <v>68</v>
      </c>
      <c r="B86" s="86">
        <v>53117</v>
      </c>
      <c r="C86" s="21" t="s">
        <v>109</v>
      </c>
      <c r="D86" s="25">
        <v>396</v>
      </c>
      <c r="E86" s="25">
        <v>1256</v>
      </c>
      <c r="F86" s="25">
        <f t="shared" si="20"/>
        <v>1652</v>
      </c>
      <c r="G86" s="13">
        <f t="shared" si="12"/>
        <v>66</v>
      </c>
      <c r="H86" s="13">
        <f t="shared" si="13"/>
        <v>126</v>
      </c>
      <c r="I86" s="13">
        <f t="shared" si="14"/>
        <v>192</v>
      </c>
      <c r="J86" s="25">
        <v>190</v>
      </c>
      <c r="K86" s="26">
        <v>514.9</v>
      </c>
      <c r="L86" s="61">
        <f t="shared" si="15"/>
        <v>98.958333333333343</v>
      </c>
      <c r="M86" s="25">
        <v>42</v>
      </c>
      <c r="N86" s="26">
        <v>298.2</v>
      </c>
      <c r="O86" s="61">
        <f t="shared" si="16"/>
        <v>63.6</v>
      </c>
      <c r="P86" s="19" t="s">
        <v>45</v>
      </c>
      <c r="Q86" s="19" t="s">
        <v>45</v>
      </c>
      <c r="R86" s="15" t="s">
        <v>45</v>
      </c>
      <c r="S86" s="41">
        <v>140</v>
      </c>
      <c r="T86" s="19">
        <v>994</v>
      </c>
      <c r="U86" s="56">
        <f t="shared" si="17"/>
        <v>111.11111111111111</v>
      </c>
      <c r="V86" s="19" t="s">
        <v>45</v>
      </c>
      <c r="W86" s="19" t="s">
        <v>45</v>
      </c>
      <c r="X86" s="19" t="s">
        <v>45</v>
      </c>
      <c r="Y86" s="19" t="s">
        <v>45</v>
      </c>
      <c r="Z86" s="19" t="s">
        <v>45</v>
      </c>
      <c r="AA86" s="15" t="s">
        <v>45</v>
      </c>
      <c r="AB86" s="19" t="s">
        <v>45</v>
      </c>
      <c r="AC86" s="19" t="s">
        <v>45</v>
      </c>
      <c r="AD86" s="15" t="s">
        <v>45</v>
      </c>
      <c r="AE86" s="15" t="s">
        <v>45</v>
      </c>
      <c r="AF86" s="19" t="s">
        <v>45</v>
      </c>
      <c r="AG86" s="19" t="s">
        <v>45</v>
      </c>
    </row>
    <row r="87" spans="1:33" ht="15.75">
      <c r="A87" s="11">
        <v>69</v>
      </c>
      <c r="B87" s="17">
        <v>55136</v>
      </c>
      <c r="C87" s="21" t="s">
        <v>99</v>
      </c>
      <c r="D87" s="25">
        <v>90</v>
      </c>
      <c r="E87" s="25">
        <v>396</v>
      </c>
      <c r="F87" s="25">
        <f t="shared" si="20"/>
        <v>486</v>
      </c>
      <c r="G87" s="13">
        <f t="shared" si="12"/>
        <v>15</v>
      </c>
      <c r="H87" s="13">
        <f t="shared" si="13"/>
        <v>40</v>
      </c>
      <c r="I87" s="13">
        <f t="shared" si="14"/>
        <v>55</v>
      </c>
      <c r="J87" s="25">
        <v>153</v>
      </c>
      <c r="K87" s="26">
        <v>414.63</v>
      </c>
      <c r="L87" s="61">
        <f t="shared" si="15"/>
        <v>278.18181818181819</v>
      </c>
      <c r="M87" s="25">
        <v>6</v>
      </c>
      <c r="N87" s="26">
        <v>42.599999999999994</v>
      </c>
      <c r="O87" s="61">
        <f t="shared" si="16"/>
        <v>40</v>
      </c>
      <c r="P87" s="19" t="s">
        <v>45</v>
      </c>
      <c r="Q87" s="19" t="s">
        <v>45</v>
      </c>
      <c r="R87" s="15" t="s">
        <v>45</v>
      </c>
      <c r="S87" s="41">
        <v>39</v>
      </c>
      <c r="T87" s="19">
        <v>276.89999999999998</v>
      </c>
      <c r="U87" s="56">
        <f t="shared" si="17"/>
        <v>97.5</v>
      </c>
      <c r="V87" s="19" t="s">
        <v>45</v>
      </c>
      <c r="W87" s="19" t="s">
        <v>45</v>
      </c>
      <c r="X87" s="19" t="s">
        <v>45</v>
      </c>
      <c r="Y87" s="15" t="s">
        <v>45</v>
      </c>
      <c r="Z87" s="15" t="s">
        <v>45</v>
      </c>
      <c r="AA87" s="15" t="s">
        <v>45</v>
      </c>
      <c r="AB87" s="19" t="s">
        <v>45</v>
      </c>
      <c r="AC87" s="19" t="s">
        <v>45</v>
      </c>
      <c r="AD87" s="19" t="s">
        <v>45</v>
      </c>
      <c r="AE87" s="19" t="s">
        <v>45</v>
      </c>
      <c r="AF87" s="19" t="s">
        <v>45</v>
      </c>
      <c r="AG87" s="19" t="s">
        <v>45</v>
      </c>
    </row>
    <row r="88" spans="1:33" ht="15.75">
      <c r="A88" s="11">
        <v>70</v>
      </c>
      <c r="B88" s="47">
        <v>58010</v>
      </c>
      <c r="C88" s="22" t="s">
        <v>100</v>
      </c>
      <c r="D88" s="39">
        <v>295</v>
      </c>
      <c r="E88" s="39">
        <v>984</v>
      </c>
      <c r="F88" s="25">
        <f t="shared" si="20"/>
        <v>1279</v>
      </c>
      <c r="G88" s="13">
        <f t="shared" si="12"/>
        <v>49</v>
      </c>
      <c r="H88" s="13">
        <f t="shared" si="13"/>
        <v>98</v>
      </c>
      <c r="I88" s="13">
        <f t="shared" si="14"/>
        <v>147</v>
      </c>
      <c r="J88" s="39">
        <v>388</v>
      </c>
      <c r="K88" s="40">
        <v>1051.48</v>
      </c>
      <c r="L88" s="61">
        <f t="shared" si="15"/>
        <v>263.94557823129247</v>
      </c>
      <c r="M88" s="25">
        <v>34</v>
      </c>
      <c r="N88" s="26">
        <v>241.39999999999998</v>
      </c>
      <c r="O88" s="61">
        <f t="shared" si="16"/>
        <v>69.400000000000006</v>
      </c>
      <c r="P88" s="19" t="s">
        <v>45</v>
      </c>
      <c r="Q88" s="19" t="s">
        <v>45</v>
      </c>
      <c r="R88" s="15" t="s">
        <v>45</v>
      </c>
      <c r="S88" s="48">
        <v>126</v>
      </c>
      <c r="T88" s="46">
        <v>894.60000000000014</v>
      </c>
      <c r="U88" s="56">
        <f t="shared" si="17"/>
        <v>128.57142857142858</v>
      </c>
      <c r="V88" s="19" t="s">
        <v>45</v>
      </c>
      <c r="W88" s="19" t="s">
        <v>45</v>
      </c>
      <c r="X88" s="19" t="s">
        <v>45</v>
      </c>
      <c r="Y88" s="15" t="s">
        <v>45</v>
      </c>
      <c r="Z88" s="15" t="s">
        <v>45</v>
      </c>
      <c r="AA88" s="15" t="s">
        <v>45</v>
      </c>
      <c r="AB88" s="19" t="s">
        <v>45</v>
      </c>
      <c r="AC88" s="19" t="s">
        <v>45</v>
      </c>
      <c r="AD88" s="46" t="s">
        <v>45</v>
      </c>
      <c r="AE88" s="46" t="s">
        <v>45</v>
      </c>
      <c r="AF88" s="46" t="s">
        <v>45</v>
      </c>
      <c r="AG88" s="46" t="s">
        <v>45</v>
      </c>
    </row>
    <row r="89" spans="1:33" ht="15.75">
      <c r="A89" s="16">
        <v>71</v>
      </c>
      <c r="B89" s="42">
        <v>60049</v>
      </c>
      <c r="C89" s="22" t="s">
        <v>113</v>
      </c>
      <c r="D89" s="39">
        <v>160</v>
      </c>
      <c r="E89" s="39">
        <v>285</v>
      </c>
      <c r="F89" s="25">
        <f t="shared" ref="F89:F90" si="21">+D89+E89</f>
        <v>445</v>
      </c>
      <c r="G89" s="13">
        <f t="shared" si="12"/>
        <v>27</v>
      </c>
      <c r="H89" s="13">
        <f t="shared" si="13"/>
        <v>29</v>
      </c>
      <c r="I89" s="13">
        <f t="shared" si="14"/>
        <v>56</v>
      </c>
      <c r="J89" s="39">
        <v>175</v>
      </c>
      <c r="K89" s="40">
        <v>474.25</v>
      </c>
      <c r="L89" s="61">
        <f t="shared" si="15"/>
        <v>312.5</v>
      </c>
      <c r="M89" s="25">
        <v>55</v>
      </c>
      <c r="N89" s="26">
        <v>390.5</v>
      </c>
      <c r="O89" s="61">
        <f t="shared" si="16"/>
        <v>203.7</v>
      </c>
      <c r="P89" s="19" t="s">
        <v>45</v>
      </c>
      <c r="Q89" s="19" t="s">
        <v>45</v>
      </c>
      <c r="R89" s="15" t="s">
        <v>45</v>
      </c>
      <c r="S89" s="48">
        <v>52</v>
      </c>
      <c r="T89" s="46">
        <v>369.2</v>
      </c>
      <c r="U89" s="56">
        <f t="shared" si="17"/>
        <v>179.31034482758622</v>
      </c>
      <c r="V89" s="19" t="s">
        <v>45</v>
      </c>
      <c r="W89" s="19" t="s">
        <v>45</v>
      </c>
      <c r="X89" s="19" t="s">
        <v>45</v>
      </c>
      <c r="Y89" s="15" t="s">
        <v>45</v>
      </c>
      <c r="Z89" s="15" t="s">
        <v>45</v>
      </c>
      <c r="AA89" s="15" t="s">
        <v>45</v>
      </c>
      <c r="AB89" s="19" t="s">
        <v>45</v>
      </c>
      <c r="AC89" s="19" t="s">
        <v>45</v>
      </c>
      <c r="AD89" s="46" t="s">
        <v>45</v>
      </c>
      <c r="AE89" s="46" t="s">
        <v>45</v>
      </c>
      <c r="AF89" s="46" t="s">
        <v>45</v>
      </c>
      <c r="AG89" s="46" t="s">
        <v>45</v>
      </c>
    </row>
    <row r="90" spans="1:33" ht="15.75" customHeight="1">
      <c r="A90" s="11">
        <v>72</v>
      </c>
      <c r="B90" s="47">
        <v>62836</v>
      </c>
      <c r="C90" s="43" t="s">
        <v>107</v>
      </c>
      <c r="D90" s="39">
        <v>337</v>
      </c>
      <c r="E90" s="39">
        <v>1160</v>
      </c>
      <c r="F90" s="25">
        <f t="shared" si="21"/>
        <v>1497</v>
      </c>
      <c r="G90" s="13">
        <f t="shared" si="12"/>
        <v>56</v>
      </c>
      <c r="H90" s="13">
        <f t="shared" si="13"/>
        <v>116</v>
      </c>
      <c r="I90" s="13">
        <f t="shared" si="14"/>
        <v>172</v>
      </c>
      <c r="J90" s="39">
        <v>190</v>
      </c>
      <c r="K90" s="40">
        <v>514.90000000000009</v>
      </c>
      <c r="L90" s="61">
        <f t="shared" si="15"/>
        <v>110.46511627906976</v>
      </c>
      <c r="M90" s="25">
        <v>27</v>
      </c>
      <c r="N90" s="26">
        <v>191.7</v>
      </c>
      <c r="O90" s="61">
        <f t="shared" si="16"/>
        <v>48.2</v>
      </c>
      <c r="P90" s="19" t="s">
        <v>45</v>
      </c>
      <c r="Q90" s="19" t="s">
        <v>45</v>
      </c>
      <c r="R90" s="15" t="s">
        <v>45</v>
      </c>
      <c r="S90" s="46">
        <v>109</v>
      </c>
      <c r="T90" s="46">
        <v>773.90000000000009</v>
      </c>
      <c r="U90" s="56">
        <f t="shared" si="17"/>
        <v>93.965517241379317</v>
      </c>
      <c r="V90" s="19" t="s">
        <v>45</v>
      </c>
      <c r="W90" s="19" t="s">
        <v>45</v>
      </c>
      <c r="X90" s="19" t="s">
        <v>45</v>
      </c>
      <c r="Y90" s="15" t="s">
        <v>45</v>
      </c>
      <c r="Z90" s="15" t="s">
        <v>45</v>
      </c>
      <c r="AA90" s="15" t="s">
        <v>45</v>
      </c>
      <c r="AB90" s="19" t="s">
        <v>45</v>
      </c>
      <c r="AC90" s="19" t="s">
        <v>45</v>
      </c>
      <c r="AD90" s="46" t="s">
        <v>45</v>
      </c>
      <c r="AE90" s="46" t="s">
        <v>45</v>
      </c>
      <c r="AF90" s="46" t="s">
        <v>45</v>
      </c>
      <c r="AG90" s="46" t="s">
        <v>45</v>
      </c>
    </row>
    <row r="91" spans="1:33" ht="15.75">
      <c r="A91" s="16">
        <v>73</v>
      </c>
      <c r="B91" s="17">
        <v>63899</v>
      </c>
      <c r="C91" s="85" t="s">
        <v>122</v>
      </c>
      <c r="D91" s="19"/>
      <c r="E91" s="19"/>
      <c r="F91" s="19"/>
      <c r="G91" s="19"/>
      <c r="H91" s="19"/>
      <c r="I91" s="19"/>
      <c r="J91" s="41">
        <v>12</v>
      </c>
      <c r="K91" s="19">
        <v>32.519999999999996</v>
      </c>
      <c r="L91" s="19"/>
      <c r="M91" s="41">
        <v>1</v>
      </c>
      <c r="N91" s="19">
        <v>7.1</v>
      </c>
      <c r="O91" s="19"/>
      <c r="P91" s="19" t="s">
        <v>45</v>
      </c>
      <c r="Q91" s="19" t="s">
        <v>45</v>
      </c>
      <c r="R91" s="15" t="s">
        <v>45</v>
      </c>
      <c r="S91" s="19">
        <v>7</v>
      </c>
      <c r="T91" s="19">
        <v>49.699999999999996</v>
      </c>
      <c r="U91" s="19"/>
      <c r="V91" s="19" t="s">
        <v>45</v>
      </c>
      <c r="W91" s="19" t="s">
        <v>45</v>
      </c>
      <c r="X91" s="19" t="s">
        <v>45</v>
      </c>
      <c r="Y91" s="15" t="s">
        <v>45</v>
      </c>
      <c r="Z91" s="15" t="s">
        <v>45</v>
      </c>
      <c r="AA91" s="15" t="s">
        <v>45</v>
      </c>
      <c r="AB91" s="19" t="s">
        <v>45</v>
      </c>
      <c r="AC91" s="19" t="s">
        <v>45</v>
      </c>
      <c r="AD91" s="46" t="s">
        <v>45</v>
      </c>
      <c r="AE91" s="46" t="s">
        <v>45</v>
      </c>
      <c r="AF91" s="46" t="s">
        <v>45</v>
      </c>
      <c r="AG91" s="46" t="s">
        <v>45</v>
      </c>
    </row>
    <row r="92" spans="1:33" ht="15.75">
      <c r="A92" s="28"/>
      <c r="B92" s="29"/>
      <c r="C92" s="30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2"/>
      <c r="AE92" s="33"/>
      <c r="AF92" s="31"/>
      <c r="AG92" s="31"/>
    </row>
    <row r="93" spans="1:33">
      <c r="A93" s="104" t="s">
        <v>119</v>
      </c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</row>
    <row r="94" spans="1:33">
      <c r="A94" s="54" t="s">
        <v>120</v>
      </c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</row>
    <row r="95" spans="1:33" ht="15">
      <c r="A95" s="2"/>
      <c r="C95" s="34"/>
      <c r="D95" s="35"/>
      <c r="E95" s="35"/>
      <c r="F95" s="35"/>
      <c r="G95" s="35"/>
      <c r="H95" s="35"/>
      <c r="I95" s="35"/>
    </row>
    <row r="96" spans="1:33" ht="15">
      <c r="C96" s="36"/>
      <c r="D96" s="35"/>
      <c r="E96" s="35"/>
      <c r="F96" s="35"/>
      <c r="G96" s="35"/>
      <c r="H96" s="35"/>
      <c r="I96" s="35"/>
    </row>
  </sheetData>
  <mergeCells count="45">
    <mergeCell ref="AD6:AG6"/>
    <mergeCell ref="AD7:AG7"/>
    <mergeCell ref="AD1:AG1"/>
    <mergeCell ref="AD2:AG2"/>
    <mergeCell ref="AD3:AG3"/>
    <mergeCell ref="AD4:AG4"/>
    <mergeCell ref="AD5:AG5"/>
    <mergeCell ref="V14:W14"/>
    <mergeCell ref="V15:W15"/>
    <mergeCell ref="AA14:AA16"/>
    <mergeCell ref="AB14:AC14"/>
    <mergeCell ref="AB15:AC15"/>
    <mergeCell ref="X14:X16"/>
    <mergeCell ref="A9:AG9"/>
    <mergeCell ref="A11:AG11"/>
    <mergeCell ref="A12:AG12"/>
    <mergeCell ref="A13:AG13"/>
    <mergeCell ref="B14:B16"/>
    <mergeCell ref="C14:C16"/>
    <mergeCell ref="D14:D16"/>
    <mergeCell ref="G14:G16"/>
    <mergeCell ref="J14:K14"/>
    <mergeCell ref="AF14:AG14"/>
    <mergeCell ref="J15:K15"/>
    <mergeCell ref="M15:N15"/>
    <mergeCell ref="P15:Q15"/>
    <mergeCell ref="AD15:AE15"/>
    <mergeCell ref="AF15:AG15"/>
    <mergeCell ref="AD14:AE14"/>
    <mergeCell ref="A93:AG93"/>
    <mergeCell ref="Y14:Z14"/>
    <mergeCell ref="Y15:Z15"/>
    <mergeCell ref="E14:E16"/>
    <mergeCell ref="F14:F16"/>
    <mergeCell ref="H14:H16"/>
    <mergeCell ref="I14:I16"/>
    <mergeCell ref="R14:R16"/>
    <mergeCell ref="A14:A16"/>
    <mergeCell ref="L14:L16"/>
    <mergeCell ref="M14:N14"/>
    <mergeCell ref="O14:O16"/>
    <mergeCell ref="P14:Q14"/>
    <mergeCell ref="S14:T14"/>
    <mergeCell ref="S15:T15"/>
    <mergeCell ref="U14:U16"/>
  </mergeCells>
  <printOptions horizontalCentered="1"/>
  <pageMargins left="0.74803149606299213" right="0.74803149606299213" top="0.39370078740157483" bottom="0.39370078740157483" header="0.51181102362204722" footer="0.5118110236220472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ataskaita</vt:lpstr>
      <vt:lpstr>ataskaita!Spausdinti_pavadinimus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Markevičienė</dc:creator>
  <cp:lastModifiedBy>Vartotojas</cp:lastModifiedBy>
  <cp:revision/>
  <dcterms:created xsi:type="dcterms:W3CDTF">2019-04-30T11:01:03Z</dcterms:created>
  <dcterms:modified xsi:type="dcterms:W3CDTF">2023-09-06T12:37:12Z</dcterms:modified>
</cp:coreProperties>
</file>