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Baseinas\Baseinas 2023_06_01\"/>
    </mc:Choice>
  </mc:AlternateContent>
  <xr:revisionPtr revIDLastSave="0" documentId="8_{8047A27A-32CF-42C2-9A94-E8648E4EF4BD}" xr6:coauthVersionLast="47" xr6:coauthVersionMax="47" xr10:uidLastSave="{00000000-0000-0000-0000-000000000000}"/>
  <bookViews>
    <workbookView xWindow="-120" yWindow="-120" windowWidth="29040" windowHeight="15840" activeTab="3" xr2:uid="{EE370530-A881-4576-A509-1A34D02F2189}"/>
  </bookViews>
  <sheets>
    <sheet name="Apibendrinimas" sheetId="3" r:id="rId1"/>
    <sheet name="Balandis,2023" sheetId="2" r:id="rId2"/>
    <sheet name="Gegužė,2023" sheetId="1" r:id="rId3"/>
    <sheet name="Birželis,202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4" l="1"/>
  <c r="D6" i="3" s="1"/>
  <c r="D13" i="3" s="1"/>
  <c r="E6" i="3"/>
  <c r="C13" i="3"/>
  <c r="E13" i="3"/>
  <c r="B13" i="3"/>
  <c r="C6" i="3"/>
  <c r="B6" i="3"/>
  <c r="E5" i="3"/>
  <c r="D5" i="3"/>
  <c r="C5" i="3"/>
  <c r="B5" i="3"/>
  <c r="E4" i="3"/>
  <c r="D4" i="3"/>
  <c r="C4" i="3"/>
  <c r="B4" i="3"/>
  <c r="F34" i="4"/>
  <c r="E34" i="4"/>
  <c r="C34" i="4"/>
  <c r="F33" i="4"/>
  <c r="E33" i="4"/>
  <c r="D33" i="4"/>
  <c r="C33" i="4"/>
  <c r="E20" i="2"/>
  <c r="F20" i="2"/>
  <c r="E19" i="2"/>
  <c r="F19" i="2"/>
  <c r="D20" i="2"/>
  <c r="D19" i="2"/>
  <c r="C20" i="2"/>
  <c r="C19" i="2"/>
  <c r="E34" i="1"/>
  <c r="F34" i="1"/>
  <c r="F33" i="1"/>
  <c r="E33" i="1"/>
  <c r="D34" i="1"/>
  <c r="D33" i="1"/>
  <c r="C33" i="1"/>
  <c r="C34" i="1"/>
</calcChain>
</file>

<file path=xl/sharedStrings.xml><?xml version="1.0" encoding="utf-8"?>
<sst xmlns="http://schemas.openxmlformats.org/spreadsheetml/2006/main" count="240" uniqueCount="129">
  <si>
    <t>pirmadienis</t>
  </si>
  <si>
    <t>antradienis</t>
  </si>
  <si>
    <t>trečiadienis</t>
  </si>
  <si>
    <t>ketvirtadienis</t>
  </si>
  <si>
    <t>penktadienis</t>
  </si>
  <si>
    <t>šeštadienis</t>
  </si>
  <si>
    <t>sekmadienis</t>
  </si>
  <si>
    <t>geg. 1</t>
  </si>
  <si>
    <t>geg. 2</t>
  </si>
  <si>
    <t>geg. 3</t>
  </si>
  <si>
    <t>geg. 4</t>
  </si>
  <si>
    <t xml:space="preserve">geg. 5 </t>
  </si>
  <si>
    <t>geg. 6</t>
  </si>
  <si>
    <t>geg. 7</t>
  </si>
  <si>
    <t>geg. 8</t>
  </si>
  <si>
    <t>geg. 9</t>
  </si>
  <si>
    <t>geg. 10</t>
  </si>
  <si>
    <t>geg. 11</t>
  </si>
  <si>
    <t>geg. 12</t>
  </si>
  <si>
    <t>geg. 13</t>
  </si>
  <si>
    <t>geg. 14</t>
  </si>
  <si>
    <t>geg. 15</t>
  </si>
  <si>
    <t>geg. 16</t>
  </si>
  <si>
    <t>geg. 17</t>
  </si>
  <si>
    <t>geg. 18</t>
  </si>
  <si>
    <t>geg. 19</t>
  </si>
  <si>
    <t>geg. 20</t>
  </si>
  <si>
    <t>geg. 21</t>
  </si>
  <si>
    <t>geg. 22</t>
  </si>
  <si>
    <t>geg. 23</t>
  </si>
  <si>
    <t>geg. 24</t>
  </si>
  <si>
    <t>geg. 25</t>
  </si>
  <si>
    <t>geg. 26</t>
  </si>
  <si>
    <t>geg. 27</t>
  </si>
  <si>
    <t>geg. 28</t>
  </si>
  <si>
    <t>geg. 29</t>
  </si>
  <si>
    <t>geg. 30</t>
  </si>
  <si>
    <t>geg. 31</t>
  </si>
  <si>
    <t>SAVAITĖS DIENOS</t>
  </si>
  <si>
    <t>DATA</t>
  </si>
  <si>
    <t>LANKYTOJAI, ĮSKAITANT SU ABONEMENTAIS</t>
  </si>
  <si>
    <t>VIDURKIS</t>
  </si>
  <si>
    <t xml:space="preserve">VISO PER MĖNESĮ </t>
  </si>
  <si>
    <t>Pardavimai</t>
  </si>
  <si>
    <t xml:space="preserve">Įėjimai nuo 6:00 iki 7:00 </t>
  </si>
  <si>
    <t>Įėjimai nuo 7:00 iki 8:00</t>
  </si>
  <si>
    <t>bal. 15</t>
  </si>
  <si>
    <t>bal. 16</t>
  </si>
  <si>
    <t>bal. 17</t>
  </si>
  <si>
    <t>bal. 18</t>
  </si>
  <si>
    <t>bal. 19</t>
  </si>
  <si>
    <t>bal. 20</t>
  </si>
  <si>
    <t>bal. 21</t>
  </si>
  <si>
    <t>bal. 22</t>
  </si>
  <si>
    <t>bal. 23</t>
  </si>
  <si>
    <t>bal. 24</t>
  </si>
  <si>
    <t>bal. 25</t>
  </si>
  <si>
    <t>bal. 26</t>
  </si>
  <si>
    <t>bal. 27</t>
  </si>
  <si>
    <t>bal. 28</t>
  </si>
  <si>
    <t>bal. 29</t>
  </si>
  <si>
    <t>bal. 30</t>
  </si>
  <si>
    <t>Per mėnesį, pajamų iš tiesioginės baseino veiklos:</t>
  </si>
  <si>
    <t>Per mėnesį, pajamų iš kavinukės veiklos:</t>
  </si>
  <si>
    <t>Abonementai:</t>
  </si>
  <si>
    <t xml:space="preserve">35/7 </t>
  </si>
  <si>
    <t>1 mėn. neribotas/ribotas</t>
  </si>
  <si>
    <t>3mėn. neribotas/ribotas</t>
  </si>
  <si>
    <t>6 mėn. neribotas/ribotas</t>
  </si>
  <si>
    <t>12 mėn. neribotas/ribotas</t>
  </si>
  <si>
    <t>0/1</t>
  </si>
  <si>
    <t>0/0</t>
  </si>
  <si>
    <t>Vienkartiniai pakvietimai 12 Eur.</t>
  </si>
  <si>
    <t xml:space="preserve">Neįgalusis iki 21m. </t>
  </si>
  <si>
    <t>Asmeninė plaukimo treniruotė</t>
  </si>
  <si>
    <t>BALANDIS, 2023</t>
  </si>
  <si>
    <t>GEGUŽĖ, 2023       SAVAITĖS DIENOS</t>
  </si>
  <si>
    <t>BIRŽELIS, 2023       SAVAITĖS DIENOS</t>
  </si>
  <si>
    <t>birž. 1</t>
  </si>
  <si>
    <t>birž. 2</t>
  </si>
  <si>
    <t>birž. 3</t>
  </si>
  <si>
    <t>birž. 4</t>
  </si>
  <si>
    <t>birž. 5</t>
  </si>
  <si>
    <t>birž. 6</t>
  </si>
  <si>
    <t>birž. 7</t>
  </si>
  <si>
    <t>birž. 8</t>
  </si>
  <si>
    <t>birž. 9</t>
  </si>
  <si>
    <t>birž. 10</t>
  </si>
  <si>
    <t>birž. 11</t>
  </si>
  <si>
    <t>birž. 12</t>
  </si>
  <si>
    <t>birž. 13</t>
  </si>
  <si>
    <t>birž. 14</t>
  </si>
  <si>
    <t>birž. 15</t>
  </si>
  <si>
    <t>birž. 16</t>
  </si>
  <si>
    <t>birž. 17</t>
  </si>
  <si>
    <t>birž. 18</t>
  </si>
  <si>
    <t>birž. 19</t>
  </si>
  <si>
    <t>birž. 20</t>
  </si>
  <si>
    <t>birž. 21</t>
  </si>
  <si>
    <t>birž. 22</t>
  </si>
  <si>
    <t>birž. 23</t>
  </si>
  <si>
    <t>birž. 24</t>
  </si>
  <si>
    <t>birž. 25</t>
  </si>
  <si>
    <t>birž. 26</t>
  </si>
  <si>
    <t>birž. 27</t>
  </si>
  <si>
    <t>birž. 28</t>
  </si>
  <si>
    <t>birž. 29</t>
  </si>
  <si>
    <t>birž. 30</t>
  </si>
  <si>
    <t>50/11</t>
  </si>
  <si>
    <t>APIBENDRINIMAS, 2023</t>
  </si>
  <si>
    <t>Balandis</t>
  </si>
  <si>
    <t>Gegužė</t>
  </si>
  <si>
    <t xml:space="preserve">Birželis  </t>
  </si>
  <si>
    <t>Liepa</t>
  </si>
  <si>
    <t>Rugpjūtis</t>
  </si>
  <si>
    <t>Rugsėjis</t>
  </si>
  <si>
    <t>Spalis</t>
  </si>
  <si>
    <t>Lapkritis</t>
  </si>
  <si>
    <t>Gruodis</t>
  </si>
  <si>
    <t>LANKYTOJŲ SKAIČIUS</t>
  </si>
  <si>
    <t>Vidutiniškai per dieną</t>
  </si>
  <si>
    <t>Viso per mėnesį</t>
  </si>
  <si>
    <t xml:space="preserve">2023 m. </t>
  </si>
  <si>
    <t>PARDAVIMAI</t>
  </si>
  <si>
    <t>Pastabos</t>
  </si>
  <si>
    <t>Dirbome nuo balandžio 15d.</t>
  </si>
  <si>
    <t>VISO, 2023</t>
  </si>
  <si>
    <t>14/6</t>
  </si>
  <si>
    <t>1/0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</si>
</sst>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14" fontId="0" fillId="2" borderId="1" xfId="0" applyNumberForma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4" fontId="0" fillId="0" borderId="0" xfId="0" applyNumberFormat="1" applyAlignment="1">
      <alignment horizontal="right"/>
    </xf>
    <xf numFmtId="14" fontId="0" fillId="0" borderId="0" xfId="0" applyNumberFormat="1" applyAlignment="1">
      <alignment horizontal="center"/>
    </xf>
  </cellXfs>
  <cellStyles count="1">
    <cellStyle name="Įprastas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AE39E-D89E-4FC2-9E0D-32AEE30F964E}">
  <dimension ref="A1:F13"/>
  <sheetViews>
    <sheetView workbookViewId="0">
      <selection activeCell="J10" sqref="J10"/>
    </sheetView>
  </sheetViews>
  <sheetFormatPr defaultRowHeight="15" x14ac:dyDescent="0.25"/>
  <cols>
    <col min="1" max="1" width="11.140625" customWidth="1"/>
    <col min="2" max="2" width="18" customWidth="1"/>
    <col min="3" max="3" width="18.42578125" customWidth="1"/>
    <col min="4" max="4" width="19.140625" customWidth="1"/>
    <col min="5" max="5" width="19.28515625" customWidth="1"/>
    <col min="6" max="6" width="24.140625" customWidth="1"/>
  </cols>
  <sheetData>
    <row r="1" spans="1:6" ht="21.6" customHeight="1" x14ac:dyDescent="0.35">
      <c r="A1" s="26" t="s">
        <v>109</v>
      </c>
      <c r="B1" s="26"/>
      <c r="C1" s="26"/>
      <c r="D1" s="26"/>
    </row>
    <row r="2" spans="1:6" ht="30.6" customHeight="1" x14ac:dyDescent="0.25">
      <c r="A2" s="28" t="s">
        <v>122</v>
      </c>
      <c r="B2" s="27" t="s">
        <v>119</v>
      </c>
      <c r="C2" s="27"/>
      <c r="D2" s="29" t="s">
        <v>123</v>
      </c>
      <c r="E2" s="29"/>
      <c r="F2" s="30" t="s">
        <v>124</v>
      </c>
    </row>
    <row r="3" spans="1:6" ht="22.9" customHeight="1" x14ac:dyDescent="0.25">
      <c r="A3" s="28"/>
      <c r="B3" s="22" t="s">
        <v>121</v>
      </c>
      <c r="C3" s="22" t="s">
        <v>120</v>
      </c>
      <c r="D3" s="22" t="s">
        <v>121</v>
      </c>
      <c r="E3" s="22" t="s">
        <v>120</v>
      </c>
      <c r="F3" s="31"/>
    </row>
    <row r="4" spans="1:6" ht="16.899999999999999" customHeight="1" x14ac:dyDescent="0.25">
      <c r="A4" s="11" t="s">
        <v>110</v>
      </c>
      <c r="B4" s="5">
        <f>'Balandis,2023'!C20</f>
        <v>1801</v>
      </c>
      <c r="C4" s="23">
        <f>'Balandis,2023'!C19</f>
        <v>112.5625</v>
      </c>
      <c r="D4" s="24">
        <f>'Balandis,2023'!D20</f>
        <v>18087.32</v>
      </c>
      <c r="E4" s="23">
        <f>'Balandis,2023'!D19</f>
        <v>1130.4575</v>
      </c>
      <c r="F4" s="3" t="s">
        <v>125</v>
      </c>
    </row>
    <row r="5" spans="1:6" ht="16.899999999999999" customHeight="1" x14ac:dyDescent="0.25">
      <c r="A5" s="11" t="s">
        <v>111</v>
      </c>
      <c r="B5" s="5">
        <f>'Gegužė,2023'!C34</f>
        <v>3261</v>
      </c>
      <c r="C5" s="23">
        <f>'Gegužė,2023'!C33</f>
        <v>105.19354838709677</v>
      </c>
      <c r="D5" s="24">
        <f>'Gegužė,2023'!D34</f>
        <v>25785.920000000002</v>
      </c>
      <c r="E5" s="23">
        <f>'Gegužė,2023'!D33</f>
        <v>831.803870967742</v>
      </c>
      <c r="F5" s="3"/>
    </row>
    <row r="6" spans="1:6" ht="16.899999999999999" customHeight="1" x14ac:dyDescent="0.25">
      <c r="A6" s="11" t="s">
        <v>112</v>
      </c>
      <c r="B6" s="5">
        <f>'Birželis,2023'!C34</f>
        <v>2957</v>
      </c>
      <c r="C6" s="23">
        <f>'Birželis,2023'!C33</f>
        <v>98.566666666666663</v>
      </c>
      <c r="D6" s="24">
        <f>'Birželis,2023'!D34</f>
        <v>21208.560000000001</v>
      </c>
      <c r="E6" s="23">
        <f>'Birželis,2023'!D33</f>
        <v>706.952</v>
      </c>
      <c r="F6" s="3"/>
    </row>
    <row r="7" spans="1:6" ht="16.899999999999999" customHeight="1" x14ac:dyDescent="0.25">
      <c r="A7" s="11" t="s">
        <v>113</v>
      </c>
      <c r="B7" s="5"/>
      <c r="C7" s="23"/>
      <c r="D7" s="24"/>
      <c r="E7" s="23"/>
      <c r="F7" s="3"/>
    </row>
    <row r="8" spans="1:6" ht="16.899999999999999" customHeight="1" x14ac:dyDescent="0.25">
      <c r="A8" s="11" t="s">
        <v>114</v>
      </c>
      <c r="B8" s="5"/>
      <c r="C8" s="23"/>
      <c r="D8" s="24"/>
      <c r="E8" s="23"/>
      <c r="F8" s="3"/>
    </row>
    <row r="9" spans="1:6" ht="16.899999999999999" customHeight="1" x14ac:dyDescent="0.25">
      <c r="A9" s="11" t="s">
        <v>115</v>
      </c>
      <c r="B9" s="5"/>
      <c r="C9" s="23"/>
      <c r="D9" s="24"/>
      <c r="E9" s="23"/>
      <c r="F9" s="3"/>
    </row>
    <row r="10" spans="1:6" ht="16.899999999999999" customHeight="1" x14ac:dyDescent="0.25">
      <c r="A10" s="11" t="s">
        <v>116</v>
      </c>
      <c r="B10" s="5"/>
      <c r="C10" s="23"/>
      <c r="D10" s="24"/>
      <c r="E10" s="23"/>
      <c r="F10" s="3"/>
    </row>
    <row r="11" spans="1:6" ht="16.899999999999999" customHeight="1" x14ac:dyDescent="0.25">
      <c r="A11" s="11" t="s">
        <v>117</v>
      </c>
      <c r="B11" s="5"/>
      <c r="C11" s="23"/>
      <c r="D11" s="24"/>
      <c r="E11" s="23"/>
      <c r="F11" s="3"/>
    </row>
    <row r="12" spans="1:6" ht="16.899999999999999" customHeight="1" x14ac:dyDescent="0.25">
      <c r="A12" s="11" t="s">
        <v>118</v>
      </c>
      <c r="B12" s="5"/>
      <c r="C12" s="23"/>
      <c r="D12" s="24"/>
      <c r="E12" s="23"/>
      <c r="F12" s="3"/>
    </row>
    <row r="13" spans="1:6" ht="19.899999999999999" customHeight="1" x14ac:dyDescent="0.25">
      <c r="A13" s="11" t="s">
        <v>126</v>
      </c>
      <c r="B13" s="5">
        <f>B4+B5+B6+B7+B8+B9+B10+B11+B12</f>
        <v>8019</v>
      </c>
      <c r="C13" s="23">
        <f t="shared" ref="C13:E13" si="0">C4+C5+C6+C7+C8+C9+C10+C11+C12</f>
        <v>316.32271505376343</v>
      </c>
      <c r="D13" s="24">
        <f t="shared" si="0"/>
        <v>65081.8</v>
      </c>
      <c r="E13" s="23">
        <f t="shared" si="0"/>
        <v>2669.2133709677419</v>
      </c>
      <c r="F13" s="3"/>
    </row>
  </sheetData>
  <mergeCells count="5">
    <mergeCell ref="A1:D1"/>
    <mergeCell ref="B2:C2"/>
    <mergeCell ref="A2:A3"/>
    <mergeCell ref="D2:E2"/>
    <mergeCell ref="F2:F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A3481-B594-44E8-83C7-6B7F660B2A62}">
  <dimension ref="A1:F31"/>
  <sheetViews>
    <sheetView workbookViewId="0">
      <selection activeCell="H23" sqref="H23"/>
    </sheetView>
  </sheetViews>
  <sheetFormatPr defaultRowHeight="15" x14ac:dyDescent="0.25"/>
  <cols>
    <col min="1" max="1" width="12" customWidth="1"/>
    <col min="3" max="3" width="26" customWidth="1"/>
    <col min="4" max="4" width="18.7109375" customWidth="1"/>
  </cols>
  <sheetData>
    <row r="1" spans="1:6" x14ac:dyDescent="0.25">
      <c r="A1" s="32" t="s">
        <v>75</v>
      </c>
      <c r="B1" s="33"/>
      <c r="C1" s="33"/>
      <c r="D1" s="33"/>
      <c r="E1" s="33"/>
      <c r="F1" s="34"/>
    </row>
    <row r="2" spans="1:6" ht="42.6" customHeight="1" x14ac:dyDescent="0.25">
      <c r="A2" s="14" t="s">
        <v>38</v>
      </c>
      <c r="B2" s="14" t="s">
        <v>39</v>
      </c>
      <c r="C2" s="14" t="s">
        <v>40</v>
      </c>
      <c r="D2" s="14" t="s">
        <v>43</v>
      </c>
      <c r="E2" s="14" t="s">
        <v>44</v>
      </c>
      <c r="F2" s="14" t="s">
        <v>45</v>
      </c>
    </row>
    <row r="3" spans="1:6" s="9" customFormat="1" x14ac:dyDescent="0.25">
      <c r="A3" s="6" t="s">
        <v>5</v>
      </c>
      <c r="B3" s="7" t="s">
        <v>46</v>
      </c>
      <c r="C3" s="8">
        <v>84</v>
      </c>
      <c r="D3" s="8">
        <v>1120.8</v>
      </c>
      <c r="E3" s="10"/>
      <c r="F3" s="10"/>
    </row>
    <row r="4" spans="1:6" s="9" customFormat="1" x14ac:dyDescent="0.25">
      <c r="A4" s="6" t="s">
        <v>6</v>
      </c>
      <c r="B4" s="7" t="s">
        <v>47</v>
      </c>
      <c r="C4" s="8">
        <v>195</v>
      </c>
      <c r="D4" s="8">
        <v>2299.7600000000002</v>
      </c>
      <c r="E4" s="10"/>
      <c r="F4" s="10"/>
    </row>
    <row r="5" spans="1:6" x14ac:dyDescent="0.25">
      <c r="A5" s="4" t="s">
        <v>0</v>
      </c>
      <c r="B5" s="3" t="s">
        <v>48</v>
      </c>
      <c r="C5" s="5">
        <v>38</v>
      </c>
      <c r="D5" s="5">
        <v>401.9</v>
      </c>
      <c r="E5" s="10"/>
      <c r="F5" s="10"/>
    </row>
    <row r="6" spans="1:6" x14ac:dyDescent="0.25">
      <c r="A6" s="4" t="s">
        <v>1</v>
      </c>
      <c r="B6" s="3" t="s">
        <v>49</v>
      </c>
      <c r="C6" s="5">
        <v>113</v>
      </c>
      <c r="D6" s="5">
        <v>1068.2</v>
      </c>
      <c r="E6" s="5">
        <v>3</v>
      </c>
      <c r="F6" s="5">
        <v>1</v>
      </c>
    </row>
    <row r="7" spans="1:6" x14ac:dyDescent="0.25">
      <c r="A7" s="4" t="s">
        <v>2</v>
      </c>
      <c r="B7" s="3" t="s">
        <v>50</v>
      </c>
      <c r="C7" s="5">
        <v>144</v>
      </c>
      <c r="D7" s="5">
        <v>1265</v>
      </c>
      <c r="E7" s="5">
        <v>0</v>
      </c>
      <c r="F7" s="5">
        <v>4</v>
      </c>
    </row>
    <row r="8" spans="1:6" x14ac:dyDescent="0.25">
      <c r="A8" s="4" t="s">
        <v>3</v>
      </c>
      <c r="B8" s="3" t="s">
        <v>51</v>
      </c>
      <c r="C8" s="5">
        <v>95</v>
      </c>
      <c r="D8" s="5">
        <v>893.3</v>
      </c>
      <c r="E8" s="5">
        <v>1</v>
      </c>
      <c r="F8" s="5">
        <v>2</v>
      </c>
    </row>
    <row r="9" spans="1:6" x14ac:dyDescent="0.25">
      <c r="A9" s="4" t="s">
        <v>4</v>
      </c>
      <c r="B9" s="3" t="s">
        <v>52</v>
      </c>
      <c r="C9" s="5">
        <v>136</v>
      </c>
      <c r="D9" s="5">
        <v>1412.72</v>
      </c>
      <c r="E9" s="5">
        <v>1</v>
      </c>
      <c r="F9" s="5">
        <v>4</v>
      </c>
    </row>
    <row r="10" spans="1:6" s="9" customFormat="1" x14ac:dyDescent="0.25">
      <c r="A10" s="6" t="s">
        <v>5</v>
      </c>
      <c r="B10" s="7" t="s">
        <v>53</v>
      </c>
      <c r="C10" s="8">
        <v>123</v>
      </c>
      <c r="D10" s="8">
        <v>1129.3</v>
      </c>
      <c r="E10" s="10"/>
      <c r="F10" s="10"/>
    </row>
    <row r="11" spans="1:6" s="9" customFormat="1" x14ac:dyDescent="0.25">
      <c r="A11" s="6" t="s">
        <v>6</v>
      </c>
      <c r="B11" s="7" t="s">
        <v>54</v>
      </c>
      <c r="C11" s="8">
        <v>144</v>
      </c>
      <c r="D11" s="8">
        <v>1496.4</v>
      </c>
      <c r="E11" s="10"/>
      <c r="F11" s="10"/>
    </row>
    <row r="12" spans="1:6" x14ac:dyDescent="0.25">
      <c r="A12" s="4" t="s">
        <v>0</v>
      </c>
      <c r="B12" s="3" t="s">
        <v>55</v>
      </c>
      <c r="C12" s="5">
        <v>53</v>
      </c>
      <c r="D12" s="5">
        <v>516.4</v>
      </c>
      <c r="E12" s="10"/>
      <c r="F12" s="10"/>
    </row>
    <row r="13" spans="1:6" x14ac:dyDescent="0.25">
      <c r="A13" s="4" t="s">
        <v>1</v>
      </c>
      <c r="B13" s="3" t="s">
        <v>56</v>
      </c>
      <c r="C13" s="5">
        <v>20</v>
      </c>
      <c r="D13" s="5">
        <v>307.2</v>
      </c>
      <c r="E13" s="5">
        <v>2</v>
      </c>
      <c r="F13" s="5">
        <v>2</v>
      </c>
    </row>
    <row r="14" spans="1:6" x14ac:dyDescent="0.25">
      <c r="A14" s="4" t="s">
        <v>2</v>
      </c>
      <c r="B14" s="3" t="s">
        <v>57</v>
      </c>
      <c r="C14" s="5">
        <v>0</v>
      </c>
      <c r="D14" s="5">
        <v>0</v>
      </c>
      <c r="E14" s="10"/>
      <c r="F14" s="10"/>
    </row>
    <row r="15" spans="1:6" x14ac:dyDescent="0.25">
      <c r="A15" s="4" t="s">
        <v>3</v>
      </c>
      <c r="B15" s="3" t="s">
        <v>58</v>
      </c>
      <c r="C15" s="5">
        <v>184</v>
      </c>
      <c r="D15" s="5">
        <v>1879.5</v>
      </c>
      <c r="E15" s="5">
        <v>3</v>
      </c>
      <c r="F15" s="5">
        <v>3</v>
      </c>
    </row>
    <row r="16" spans="1:6" x14ac:dyDescent="0.25">
      <c r="A16" s="4" t="s">
        <v>4</v>
      </c>
      <c r="B16" s="3" t="s">
        <v>59</v>
      </c>
      <c r="C16" s="5">
        <v>109</v>
      </c>
      <c r="D16" s="5">
        <v>935.98</v>
      </c>
      <c r="E16" s="5">
        <v>2</v>
      </c>
      <c r="F16" s="5">
        <v>1</v>
      </c>
    </row>
    <row r="17" spans="1:6" s="9" customFormat="1" x14ac:dyDescent="0.25">
      <c r="A17" s="6" t="s">
        <v>5</v>
      </c>
      <c r="B17" s="7" t="s">
        <v>60</v>
      </c>
      <c r="C17" s="8">
        <v>155</v>
      </c>
      <c r="D17" s="8">
        <v>1432.7</v>
      </c>
      <c r="E17" s="10"/>
      <c r="F17" s="10"/>
    </row>
    <row r="18" spans="1:6" s="9" customFormat="1" x14ac:dyDescent="0.25">
      <c r="A18" s="6" t="s">
        <v>6</v>
      </c>
      <c r="B18" s="7" t="s">
        <v>61</v>
      </c>
      <c r="C18" s="8">
        <v>208</v>
      </c>
      <c r="D18" s="8">
        <v>1928.16</v>
      </c>
      <c r="E18" s="10"/>
      <c r="F18" s="10"/>
    </row>
    <row r="19" spans="1:6" ht="26.25" x14ac:dyDescent="0.25">
      <c r="A19" s="36" t="s">
        <v>41</v>
      </c>
      <c r="B19" s="36"/>
      <c r="C19" s="21">
        <f>AVERAGE(C3:C18)</f>
        <v>112.5625</v>
      </c>
      <c r="D19" s="21">
        <f>AVERAGE(D3:D18)</f>
        <v>1130.4575</v>
      </c>
      <c r="E19" s="15">
        <f t="shared" ref="E19:F19" si="0">AVERAGE(E3:E18)</f>
        <v>1.7142857142857142</v>
      </c>
      <c r="F19" s="15">
        <f t="shared" si="0"/>
        <v>2.4285714285714284</v>
      </c>
    </row>
    <row r="20" spans="1:6" ht="26.25" x14ac:dyDescent="0.25">
      <c r="A20" s="37" t="s">
        <v>42</v>
      </c>
      <c r="B20" s="37"/>
      <c r="C20" s="15">
        <f>SUM(C3:C18)</f>
        <v>1801</v>
      </c>
      <c r="D20" s="15">
        <f>SUM(D3:D18)</f>
        <v>18087.32</v>
      </c>
      <c r="E20" s="15">
        <f t="shared" ref="E20:F20" si="1">SUM(E3:E18)</f>
        <v>12</v>
      </c>
      <c r="F20" s="15">
        <f t="shared" si="1"/>
        <v>17</v>
      </c>
    </row>
    <row r="22" spans="1:6" x14ac:dyDescent="0.25">
      <c r="A22" s="35" t="s">
        <v>62</v>
      </c>
      <c r="B22" s="35"/>
      <c r="C22" s="35"/>
      <c r="D22" s="16">
        <v>17455.12</v>
      </c>
    </row>
    <row r="23" spans="1:6" x14ac:dyDescent="0.25">
      <c r="A23" s="35" t="s">
        <v>63</v>
      </c>
      <c r="B23" s="35"/>
      <c r="C23" s="35"/>
      <c r="D23" s="16">
        <v>632.20000000000005</v>
      </c>
    </row>
    <row r="24" spans="1:6" x14ac:dyDescent="0.25">
      <c r="A24" s="35" t="s">
        <v>64</v>
      </c>
      <c r="B24" s="35"/>
      <c r="C24" s="17" t="s">
        <v>66</v>
      </c>
      <c r="D24" s="16" t="s">
        <v>65</v>
      </c>
    </row>
    <row r="25" spans="1:6" x14ac:dyDescent="0.25">
      <c r="C25" s="17" t="s">
        <v>67</v>
      </c>
      <c r="D25" s="16" t="s">
        <v>70</v>
      </c>
    </row>
    <row r="26" spans="1:6" x14ac:dyDescent="0.25">
      <c r="C26" s="17" t="s">
        <v>68</v>
      </c>
      <c r="D26" s="16" t="s">
        <v>71</v>
      </c>
    </row>
    <row r="27" spans="1:6" x14ac:dyDescent="0.25">
      <c r="C27" s="17" t="s">
        <v>69</v>
      </c>
      <c r="D27" s="16" t="s">
        <v>71</v>
      </c>
    </row>
    <row r="28" spans="1:6" x14ac:dyDescent="0.25">
      <c r="A28" s="35" t="s">
        <v>72</v>
      </c>
      <c r="B28" s="35"/>
      <c r="C28" s="35"/>
      <c r="D28" s="16">
        <v>77</v>
      </c>
    </row>
    <row r="29" spans="1:6" x14ac:dyDescent="0.25">
      <c r="C29" s="17" t="s">
        <v>73</v>
      </c>
      <c r="D29" s="16">
        <v>36</v>
      </c>
    </row>
    <row r="30" spans="1:6" x14ac:dyDescent="0.25">
      <c r="D30" s="16"/>
    </row>
    <row r="31" spans="1:6" x14ac:dyDescent="0.25">
      <c r="D31" s="16"/>
    </row>
  </sheetData>
  <mergeCells count="7">
    <mergeCell ref="A1:F1"/>
    <mergeCell ref="A28:C28"/>
    <mergeCell ref="A19:B19"/>
    <mergeCell ref="A20:B20"/>
    <mergeCell ref="A22:C22"/>
    <mergeCell ref="A23:C23"/>
    <mergeCell ref="A24:B24"/>
  </mergeCells>
  <phoneticPr fontId="2" type="noConversion"/>
  <conditionalFormatting sqref="A3:A11">
    <cfRule type="timePeriod" dxfId="13" priority="5" timePeriod="lastMonth">
      <formula>AND(MONTH(A3)=MONTH(EDATE(TODAY(),0-1)),YEAR(A3)=YEAR(EDATE(TODAY(),0-1)))</formula>
    </cfRule>
  </conditionalFormatting>
  <conditionalFormatting sqref="A12:A18">
    <cfRule type="timePeriod" dxfId="12" priority="4" timePeriod="lastMonth">
      <formula>AND(MONTH(A12)=MONTH(EDATE(TODAY(),0-1)),YEAR(A12)=YEAR(EDATE(TODAY(),0-1)))</formula>
    </cfRule>
  </conditionalFormatting>
  <conditionalFormatting sqref="A20">
    <cfRule type="timePeriod" dxfId="11" priority="1" timePeriod="lastMonth">
      <formula>AND(MONTH(A20)=MONTH(EDATE(TODAY(),0-1)),YEAR(A20)=YEAR(EDATE(TODAY(),0-1)))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78D98-1301-4020-9BA9-D7EEE3D75C7A}">
  <sheetPr>
    <pageSetUpPr fitToPage="1"/>
  </sheetPr>
  <dimension ref="A1:F44"/>
  <sheetViews>
    <sheetView workbookViewId="0">
      <pane ySplit="1" topLeftCell="A2" activePane="bottomLeft" state="frozen"/>
      <selection pane="bottomLeft" activeCell="C33" sqref="C33"/>
    </sheetView>
  </sheetViews>
  <sheetFormatPr defaultRowHeight="15" x14ac:dyDescent="0.25"/>
  <cols>
    <col min="1" max="1" width="20.28515625" customWidth="1"/>
    <col min="3" max="3" width="22.140625" customWidth="1"/>
    <col min="4" max="4" width="21.7109375" customWidth="1"/>
    <col min="5" max="5" width="13.28515625" customWidth="1"/>
    <col min="6" max="6" width="13.7109375" customWidth="1"/>
  </cols>
  <sheetData>
    <row r="1" spans="1:6" ht="31.15" customHeight="1" x14ac:dyDescent="0.25">
      <c r="A1" s="18" t="s">
        <v>76</v>
      </c>
      <c r="B1" s="11" t="s">
        <v>39</v>
      </c>
      <c r="C1" s="12" t="s">
        <v>40</v>
      </c>
      <c r="D1" s="13" t="s">
        <v>43</v>
      </c>
      <c r="E1" s="12" t="s">
        <v>44</v>
      </c>
      <c r="F1" s="12" t="s">
        <v>45</v>
      </c>
    </row>
    <row r="2" spans="1:6" x14ac:dyDescent="0.25">
      <c r="A2" s="4" t="s">
        <v>0</v>
      </c>
      <c r="B2" s="3" t="s">
        <v>7</v>
      </c>
      <c r="C2" s="5">
        <v>145</v>
      </c>
      <c r="D2" s="5">
        <v>1276.28</v>
      </c>
      <c r="E2" s="10"/>
      <c r="F2" s="10"/>
    </row>
    <row r="3" spans="1:6" x14ac:dyDescent="0.25">
      <c r="A3" s="4" t="s">
        <v>1</v>
      </c>
      <c r="B3" s="3" t="s">
        <v>8</v>
      </c>
      <c r="C3" s="5">
        <v>77</v>
      </c>
      <c r="D3" s="5">
        <v>704.5</v>
      </c>
      <c r="E3" s="5">
        <v>4</v>
      </c>
      <c r="F3" s="5">
        <v>4</v>
      </c>
    </row>
    <row r="4" spans="1:6" x14ac:dyDescent="0.25">
      <c r="A4" s="4" t="s">
        <v>2</v>
      </c>
      <c r="B4" s="3" t="s">
        <v>9</v>
      </c>
      <c r="C4" s="5">
        <v>148</v>
      </c>
      <c r="D4" s="5">
        <v>941.3</v>
      </c>
      <c r="E4" s="5">
        <v>5</v>
      </c>
      <c r="F4" s="5">
        <v>5</v>
      </c>
    </row>
    <row r="5" spans="1:6" x14ac:dyDescent="0.25">
      <c r="A5" s="4" t="s">
        <v>3</v>
      </c>
      <c r="B5" s="3" t="s">
        <v>10</v>
      </c>
      <c r="C5" s="5">
        <v>109</v>
      </c>
      <c r="D5" s="5">
        <v>979.5</v>
      </c>
      <c r="E5" s="5">
        <v>0</v>
      </c>
      <c r="F5" s="5">
        <v>4</v>
      </c>
    </row>
    <row r="6" spans="1:6" x14ac:dyDescent="0.25">
      <c r="A6" s="4" t="s">
        <v>4</v>
      </c>
      <c r="B6" s="3" t="s">
        <v>11</v>
      </c>
      <c r="C6" s="5">
        <v>95</v>
      </c>
      <c r="D6" s="5">
        <v>788.4</v>
      </c>
      <c r="E6" s="5">
        <v>0</v>
      </c>
      <c r="F6" s="5">
        <v>5</v>
      </c>
    </row>
    <row r="7" spans="1:6" s="9" customFormat="1" x14ac:dyDescent="0.25">
      <c r="A7" s="6" t="s">
        <v>5</v>
      </c>
      <c r="B7" s="7" t="s">
        <v>12</v>
      </c>
      <c r="C7" s="8">
        <v>170</v>
      </c>
      <c r="D7" s="8">
        <v>1672.38</v>
      </c>
      <c r="E7" s="10"/>
      <c r="F7" s="10"/>
    </row>
    <row r="8" spans="1:6" s="9" customFormat="1" x14ac:dyDescent="0.25">
      <c r="A8" s="6" t="s">
        <v>6</v>
      </c>
      <c r="B8" s="7" t="s">
        <v>13</v>
      </c>
      <c r="C8" s="8">
        <v>112</v>
      </c>
      <c r="D8" s="8">
        <v>1125.1600000000001</v>
      </c>
      <c r="E8" s="10"/>
      <c r="F8" s="10"/>
    </row>
    <row r="9" spans="1:6" x14ac:dyDescent="0.25">
      <c r="A9" s="4" t="s">
        <v>0</v>
      </c>
      <c r="B9" s="3" t="s">
        <v>14</v>
      </c>
      <c r="C9" s="5">
        <v>48</v>
      </c>
      <c r="D9" s="5">
        <v>733.3</v>
      </c>
      <c r="E9" s="10"/>
      <c r="F9" s="10"/>
    </row>
    <row r="10" spans="1:6" x14ac:dyDescent="0.25">
      <c r="A10" s="4" t="s">
        <v>1</v>
      </c>
      <c r="B10" s="3" t="s">
        <v>15</v>
      </c>
      <c r="C10" s="5">
        <v>65</v>
      </c>
      <c r="D10" s="5">
        <v>372.2</v>
      </c>
      <c r="E10" s="5">
        <v>2</v>
      </c>
      <c r="F10" s="5">
        <v>3</v>
      </c>
    </row>
    <row r="11" spans="1:6" x14ac:dyDescent="0.25">
      <c r="A11" s="4" t="s">
        <v>2</v>
      </c>
      <c r="B11" s="3" t="s">
        <v>16</v>
      </c>
      <c r="C11" s="5">
        <v>150</v>
      </c>
      <c r="D11" s="5">
        <v>1131.0999999999999</v>
      </c>
      <c r="E11" s="5">
        <v>3</v>
      </c>
      <c r="F11" s="5">
        <v>2</v>
      </c>
    </row>
    <row r="12" spans="1:6" x14ac:dyDescent="0.25">
      <c r="A12" s="4" t="s">
        <v>3</v>
      </c>
      <c r="B12" s="3" t="s">
        <v>17</v>
      </c>
      <c r="C12" s="5">
        <v>63</v>
      </c>
      <c r="D12" s="5">
        <v>462.8</v>
      </c>
      <c r="E12" s="5">
        <v>3</v>
      </c>
      <c r="F12" s="5">
        <v>1</v>
      </c>
    </row>
    <row r="13" spans="1:6" x14ac:dyDescent="0.25">
      <c r="A13" s="4" t="s">
        <v>4</v>
      </c>
      <c r="B13" s="3" t="s">
        <v>18</v>
      </c>
      <c r="C13" s="5">
        <v>109</v>
      </c>
      <c r="D13" s="5">
        <v>695.32</v>
      </c>
      <c r="E13" s="5">
        <v>4</v>
      </c>
      <c r="F13" s="5">
        <v>2</v>
      </c>
    </row>
    <row r="14" spans="1:6" s="9" customFormat="1" x14ac:dyDescent="0.25">
      <c r="A14" s="6" t="s">
        <v>5</v>
      </c>
      <c r="B14" s="7" t="s">
        <v>19</v>
      </c>
      <c r="C14" s="8">
        <v>86</v>
      </c>
      <c r="D14" s="8">
        <v>713.02</v>
      </c>
      <c r="E14" s="10"/>
      <c r="F14" s="10"/>
    </row>
    <row r="15" spans="1:6" s="9" customFormat="1" x14ac:dyDescent="0.25">
      <c r="A15" s="6" t="s">
        <v>6</v>
      </c>
      <c r="B15" s="7" t="s">
        <v>20</v>
      </c>
      <c r="C15" s="8">
        <v>96</v>
      </c>
      <c r="D15" s="8">
        <v>741.12</v>
      </c>
      <c r="E15" s="10"/>
      <c r="F15" s="10"/>
    </row>
    <row r="16" spans="1:6" x14ac:dyDescent="0.25">
      <c r="A16" s="4" t="s">
        <v>0</v>
      </c>
      <c r="B16" s="3" t="s">
        <v>21</v>
      </c>
      <c r="C16" s="5">
        <v>80</v>
      </c>
      <c r="D16" s="5">
        <v>403.7</v>
      </c>
      <c r="E16" s="10"/>
      <c r="F16" s="10"/>
    </row>
    <row r="17" spans="1:6" x14ac:dyDescent="0.25">
      <c r="A17" s="4" t="s">
        <v>1</v>
      </c>
      <c r="B17" s="3" t="s">
        <v>22</v>
      </c>
      <c r="C17" s="5">
        <v>74</v>
      </c>
      <c r="D17" s="5">
        <v>712.6</v>
      </c>
      <c r="E17" s="5">
        <v>6</v>
      </c>
      <c r="F17" s="5">
        <v>4</v>
      </c>
    </row>
    <row r="18" spans="1:6" x14ac:dyDescent="0.25">
      <c r="A18" s="4" t="s">
        <v>2</v>
      </c>
      <c r="B18" s="3" t="s">
        <v>23</v>
      </c>
      <c r="C18" s="5">
        <v>177</v>
      </c>
      <c r="D18" s="5">
        <v>1216.4000000000001</v>
      </c>
      <c r="E18" s="5">
        <v>3</v>
      </c>
      <c r="F18" s="5">
        <v>9</v>
      </c>
    </row>
    <row r="19" spans="1:6" x14ac:dyDescent="0.25">
      <c r="A19" s="4" t="s">
        <v>3</v>
      </c>
      <c r="B19" s="3" t="s">
        <v>24</v>
      </c>
      <c r="C19" s="5">
        <v>102</v>
      </c>
      <c r="D19" s="5">
        <v>781.34</v>
      </c>
      <c r="E19" s="5">
        <v>3</v>
      </c>
      <c r="F19" s="5">
        <v>1</v>
      </c>
    </row>
    <row r="20" spans="1:6" x14ac:dyDescent="0.25">
      <c r="A20" s="4" t="s">
        <v>4</v>
      </c>
      <c r="B20" s="3" t="s">
        <v>25</v>
      </c>
      <c r="C20" s="5">
        <v>105</v>
      </c>
      <c r="D20" s="5">
        <v>663</v>
      </c>
      <c r="E20" s="5">
        <v>5</v>
      </c>
      <c r="F20" s="5">
        <v>4</v>
      </c>
    </row>
    <row r="21" spans="1:6" s="9" customFormat="1" x14ac:dyDescent="0.25">
      <c r="A21" s="6" t="s">
        <v>5</v>
      </c>
      <c r="B21" s="7" t="s">
        <v>26</v>
      </c>
      <c r="C21" s="8">
        <v>98</v>
      </c>
      <c r="D21" s="8">
        <v>1084.9000000000001</v>
      </c>
      <c r="E21" s="10"/>
      <c r="F21" s="10"/>
    </row>
    <row r="22" spans="1:6" s="9" customFormat="1" x14ac:dyDescent="0.25">
      <c r="A22" s="6" t="s">
        <v>6</v>
      </c>
      <c r="B22" s="7" t="s">
        <v>27</v>
      </c>
      <c r="C22" s="8">
        <v>95</v>
      </c>
      <c r="D22" s="8">
        <v>865.02</v>
      </c>
      <c r="E22" s="10"/>
      <c r="F22" s="10"/>
    </row>
    <row r="23" spans="1:6" x14ac:dyDescent="0.25">
      <c r="A23" s="4" t="s">
        <v>0</v>
      </c>
      <c r="B23" s="3" t="s">
        <v>28</v>
      </c>
      <c r="C23" s="5">
        <v>42</v>
      </c>
      <c r="D23" s="5">
        <v>178.6</v>
      </c>
      <c r="E23" s="10"/>
      <c r="F23" s="10"/>
    </row>
    <row r="24" spans="1:6" x14ac:dyDescent="0.25">
      <c r="A24" s="4" t="s">
        <v>1</v>
      </c>
      <c r="B24" s="3" t="s">
        <v>29</v>
      </c>
      <c r="C24" s="5">
        <v>83</v>
      </c>
      <c r="D24" s="5">
        <v>757.3</v>
      </c>
      <c r="E24" s="5">
        <v>4</v>
      </c>
      <c r="F24" s="5">
        <v>3</v>
      </c>
    </row>
    <row r="25" spans="1:6" x14ac:dyDescent="0.25">
      <c r="A25" s="4" t="s">
        <v>2</v>
      </c>
      <c r="B25" s="3" t="s">
        <v>30</v>
      </c>
      <c r="C25" s="5">
        <v>144</v>
      </c>
      <c r="D25" s="5">
        <v>927.5</v>
      </c>
      <c r="E25" s="5">
        <v>3</v>
      </c>
      <c r="F25" s="5">
        <v>5</v>
      </c>
    </row>
    <row r="26" spans="1:6" x14ac:dyDescent="0.25">
      <c r="A26" s="4" t="s">
        <v>3</v>
      </c>
      <c r="B26" s="3" t="s">
        <v>31</v>
      </c>
      <c r="C26" s="5">
        <v>84</v>
      </c>
      <c r="D26" s="5">
        <v>525.5</v>
      </c>
      <c r="E26" s="5">
        <v>1</v>
      </c>
      <c r="F26" s="5">
        <v>0</v>
      </c>
    </row>
    <row r="27" spans="1:6" x14ac:dyDescent="0.25">
      <c r="A27" s="4" t="s">
        <v>4</v>
      </c>
      <c r="B27" s="3" t="s">
        <v>32</v>
      </c>
      <c r="C27" s="5">
        <v>141</v>
      </c>
      <c r="D27" s="5">
        <v>992.4</v>
      </c>
      <c r="E27" s="5">
        <v>8</v>
      </c>
      <c r="F27" s="5">
        <v>1</v>
      </c>
    </row>
    <row r="28" spans="1:6" s="9" customFormat="1" x14ac:dyDescent="0.25">
      <c r="A28" s="6" t="s">
        <v>5</v>
      </c>
      <c r="B28" s="7" t="s">
        <v>33</v>
      </c>
      <c r="C28" s="8">
        <v>131</v>
      </c>
      <c r="D28" s="8">
        <v>1139.98</v>
      </c>
      <c r="E28" s="10"/>
      <c r="F28" s="10"/>
    </row>
    <row r="29" spans="1:6" s="9" customFormat="1" x14ac:dyDescent="0.25">
      <c r="A29" s="6" t="s">
        <v>6</v>
      </c>
      <c r="B29" s="7" t="s">
        <v>34</v>
      </c>
      <c r="C29" s="8">
        <v>109</v>
      </c>
      <c r="D29" s="8">
        <v>905.2</v>
      </c>
      <c r="E29" s="10"/>
      <c r="F29" s="10"/>
    </row>
    <row r="30" spans="1:6" x14ac:dyDescent="0.25">
      <c r="A30" s="4" t="s">
        <v>0</v>
      </c>
      <c r="B30" s="3" t="s">
        <v>35</v>
      </c>
      <c r="C30" s="5">
        <v>59</v>
      </c>
      <c r="D30" s="5">
        <v>448.8</v>
      </c>
      <c r="E30" s="10"/>
      <c r="F30" s="10"/>
    </row>
    <row r="31" spans="1:6" x14ac:dyDescent="0.25">
      <c r="A31" s="4" t="s">
        <v>1</v>
      </c>
      <c r="B31" s="3" t="s">
        <v>36</v>
      </c>
      <c r="C31" s="5">
        <v>94</v>
      </c>
      <c r="D31" s="5">
        <v>629</v>
      </c>
      <c r="E31" s="5">
        <v>4</v>
      </c>
      <c r="F31" s="5">
        <v>3</v>
      </c>
    </row>
    <row r="32" spans="1:6" x14ac:dyDescent="0.25">
      <c r="A32" s="4" t="s">
        <v>2</v>
      </c>
      <c r="B32" s="3" t="s">
        <v>37</v>
      </c>
      <c r="C32" s="5">
        <v>170</v>
      </c>
      <c r="D32" s="5">
        <v>1218.3</v>
      </c>
      <c r="E32" s="5">
        <v>4</v>
      </c>
      <c r="F32" s="5">
        <v>7</v>
      </c>
    </row>
    <row r="33" spans="1:6" ht="34.9" customHeight="1" x14ac:dyDescent="0.4">
      <c r="A33" s="38" t="s">
        <v>41</v>
      </c>
      <c r="B33" s="38"/>
      <c r="C33" s="20">
        <f>AVERAGE(C2:C32)</f>
        <v>105.19354838709677</v>
      </c>
      <c r="D33" s="19">
        <f>AVERAGE(D2:D32)</f>
        <v>831.803870967742</v>
      </c>
      <c r="E33" s="19">
        <f>AVERAGE(E2:E32)</f>
        <v>3.4444444444444446</v>
      </c>
      <c r="F33" s="19">
        <f>AVERAGE(F2:F32)</f>
        <v>3.5</v>
      </c>
    </row>
    <row r="34" spans="1:6" ht="30" customHeight="1" x14ac:dyDescent="0.25">
      <c r="A34" s="37" t="s">
        <v>42</v>
      </c>
      <c r="B34" s="37"/>
      <c r="C34" s="2">
        <f>SUM(C2:C32)</f>
        <v>3261</v>
      </c>
      <c r="D34" s="2">
        <f>SUM(D2:D32)</f>
        <v>25785.920000000002</v>
      </c>
      <c r="E34" s="2">
        <f t="shared" ref="E34:F34" si="0">SUM(E2:E32)</f>
        <v>62</v>
      </c>
      <c r="F34" s="2">
        <f t="shared" si="0"/>
        <v>63</v>
      </c>
    </row>
    <row r="35" spans="1:6" x14ac:dyDescent="0.25">
      <c r="A35" s="40"/>
      <c r="B35" s="40"/>
    </row>
    <row r="36" spans="1:6" x14ac:dyDescent="0.25">
      <c r="A36" s="39" t="s">
        <v>62</v>
      </c>
      <c r="B36" s="39"/>
      <c r="C36" s="39"/>
      <c r="D36" s="16">
        <v>25248.720000000001</v>
      </c>
    </row>
    <row r="37" spans="1:6" x14ac:dyDescent="0.25">
      <c r="A37" s="39" t="s">
        <v>63</v>
      </c>
      <c r="B37" s="39"/>
      <c r="C37" s="39"/>
      <c r="D37" s="16">
        <v>537.20000000000005</v>
      </c>
    </row>
    <row r="38" spans="1:6" x14ac:dyDescent="0.25">
      <c r="A38" s="35" t="s">
        <v>64</v>
      </c>
      <c r="B38" s="35"/>
      <c r="C38" s="17" t="s">
        <v>66</v>
      </c>
      <c r="D38" s="16" t="s">
        <v>108</v>
      </c>
    </row>
    <row r="39" spans="1:6" x14ac:dyDescent="0.25">
      <c r="A39" s="17"/>
      <c r="B39" s="17"/>
      <c r="C39" s="17" t="s">
        <v>67</v>
      </c>
      <c r="D39" s="16" t="s">
        <v>70</v>
      </c>
    </row>
    <row r="40" spans="1:6" x14ac:dyDescent="0.25">
      <c r="A40" s="17"/>
      <c r="B40" s="17"/>
      <c r="C40" s="17" t="s">
        <v>68</v>
      </c>
      <c r="D40" s="16" t="s">
        <v>71</v>
      </c>
    </row>
    <row r="41" spans="1:6" x14ac:dyDescent="0.25">
      <c r="A41" s="17"/>
      <c r="B41" s="17"/>
      <c r="C41" s="17" t="s">
        <v>69</v>
      </c>
      <c r="D41" s="16" t="s">
        <v>71</v>
      </c>
    </row>
    <row r="42" spans="1:6" x14ac:dyDescent="0.25">
      <c r="A42" s="35" t="s">
        <v>72</v>
      </c>
      <c r="B42" s="35"/>
      <c r="C42" s="35"/>
      <c r="D42" s="16">
        <v>85</v>
      </c>
    </row>
    <row r="43" spans="1:6" x14ac:dyDescent="0.25">
      <c r="A43" s="35" t="s">
        <v>73</v>
      </c>
      <c r="B43" s="35"/>
      <c r="C43" s="35"/>
      <c r="D43" s="16">
        <v>90</v>
      </c>
    </row>
    <row r="44" spans="1:6" x14ac:dyDescent="0.25">
      <c r="A44" s="35" t="s">
        <v>74</v>
      </c>
      <c r="B44" s="35"/>
      <c r="C44" s="35"/>
      <c r="D44" s="16">
        <v>16</v>
      </c>
    </row>
  </sheetData>
  <mergeCells count="9">
    <mergeCell ref="A33:B33"/>
    <mergeCell ref="A42:C42"/>
    <mergeCell ref="A43:C43"/>
    <mergeCell ref="A44:C44"/>
    <mergeCell ref="A38:B38"/>
    <mergeCell ref="A37:C37"/>
    <mergeCell ref="A36:C36"/>
    <mergeCell ref="A34:B34"/>
    <mergeCell ref="A35:B35"/>
  </mergeCells>
  <phoneticPr fontId="2" type="noConversion"/>
  <conditionalFormatting sqref="A2:A15">
    <cfRule type="timePeriod" dxfId="10" priority="5" timePeriod="lastMonth">
      <formula>AND(MONTH(A2)=MONTH(EDATE(TODAY(),0-1)),YEAR(A2)=YEAR(EDATE(TODAY(),0-1)))</formula>
    </cfRule>
  </conditionalFormatting>
  <conditionalFormatting sqref="A16:A22">
    <cfRule type="timePeriod" dxfId="9" priority="4" timePeriod="lastMonth">
      <formula>AND(MONTH(A16)=MONTH(EDATE(TODAY(),0-1)),YEAR(A16)=YEAR(EDATE(TODAY(),0-1)))</formula>
    </cfRule>
  </conditionalFormatting>
  <conditionalFormatting sqref="A23:A29">
    <cfRule type="timePeriod" dxfId="8" priority="3" timePeriod="lastMonth">
      <formula>AND(MONTH(A23)=MONTH(EDATE(TODAY(),0-1)),YEAR(A23)=YEAR(EDATE(TODAY(),0-1)))</formula>
    </cfRule>
  </conditionalFormatting>
  <conditionalFormatting sqref="A30:A32 A34:A37">
    <cfRule type="timePeriod" dxfId="7" priority="2" timePeriod="lastMonth">
      <formula>AND(MONTH(A30)=MONTH(EDATE(TODAY(),0-1)),YEAR(A30)=YEAR(EDATE(TODAY(),0-1)))</formula>
    </cfRule>
  </conditionalFormatting>
  <conditionalFormatting sqref="A33">
    <cfRule type="timePeriod" dxfId="6" priority="1" timePeriod="lastMonth">
      <formula>AND(MONTH(A33)=MONTH(EDATE(TODAY(),0-1)),YEAR(A33)=YEAR(EDATE(TODAY(),0-1)))</formula>
    </cfRule>
  </conditionalFormatting>
  <pageMargins left="0.7" right="0.7" top="0.75" bottom="0.75" header="0.3" footer="0.3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DEA0D-0EC6-41DE-849B-F7080CFE5C07}">
  <sheetPr>
    <pageSetUpPr fitToPage="1"/>
  </sheetPr>
  <dimension ref="A1:F44"/>
  <sheetViews>
    <sheetView tabSelected="1" workbookViewId="0">
      <pane ySplit="1" topLeftCell="A2" activePane="bottomLeft" state="frozen"/>
      <selection pane="bottomLeft" activeCell="G8" sqref="G8"/>
    </sheetView>
  </sheetViews>
  <sheetFormatPr defaultRowHeight="15" x14ac:dyDescent="0.25"/>
  <cols>
    <col min="1" max="1" width="20.28515625" customWidth="1"/>
    <col min="3" max="3" width="22.140625" customWidth="1"/>
    <col min="4" max="4" width="21.7109375" customWidth="1"/>
    <col min="5" max="5" width="13.28515625" customWidth="1"/>
    <col min="6" max="6" width="13.7109375" customWidth="1"/>
  </cols>
  <sheetData>
    <row r="1" spans="1:6" ht="31.15" customHeight="1" x14ac:dyDescent="0.25">
      <c r="A1" s="18" t="s">
        <v>77</v>
      </c>
      <c r="B1" s="11" t="s">
        <v>39</v>
      </c>
      <c r="C1" s="12" t="s">
        <v>40</v>
      </c>
      <c r="D1" s="13" t="s">
        <v>43</v>
      </c>
      <c r="E1" s="12" t="s">
        <v>44</v>
      </c>
      <c r="F1" s="12" t="s">
        <v>45</v>
      </c>
    </row>
    <row r="2" spans="1:6" x14ac:dyDescent="0.25">
      <c r="A2" s="4" t="s">
        <v>3</v>
      </c>
      <c r="B2" s="3" t="s">
        <v>78</v>
      </c>
      <c r="C2" s="5">
        <v>97</v>
      </c>
      <c r="D2" s="5">
        <v>685.58</v>
      </c>
      <c r="E2" s="5">
        <v>4</v>
      </c>
      <c r="F2" s="5">
        <v>2</v>
      </c>
    </row>
    <row r="3" spans="1:6" x14ac:dyDescent="0.25">
      <c r="A3" s="4" t="s">
        <v>4</v>
      </c>
      <c r="B3" s="3" t="s">
        <v>79</v>
      </c>
      <c r="C3" s="5">
        <v>120</v>
      </c>
      <c r="D3" s="5">
        <v>863.3</v>
      </c>
      <c r="E3" s="5">
        <v>3</v>
      </c>
      <c r="F3" s="5">
        <v>4</v>
      </c>
    </row>
    <row r="4" spans="1:6" s="9" customFormat="1" x14ac:dyDescent="0.25">
      <c r="A4" s="6" t="s">
        <v>5</v>
      </c>
      <c r="B4" s="7" t="s">
        <v>80</v>
      </c>
      <c r="C4" s="8">
        <v>143</v>
      </c>
      <c r="D4" s="8">
        <v>1162.7</v>
      </c>
      <c r="E4" s="10"/>
      <c r="F4" s="10"/>
    </row>
    <row r="5" spans="1:6" s="9" customFormat="1" ht="13.9" customHeight="1" x14ac:dyDescent="0.25">
      <c r="A5" s="6" t="s">
        <v>6</v>
      </c>
      <c r="B5" s="7" t="s">
        <v>81</v>
      </c>
      <c r="C5" s="8">
        <v>140</v>
      </c>
      <c r="D5" s="8">
        <v>1300.3599999999999</v>
      </c>
      <c r="E5" s="10"/>
      <c r="F5" s="10"/>
    </row>
    <row r="6" spans="1:6" x14ac:dyDescent="0.25">
      <c r="A6" s="4" t="s">
        <v>0</v>
      </c>
      <c r="B6" s="3" t="s">
        <v>82</v>
      </c>
      <c r="C6" s="5">
        <v>62</v>
      </c>
      <c r="D6" s="5">
        <v>695.1</v>
      </c>
      <c r="E6" s="10"/>
      <c r="F6" s="10"/>
    </row>
    <row r="7" spans="1:6" x14ac:dyDescent="0.25">
      <c r="A7" s="4" t="s">
        <v>1</v>
      </c>
      <c r="B7" s="3" t="s">
        <v>83</v>
      </c>
      <c r="C7" s="5">
        <v>76</v>
      </c>
      <c r="D7" s="5">
        <v>418.8</v>
      </c>
      <c r="E7" s="5">
        <v>2</v>
      </c>
      <c r="F7" s="5">
        <v>3</v>
      </c>
    </row>
    <row r="8" spans="1:6" x14ac:dyDescent="0.25">
      <c r="A8" s="4" t="s">
        <v>2</v>
      </c>
      <c r="B8" s="3" t="s">
        <v>84</v>
      </c>
      <c r="C8" s="5">
        <v>136</v>
      </c>
      <c r="D8" s="5">
        <v>1098.8</v>
      </c>
      <c r="E8" s="5">
        <v>1</v>
      </c>
      <c r="F8" s="5">
        <v>6</v>
      </c>
    </row>
    <row r="9" spans="1:6" x14ac:dyDescent="0.25">
      <c r="A9" s="4" t="s">
        <v>3</v>
      </c>
      <c r="B9" s="3" t="s">
        <v>85</v>
      </c>
      <c r="C9" s="5">
        <v>80</v>
      </c>
      <c r="D9" s="5">
        <v>502.5</v>
      </c>
      <c r="E9" s="5">
        <v>2</v>
      </c>
      <c r="F9" s="5">
        <v>2</v>
      </c>
    </row>
    <row r="10" spans="1:6" x14ac:dyDescent="0.25">
      <c r="A10" s="4" t="s">
        <v>4</v>
      </c>
      <c r="B10" s="3" t="s">
        <v>86</v>
      </c>
      <c r="C10" s="5">
        <v>102</v>
      </c>
      <c r="D10" s="5">
        <v>651.6</v>
      </c>
      <c r="E10" s="5">
        <v>1</v>
      </c>
      <c r="F10" s="5">
        <v>9</v>
      </c>
    </row>
    <row r="11" spans="1:6" s="9" customFormat="1" x14ac:dyDescent="0.25">
      <c r="A11" s="6" t="s">
        <v>5</v>
      </c>
      <c r="B11" s="7" t="s">
        <v>87</v>
      </c>
      <c r="C11" s="8">
        <v>72</v>
      </c>
      <c r="D11" s="8">
        <v>566.48</v>
      </c>
      <c r="E11" s="10"/>
      <c r="F11" s="10"/>
    </row>
    <row r="12" spans="1:6" s="9" customFormat="1" x14ac:dyDescent="0.25">
      <c r="A12" s="6" t="s">
        <v>6</v>
      </c>
      <c r="B12" s="7" t="s">
        <v>88</v>
      </c>
      <c r="C12" s="8">
        <v>75</v>
      </c>
      <c r="D12" s="8">
        <v>616.02</v>
      </c>
      <c r="E12" s="10"/>
      <c r="F12" s="10"/>
    </row>
    <row r="13" spans="1:6" x14ac:dyDescent="0.25">
      <c r="A13" s="4" t="s">
        <v>0</v>
      </c>
      <c r="B13" s="3" t="s">
        <v>89</v>
      </c>
      <c r="C13" s="5">
        <v>52</v>
      </c>
      <c r="D13" s="5">
        <v>357.4</v>
      </c>
      <c r="E13" s="10"/>
      <c r="F13" s="10"/>
    </row>
    <row r="14" spans="1:6" x14ac:dyDescent="0.25">
      <c r="A14" s="4" t="s">
        <v>1</v>
      </c>
      <c r="B14" s="3" t="s">
        <v>90</v>
      </c>
      <c r="C14" s="5">
        <v>98</v>
      </c>
      <c r="D14" s="5">
        <v>512.5</v>
      </c>
      <c r="E14" s="5">
        <v>6</v>
      </c>
      <c r="F14" s="5">
        <v>3</v>
      </c>
    </row>
    <row r="15" spans="1:6" x14ac:dyDescent="0.25">
      <c r="A15" s="4" t="s">
        <v>2</v>
      </c>
      <c r="B15" s="3" t="s">
        <v>91</v>
      </c>
      <c r="C15" s="5">
        <v>162</v>
      </c>
      <c r="D15" s="5">
        <v>991.4</v>
      </c>
      <c r="E15" s="5">
        <v>5</v>
      </c>
      <c r="F15" s="5">
        <v>7</v>
      </c>
    </row>
    <row r="16" spans="1:6" x14ac:dyDescent="0.25">
      <c r="A16" s="4" t="s">
        <v>3</v>
      </c>
      <c r="B16" s="3" t="s">
        <v>92</v>
      </c>
      <c r="C16" s="5">
        <v>84</v>
      </c>
      <c r="D16" s="5">
        <v>538.1</v>
      </c>
      <c r="E16" s="5">
        <v>1</v>
      </c>
      <c r="F16" s="5">
        <v>1</v>
      </c>
    </row>
    <row r="17" spans="1:6" x14ac:dyDescent="0.25">
      <c r="A17" s="4" t="s">
        <v>4</v>
      </c>
      <c r="B17" s="3" t="s">
        <v>93</v>
      </c>
      <c r="C17" s="5">
        <v>83</v>
      </c>
      <c r="D17" s="5">
        <v>681.5</v>
      </c>
      <c r="E17" s="5">
        <v>5</v>
      </c>
      <c r="F17" s="5"/>
    </row>
    <row r="18" spans="1:6" s="9" customFormat="1" x14ac:dyDescent="0.25">
      <c r="A18" s="6" t="s">
        <v>5</v>
      </c>
      <c r="B18" s="7" t="s">
        <v>94</v>
      </c>
      <c r="C18" s="8">
        <v>132</v>
      </c>
      <c r="D18" s="8">
        <v>1190.54</v>
      </c>
      <c r="E18" s="10"/>
      <c r="F18" s="10"/>
    </row>
    <row r="19" spans="1:6" s="9" customFormat="1" x14ac:dyDescent="0.25">
      <c r="A19" s="6" t="s">
        <v>6</v>
      </c>
      <c r="B19" s="7" t="s">
        <v>95</v>
      </c>
      <c r="C19" s="8">
        <v>154</v>
      </c>
      <c r="D19" s="8">
        <v>1312.32</v>
      </c>
      <c r="E19" s="10"/>
      <c r="F19" s="10"/>
    </row>
    <row r="20" spans="1:6" x14ac:dyDescent="0.25">
      <c r="A20" s="4" t="s">
        <v>0</v>
      </c>
      <c r="B20" s="3" t="s">
        <v>96</v>
      </c>
      <c r="C20" s="5">
        <v>70</v>
      </c>
      <c r="D20" s="5">
        <v>391.04</v>
      </c>
      <c r="E20" s="10"/>
      <c r="F20" s="10"/>
    </row>
    <row r="21" spans="1:6" x14ac:dyDescent="0.25">
      <c r="A21" s="4" t="s">
        <v>1</v>
      </c>
      <c r="B21" s="3" t="s">
        <v>97</v>
      </c>
      <c r="C21" s="5">
        <v>104</v>
      </c>
      <c r="D21" s="5">
        <v>530.86</v>
      </c>
      <c r="E21" s="5">
        <v>6</v>
      </c>
      <c r="F21" s="5">
        <v>2</v>
      </c>
    </row>
    <row r="22" spans="1:6" x14ac:dyDescent="0.25">
      <c r="A22" s="4" t="s">
        <v>2</v>
      </c>
      <c r="B22" s="3" t="s">
        <v>98</v>
      </c>
      <c r="C22" s="5">
        <v>122</v>
      </c>
      <c r="D22" s="5">
        <v>694.26</v>
      </c>
      <c r="E22" s="5">
        <v>8</v>
      </c>
      <c r="F22" s="5">
        <v>0</v>
      </c>
    </row>
    <row r="23" spans="1:6" x14ac:dyDescent="0.25">
      <c r="A23" s="4" t="s">
        <v>3</v>
      </c>
      <c r="B23" s="3" t="s">
        <v>99</v>
      </c>
      <c r="C23" s="5">
        <v>58</v>
      </c>
      <c r="D23" s="5">
        <v>493.2</v>
      </c>
      <c r="E23" s="5">
        <v>3</v>
      </c>
      <c r="F23" s="5">
        <v>2</v>
      </c>
    </row>
    <row r="24" spans="1:6" x14ac:dyDescent="0.25">
      <c r="A24" s="4" t="s">
        <v>4</v>
      </c>
      <c r="B24" s="3" t="s">
        <v>100</v>
      </c>
      <c r="C24" s="5">
        <v>53</v>
      </c>
      <c r="D24" s="5">
        <v>306.5</v>
      </c>
      <c r="E24" s="5">
        <v>5</v>
      </c>
      <c r="F24" s="5">
        <v>2</v>
      </c>
    </row>
    <row r="25" spans="1:6" s="9" customFormat="1" x14ac:dyDescent="0.25">
      <c r="A25" s="6" t="s">
        <v>5</v>
      </c>
      <c r="B25" s="7" t="s">
        <v>101</v>
      </c>
      <c r="C25" s="8">
        <v>60</v>
      </c>
      <c r="D25" s="8">
        <v>440.8</v>
      </c>
      <c r="E25" s="10"/>
      <c r="F25" s="10"/>
    </row>
    <row r="26" spans="1:6" s="9" customFormat="1" x14ac:dyDescent="0.25">
      <c r="A26" s="6" t="s">
        <v>6</v>
      </c>
      <c r="B26" s="7" t="s">
        <v>102</v>
      </c>
      <c r="C26" s="8">
        <v>63</v>
      </c>
      <c r="D26" s="8">
        <v>449.86</v>
      </c>
      <c r="E26" s="10"/>
      <c r="F26" s="10"/>
    </row>
    <row r="27" spans="1:6" x14ac:dyDescent="0.25">
      <c r="A27" s="4" t="s">
        <v>0</v>
      </c>
      <c r="B27" s="3" t="s">
        <v>103</v>
      </c>
      <c r="C27" s="5">
        <v>56</v>
      </c>
      <c r="D27" s="5">
        <v>295.89999999999998</v>
      </c>
      <c r="E27" s="10"/>
      <c r="F27" s="10"/>
    </row>
    <row r="28" spans="1:6" x14ac:dyDescent="0.25">
      <c r="A28" s="4" t="s">
        <v>1</v>
      </c>
      <c r="B28" s="3" t="s">
        <v>104</v>
      </c>
      <c r="C28" s="5">
        <v>112</v>
      </c>
      <c r="D28" s="5">
        <v>704.42</v>
      </c>
      <c r="E28" s="5">
        <v>3</v>
      </c>
      <c r="F28" s="5">
        <v>2</v>
      </c>
    </row>
    <row r="29" spans="1:6" x14ac:dyDescent="0.25">
      <c r="A29" s="4" t="s">
        <v>2</v>
      </c>
      <c r="B29" s="3" t="s">
        <v>105</v>
      </c>
      <c r="C29" s="5">
        <v>175</v>
      </c>
      <c r="D29" s="5">
        <v>1077.5</v>
      </c>
      <c r="E29" s="5">
        <v>3</v>
      </c>
      <c r="F29" s="5">
        <v>6</v>
      </c>
    </row>
    <row r="30" spans="1:6" x14ac:dyDescent="0.25">
      <c r="A30" s="4" t="s">
        <v>3</v>
      </c>
      <c r="B30" s="3" t="s">
        <v>106</v>
      </c>
      <c r="C30" s="5">
        <v>98</v>
      </c>
      <c r="D30" s="5">
        <v>790.9</v>
      </c>
      <c r="E30" s="5">
        <v>4</v>
      </c>
      <c r="F30" s="5">
        <v>0</v>
      </c>
    </row>
    <row r="31" spans="1:6" x14ac:dyDescent="0.25">
      <c r="A31" s="4" t="s">
        <v>4</v>
      </c>
      <c r="B31" s="3" t="s">
        <v>107</v>
      </c>
      <c r="C31" s="5">
        <v>118</v>
      </c>
      <c r="D31" s="5">
        <v>888.32</v>
      </c>
      <c r="E31" s="5">
        <v>4</v>
      </c>
      <c r="F31" s="5">
        <v>1</v>
      </c>
    </row>
    <row r="32" spans="1:6" x14ac:dyDescent="0.25">
      <c r="A32" s="4"/>
      <c r="B32" s="3"/>
      <c r="C32" s="5"/>
      <c r="D32" s="5"/>
      <c r="E32" s="5"/>
      <c r="F32" s="5"/>
    </row>
    <row r="33" spans="1:6" ht="34.9" customHeight="1" x14ac:dyDescent="0.4">
      <c r="A33" s="38" t="s">
        <v>41</v>
      </c>
      <c r="B33" s="38"/>
      <c r="C33" s="20">
        <f>AVERAGE(C2:C32)</f>
        <v>98.566666666666663</v>
      </c>
      <c r="D33" s="1">
        <f>AVERAGE(D2:D32)</f>
        <v>706.952</v>
      </c>
      <c r="E33" s="19">
        <f>AVERAGE(E2:E32)</f>
        <v>3.6666666666666665</v>
      </c>
      <c r="F33" s="19">
        <f>AVERAGE(F2:F32)</f>
        <v>3.0588235294117645</v>
      </c>
    </row>
    <row r="34" spans="1:6" ht="30" customHeight="1" x14ac:dyDescent="0.25">
      <c r="A34" s="37" t="s">
        <v>42</v>
      </c>
      <c r="B34" s="37"/>
      <c r="C34" s="2">
        <f>SUM(C2:C32)</f>
        <v>2957</v>
      </c>
      <c r="D34" s="2">
        <f>SUM(D2:D32)</f>
        <v>21208.560000000001</v>
      </c>
      <c r="E34" s="2">
        <f t="shared" ref="E34:F34" si="0">SUM(E2:E32)</f>
        <v>66</v>
      </c>
      <c r="F34" s="2">
        <f t="shared" si="0"/>
        <v>52</v>
      </c>
    </row>
    <row r="35" spans="1:6" x14ac:dyDescent="0.25">
      <c r="A35" s="40"/>
      <c r="B35" s="40"/>
    </row>
    <row r="36" spans="1:6" x14ac:dyDescent="0.25">
      <c r="A36" s="39" t="s">
        <v>62</v>
      </c>
      <c r="B36" s="39"/>
      <c r="C36" s="39"/>
      <c r="D36" s="16">
        <v>20703.560000000001</v>
      </c>
    </row>
    <row r="37" spans="1:6" x14ac:dyDescent="0.25">
      <c r="A37" s="39" t="s">
        <v>63</v>
      </c>
      <c r="B37" s="39"/>
      <c r="C37" s="39"/>
      <c r="D37" s="16">
        <v>505</v>
      </c>
    </row>
    <row r="38" spans="1:6" x14ac:dyDescent="0.25">
      <c r="A38" s="35" t="s">
        <v>64</v>
      </c>
      <c r="B38" s="35"/>
      <c r="C38" s="17" t="s">
        <v>66</v>
      </c>
      <c r="D38" s="16" t="s">
        <v>127</v>
      </c>
    </row>
    <row r="39" spans="1:6" x14ac:dyDescent="0.25">
      <c r="A39" s="17"/>
      <c r="B39" s="17"/>
      <c r="C39" s="17" t="s">
        <v>67</v>
      </c>
      <c r="D39" s="16" t="s">
        <v>71</v>
      </c>
    </row>
    <row r="40" spans="1:6" x14ac:dyDescent="0.25">
      <c r="A40" s="17"/>
      <c r="B40" s="17"/>
      <c r="C40" s="17" t="s">
        <v>68</v>
      </c>
      <c r="D40" s="25" t="s">
        <v>128</v>
      </c>
    </row>
    <row r="41" spans="1:6" x14ac:dyDescent="0.25">
      <c r="A41" s="17"/>
      <c r="B41" s="17"/>
      <c r="C41" s="17" t="s">
        <v>69</v>
      </c>
      <c r="D41" s="16" t="s">
        <v>71</v>
      </c>
    </row>
    <row r="42" spans="1:6" x14ac:dyDescent="0.25">
      <c r="A42" s="35" t="s">
        <v>72</v>
      </c>
      <c r="B42" s="35"/>
      <c r="C42" s="35"/>
      <c r="D42" s="16">
        <v>54</v>
      </c>
    </row>
    <row r="43" spans="1:6" x14ac:dyDescent="0.25">
      <c r="A43" s="35" t="s">
        <v>73</v>
      </c>
      <c r="B43" s="35"/>
      <c r="C43" s="35"/>
      <c r="D43" s="16">
        <v>65</v>
      </c>
    </row>
    <row r="44" spans="1:6" x14ac:dyDescent="0.25">
      <c r="A44" s="35" t="s">
        <v>74</v>
      </c>
      <c r="B44" s="35"/>
      <c r="C44" s="35"/>
      <c r="D44" s="16">
        <v>19</v>
      </c>
    </row>
  </sheetData>
  <mergeCells count="9">
    <mergeCell ref="A42:C42"/>
    <mergeCell ref="A43:C43"/>
    <mergeCell ref="A44:C44"/>
    <mergeCell ref="A33:B33"/>
    <mergeCell ref="A34:B34"/>
    <mergeCell ref="A35:B35"/>
    <mergeCell ref="A36:C36"/>
    <mergeCell ref="A37:C37"/>
    <mergeCell ref="A38:B38"/>
  </mergeCells>
  <phoneticPr fontId="2" type="noConversion"/>
  <conditionalFormatting sqref="A2:A12">
    <cfRule type="timePeriod" dxfId="5" priority="6" timePeriod="lastMonth">
      <formula>AND(MONTH(A2)=MONTH(EDATE(TODAY(),0-1)),YEAR(A2)=YEAR(EDATE(TODAY(),0-1)))</formula>
    </cfRule>
  </conditionalFormatting>
  <conditionalFormatting sqref="A13:A19">
    <cfRule type="timePeriod" dxfId="4" priority="5" timePeriod="lastMonth">
      <formula>AND(MONTH(A13)=MONTH(EDATE(TODAY(),0-1)),YEAR(A13)=YEAR(EDATE(TODAY(),0-1)))</formula>
    </cfRule>
  </conditionalFormatting>
  <conditionalFormatting sqref="A20:A26">
    <cfRule type="timePeriod" dxfId="3" priority="4" timePeriod="lastMonth">
      <formula>AND(MONTH(A20)=MONTH(EDATE(TODAY(),0-1)),YEAR(A20)=YEAR(EDATE(TODAY(),0-1)))</formula>
    </cfRule>
  </conditionalFormatting>
  <conditionalFormatting sqref="A27:A29 A34:A37">
    <cfRule type="timePeriod" dxfId="2" priority="3" timePeriod="lastMonth">
      <formula>AND(MONTH(A27)=MONTH(EDATE(TODAY(),0-1)),YEAR(A27)=YEAR(EDATE(TODAY(),0-1)))</formula>
    </cfRule>
  </conditionalFormatting>
  <conditionalFormatting sqref="A33">
    <cfRule type="timePeriod" dxfId="1" priority="2" timePeriod="lastMonth">
      <formula>AND(MONTH(A33)=MONTH(EDATE(TODAY(),0-1)),YEAR(A33)=YEAR(EDATE(TODAY(),0-1)))</formula>
    </cfRule>
  </conditionalFormatting>
  <conditionalFormatting sqref="A30:A32">
    <cfRule type="timePeriod" dxfId="0" priority="1" timePeriod="lastMonth">
      <formula>AND(MONTH(A30)=MONTH(EDATE(TODAY(),0-1)),YEAR(A30)=YEAR(EDATE(TODAY(),0-1)))</formula>
    </cfRule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Apibendrinimas</vt:lpstr>
      <vt:lpstr>Balandis,2023</vt:lpstr>
      <vt:lpstr>Gegužė,2023</vt:lpstr>
      <vt:lpstr>Birželis,2023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Alvydas Viršilas</cp:lastModifiedBy>
  <cp:lastPrinted>2023-07-17T06:38:10Z</cp:lastPrinted>
  <dcterms:created xsi:type="dcterms:W3CDTF">2023-05-24T12:24:45Z</dcterms:created>
  <dcterms:modified xsi:type="dcterms:W3CDTF">2023-09-12T12:36:25Z</dcterms:modified>
</cp:coreProperties>
</file>