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ata failas kopija\DU 2015-2023 m\DU 2023 m\"/>
    </mc:Choice>
  </mc:AlternateContent>
  <bookViews>
    <workbookView xWindow="-120" yWindow="-120" windowWidth="24240" windowHeight="13140" firstSheet="1" activeTab="1"/>
  </bookViews>
  <sheets>
    <sheet name="2015" sheetId="1" r:id="rId1"/>
    <sheet name="DU-2023 POREIKIS" sheetId="9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9" l="1"/>
  <c r="I18" i="9"/>
  <c r="O24" i="9" s="1"/>
  <c r="H18" i="9"/>
  <c r="G18" i="9"/>
  <c r="F18" i="9"/>
  <c r="O23" i="9" s="1"/>
  <c r="E18" i="9"/>
  <c r="M18" i="9" s="1"/>
  <c r="D18" i="9"/>
  <c r="L18" i="9" s="1"/>
  <c r="C18" i="9"/>
  <c r="B18" i="9"/>
  <c r="N18" i="9" s="1"/>
  <c r="N17" i="9"/>
  <c r="M17" i="9"/>
  <c r="L17" i="9"/>
  <c r="J17" i="9"/>
  <c r="N16" i="9"/>
  <c r="M16" i="9"/>
  <c r="L16" i="9"/>
  <c r="J16" i="9"/>
  <c r="M15" i="9"/>
  <c r="L15" i="9"/>
  <c r="K15" i="9"/>
  <c r="J15" i="9"/>
  <c r="N15" i="9" s="1"/>
  <c r="M14" i="9"/>
  <c r="L14" i="9"/>
  <c r="K14" i="9"/>
  <c r="J14" i="9"/>
  <c r="N14" i="9" s="1"/>
  <c r="M13" i="9"/>
  <c r="L13" i="9"/>
  <c r="K13" i="9"/>
  <c r="J13" i="9"/>
  <c r="N13" i="9" s="1"/>
  <c r="M12" i="9"/>
  <c r="L12" i="9"/>
  <c r="K12" i="9"/>
  <c r="J12" i="9"/>
  <c r="N12" i="9" s="1"/>
  <c r="M11" i="9"/>
  <c r="L11" i="9"/>
  <c r="K11" i="9"/>
  <c r="J11" i="9"/>
  <c r="N11" i="9" s="1"/>
  <c r="M10" i="9"/>
  <c r="L10" i="9"/>
  <c r="K10" i="9"/>
  <c r="J10" i="9"/>
  <c r="N10" i="9" s="1"/>
  <c r="M9" i="9"/>
  <c r="L9" i="9"/>
  <c r="K9" i="9"/>
  <c r="J9" i="9"/>
  <c r="N9" i="9" s="1"/>
  <c r="M8" i="9"/>
  <c r="L8" i="9"/>
  <c r="K8" i="9"/>
  <c r="J8" i="9"/>
  <c r="N8" i="9" s="1"/>
  <c r="M7" i="9"/>
  <c r="L7" i="9"/>
  <c r="K7" i="9"/>
  <c r="J7" i="9"/>
  <c r="N7" i="9" s="1"/>
  <c r="M6" i="9"/>
  <c r="L6" i="9"/>
  <c r="K6" i="9"/>
  <c r="J6" i="9"/>
  <c r="N6" i="9" s="1"/>
  <c r="M5" i="9"/>
  <c r="L5" i="9"/>
  <c r="K5" i="9"/>
  <c r="J5" i="9"/>
  <c r="N5" i="9" s="1"/>
  <c r="M4" i="9"/>
  <c r="L4" i="9"/>
  <c r="K4" i="9"/>
  <c r="K18" i="9" s="1"/>
  <c r="J4" i="9"/>
  <c r="J18" i="9" s="1"/>
  <c r="N4" i="9" l="1"/>
  <c r="H21" i="1"/>
  <c r="C21" i="1" l="1"/>
  <c r="D21" i="1"/>
  <c r="F21" i="1"/>
  <c r="E21" i="1"/>
  <c r="E22" i="1" l="1"/>
  <c r="H22" i="1"/>
  <c r="F22" i="1"/>
</calcChain>
</file>

<file path=xl/sharedStrings.xml><?xml version="1.0" encoding="utf-8"?>
<sst xmlns="http://schemas.openxmlformats.org/spreadsheetml/2006/main" count="74" uniqueCount="50">
  <si>
    <t>Data</t>
  </si>
  <si>
    <t>Priskaitytas DU</t>
  </si>
  <si>
    <t>Priskaitytas GPM</t>
  </si>
  <si>
    <t>Darbuotojų sk.</t>
  </si>
  <si>
    <t>už sausį</t>
  </si>
  <si>
    <t>už vasarį</t>
  </si>
  <si>
    <t>už kovą</t>
  </si>
  <si>
    <t>už balandį</t>
  </si>
  <si>
    <t>už gegužę</t>
  </si>
  <si>
    <t>už birželį</t>
  </si>
  <si>
    <t>už liepą</t>
  </si>
  <si>
    <t>už rugpjūtį</t>
  </si>
  <si>
    <t>už rugsėjį</t>
  </si>
  <si>
    <t>už spalį</t>
  </si>
  <si>
    <t>už lapkritį</t>
  </si>
  <si>
    <t>už gruodį</t>
  </si>
  <si>
    <t>Viso:</t>
  </si>
  <si>
    <t>projektas</t>
  </si>
  <si>
    <t>Plungės sporto ir rekreacijos centras, įm. K. 302776863</t>
  </si>
  <si>
    <t>2015 m. GPM suvestinė</t>
  </si>
  <si>
    <t>Parengė vyr. buhalterė: Laima Šlyžienė</t>
  </si>
  <si>
    <t>Programa apmokėjimas</t>
  </si>
  <si>
    <t xml:space="preserve">Perduotas GPM </t>
  </si>
  <si>
    <t>Perduotas DU</t>
  </si>
  <si>
    <t>Pasitikrinimui</t>
  </si>
  <si>
    <t>su proj</t>
  </si>
  <si>
    <t>* rugsėjo mėn daugiau buvo perduota 285,90 projekto dienpinigiai, ši priskaičiuota suma bus išminusuota gruodžio mėn.</t>
  </si>
  <si>
    <t>Per metus 58 žm.</t>
  </si>
  <si>
    <t>Skola</t>
  </si>
  <si>
    <t>SAV B</t>
  </si>
  <si>
    <t>MK</t>
  </si>
  <si>
    <t>Panaudota SAVB</t>
  </si>
  <si>
    <t>Likutis SAVB</t>
  </si>
  <si>
    <t>Likutis MK</t>
  </si>
  <si>
    <t>Panaudota MK</t>
  </si>
  <si>
    <t>Likutis mėnesio pabaigai</t>
  </si>
  <si>
    <t>be ligos</t>
  </si>
  <si>
    <t>Be ligos</t>
  </si>
  <si>
    <t>Liga</t>
  </si>
  <si>
    <t>Viso DU su liga</t>
  </si>
  <si>
    <t>Parengė buhalterė: Laima Šlyžienė</t>
  </si>
  <si>
    <t>Viso SAVB be ligos</t>
  </si>
  <si>
    <t>Ligos pašalpa+ išeitinė komp</t>
  </si>
  <si>
    <t>Sporto projektas</t>
  </si>
  <si>
    <t>Likutis SP</t>
  </si>
  <si>
    <t>2023 m. DARBO UŽMOKESČIO lėšų suvestinė</t>
  </si>
  <si>
    <t>SAV baseinas</t>
  </si>
  <si>
    <t>Panaudota SAV baseinas</t>
  </si>
  <si>
    <t>Likutis bas</t>
  </si>
  <si>
    <t>Panaudota Sproj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</si>
</sst>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0" fontId="0" fillId="2" borderId="1" xfId="0" applyFill="1" applyBorder="1"/>
    <xf numFmtId="2" fontId="0" fillId="2" borderId="1" xfId="0" applyNumberFormat="1" applyFill="1" applyBorder="1"/>
    <xf numFmtId="1" fontId="0" fillId="0" borderId="1" xfId="0" applyNumberFormat="1" applyBorder="1"/>
    <xf numFmtId="0" fontId="0" fillId="0" borderId="2" xfId="0" applyBorder="1"/>
    <xf numFmtId="0" fontId="2" fillId="0" borderId="1" xfId="0" applyFont="1" applyBorder="1"/>
    <xf numFmtId="2" fontId="2" fillId="0" borderId="1" xfId="0" applyNumberFormat="1" applyFont="1" applyBorder="1"/>
    <xf numFmtId="2" fontId="0" fillId="0" borderId="0" xfId="0" applyNumberFormat="1"/>
    <xf numFmtId="0" fontId="3" fillId="0" borderId="1" xfId="0" applyFont="1" applyBorder="1"/>
    <xf numFmtId="2" fontId="4" fillId="0" borderId="0" xfId="0" applyNumberFormat="1" applyFont="1"/>
    <xf numFmtId="2" fontId="5" fillId="0" borderId="0" xfId="0" applyNumberFormat="1" applyFont="1"/>
    <xf numFmtId="0" fontId="2" fillId="0" borderId="1" xfId="0" applyFont="1" applyBorder="1" applyAlignment="1">
      <alignment wrapText="1"/>
    </xf>
    <xf numFmtId="0" fontId="4" fillId="0" borderId="1" xfId="0" applyFont="1" applyBorder="1"/>
    <xf numFmtId="2" fontId="2" fillId="2" borderId="1" xfId="0" applyNumberFormat="1" applyFont="1" applyFill="1" applyBorder="1"/>
    <xf numFmtId="2" fontId="4" fillId="0" borderId="1" xfId="0" applyNumberFormat="1" applyFont="1" applyBorder="1"/>
    <xf numFmtId="0" fontId="0" fillId="2" borderId="1" xfId="0" applyFill="1" applyBorder="1" applyAlignment="1">
      <alignment wrapText="1"/>
    </xf>
    <xf numFmtId="0" fontId="4" fillId="2" borderId="1" xfId="0" applyFont="1" applyFill="1" applyBorder="1"/>
    <xf numFmtId="2" fontId="4" fillId="2" borderId="1" xfId="0" applyNumberFormat="1" applyFont="1" applyFill="1" applyBorder="1"/>
    <xf numFmtId="0" fontId="0" fillId="2" borderId="1" xfId="0" applyFill="1" applyBorder="1" applyAlignment="1"/>
    <xf numFmtId="0" fontId="2" fillId="2" borderId="1" xfId="0" applyFont="1" applyFill="1" applyBorder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E31" sqref="E31"/>
    </sheetView>
  </sheetViews>
  <sheetFormatPr defaultRowHeight="15" x14ac:dyDescent="0.25"/>
  <cols>
    <col min="2" max="2" width="11.42578125" customWidth="1"/>
    <col min="3" max="3" width="14.42578125" customWidth="1"/>
    <col min="4" max="5" width="16.140625" customWidth="1"/>
    <col min="6" max="6" width="15.28515625" customWidth="1"/>
    <col min="7" max="7" width="14.42578125" customWidth="1"/>
    <col min="8" max="8" width="20.85546875" customWidth="1"/>
  </cols>
  <sheetData>
    <row r="1" spans="1:8" x14ac:dyDescent="0.25">
      <c r="B1" t="s">
        <v>18</v>
      </c>
    </row>
    <row r="2" spans="1:8" x14ac:dyDescent="0.25">
      <c r="B2" t="s">
        <v>19</v>
      </c>
      <c r="G2" t="s">
        <v>27</v>
      </c>
    </row>
    <row r="3" spans="1:8" x14ac:dyDescent="0.25">
      <c r="B3" s="1" t="s">
        <v>0</v>
      </c>
      <c r="C3" s="1" t="s">
        <v>1</v>
      </c>
      <c r="D3" s="1" t="s">
        <v>2</v>
      </c>
      <c r="E3" s="1" t="s">
        <v>23</v>
      </c>
      <c r="F3" s="1" t="s">
        <v>22</v>
      </c>
      <c r="G3" s="1" t="s">
        <v>3</v>
      </c>
      <c r="H3" s="1" t="s">
        <v>21</v>
      </c>
    </row>
    <row r="4" spans="1:8" x14ac:dyDescent="0.25">
      <c r="B4" s="1" t="s">
        <v>4</v>
      </c>
      <c r="C4" s="1">
        <v>23336.98</v>
      </c>
      <c r="D4" s="1">
        <v>2923.03</v>
      </c>
      <c r="E4" s="1">
        <v>23336.98</v>
      </c>
      <c r="F4" s="1">
        <v>2923</v>
      </c>
      <c r="G4" s="1">
        <v>44</v>
      </c>
      <c r="H4" s="1"/>
    </row>
    <row r="5" spans="1:8" x14ac:dyDescent="0.25">
      <c r="B5" s="2" t="s">
        <v>17</v>
      </c>
      <c r="C5" s="5">
        <v>460.1</v>
      </c>
      <c r="D5" s="4">
        <v>69.02</v>
      </c>
      <c r="E5" s="1"/>
      <c r="F5" s="1"/>
      <c r="G5" s="1"/>
      <c r="H5" s="2">
        <v>69.02</v>
      </c>
    </row>
    <row r="6" spans="1:8" x14ac:dyDescent="0.25">
      <c r="B6" s="1" t="s">
        <v>5</v>
      </c>
      <c r="C6" s="1">
        <v>23756.560000000001</v>
      </c>
      <c r="D6" s="1">
        <v>2961.17</v>
      </c>
      <c r="E6" s="1">
        <v>24216.66</v>
      </c>
      <c r="F6" s="1">
        <v>3030</v>
      </c>
      <c r="G6" s="1">
        <v>44</v>
      </c>
      <c r="H6" s="1">
        <v>2923.03</v>
      </c>
    </row>
    <row r="7" spans="1:8" x14ac:dyDescent="0.25">
      <c r="B7" s="2" t="s">
        <v>17</v>
      </c>
      <c r="C7" s="3">
        <v>462.4</v>
      </c>
      <c r="D7" s="1">
        <v>69.36</v>
      </c>
      <c r="E7" s="1"/>
      <c r="F7" s="1"/>
      <c r="G7" s="1"/>
      <c r="H7" s="2">
        <v>69.36</v>
      </c>
    </row>
    <row r="8" spans="1:8" x14ac:dyDescent="0.25">
      <c r="B8" s="1" t="s">
        <v>6</v>
      </c>
      <c r="C8" s="1">
        <v>23875.88</v>
      </c>
      <c r="D8" s="1">
        <v>2990.25</v>
      </c>
      <c r="E8" s="1">
        <v>24338.28</v>
      </c>
      <c r="F8" s="1">
        <v>3060</v>
      </c>
      <c r="G8" s="1">
        <v>44</v>
      </c>
      <c r="H8" s="1">
        <v>3007.57</v>
      </c>
    </row>
    <row r="9" spans="1:8" x14ac:dyDescent="0.25">
      <c r="B9" s="2" t="s">
        <v>17</v>
      </c>
      <c r="C9" s="3">
        <v>462.4</v>
      </c>
      <c r="D9" s="1">
        <v>69.36</v>
      </c>
      <c r="E9" s="1"/>
      <c r="F9" s="1"/>
      <c r="G9" s="1"/>
      <c r="H9" s="2">
        <v>69.36</v>
      </c>
    </row>
    <row r="10" spans="1:8" x14ac:dyDescent="0.25">
      <c r="B10" s="1" t="s">
        <v>7</v>
      </c>
      <c r="C10" s="1">
        <v>24072.18</v>
      </c>
      <c r="D10" s="1">
        <v>3008.93</v>
      </c>
      <c r="E10" s="1">
        <v>25784.720000000001</v>
      </c>
      <c r="F10" s="1">
        <v>3266</v>
      </c>
      <c r="G10" s="1">
        <v>44</v>
      </c>
      <c r="H10" s="1">
        <v>3025.35</v>
      </c>
    </row>
    <row r="11" spans="1:8" x14ac:dyDescent="0.25">
      <c r="B11" s="2" t="s">
        <v>17</v>
      </c>
      <c r="C11" s="1">
        <v>1712.54</v>
      </c>
      <c r="D11" s="1">
        <v>256.88</v>
      </c>
      <c r="E11" s="1"/>
      <c r="F11" s="1"/>
      <c r="G11" s="1"/>
      <c r="H11" s="2">
        <v>256.88</v>
      </c>
    </row>
    <row r="12" spans="1:8" x14ac:dyDescent="0.25">
      <c r="B12" s="1" t="s">
        <v>8</v>
      </c>
      <c r="C12" s="4">
        <v>24824.32</v>
      </c>
      <c r="D12" s="1">
        <v>2877.99</v>
      </c>
      <c r="E12" s="4">
        <v>24824.33</v>
      </c>
      <c r="F12" s="1">
        <v>2878</v>
      </c>
      <c r="G12" s="1">
        <v>44</v>
      </c>
      <c r="H12" s="1">
        <v>2927.43</v>
      </c>
    </row>
    <row r="13" spans="1:8" x14ac:dyDescent="0.25">
      <c r="B13" s="1" t="s">
        <v>9</v>
      </c>
      <c r="C13" s="1">
        <v>34199.51</v>
      </c>
      <c r="D13" s="1">
        <v>4302.88</v>
      </c>
      <c r="E13" s="1">
        <v>34199.51</v>
      </c>
      <c r="F13" s="1">
        <v>4303</v>
      </c>
      <c r="G13" s="1">
        <v>46</v>
      </c>
      <c r="H13" s="1">
        <v>2912.22</v>
      </c>
    </row>
    <row r="14" spans="1:8" x14ac:dyDescent="0.25">
      <c r="B14" s="1" t="s">
        <v>10</v>
      </c>
      <c r="C14" s="1">
        <v>20825.97</v>
      </c>
      <c r="D14" s="1">
        <v>2675.11</v>
      </c>
      <c r="E14" s="1">
        <v>21288.36</v>
      </c>
      <c r="F14" s="1">
        <v>2744</v>
      </c>
      <c r="G14" s="1">
        <v>43</v>
      </c>
      <c r="H14" s="1">
        <v>4364.3900000000003</v>
      </c>
    </row>
    <row r="15" spans="1:8" x14ac:dyDescent="0.25">
      <c r="B15" s="1" t="s">
        <v>10</v>
      </c>
      <c r="C15" s="1"/>
      <c r="D15" s="1"/>
      <c r="E15" s="1"/>
      <c r="F15" s="1"/>
      <c r="G15" s="1"/>
      <c r="H15" s="1">
        <v>2610.21</v>
      </c>
    </row>
    <row r="16" spans="1:8" x14ac:dyDescent="0.25">
      <c r="A16" t="s">
        <v>25</v>
      </c>
      <c r="B16" s="1" t="s">
        <v>11</v>
      </c>
      <c r="C16" s="1">
        <v>16448.900000000001</v>
      </c>
      <c r="D16" s="1">
        <v>1988.12</v>
      </c>
      <c r="E16" s="1">
        <v>16448.900000000001</v>
      </c>
      <c r="F16" s="1">
        <v>1988</v>
      </c>
      <c r="G16" s="1">
        <v>43</v>
      </c>
      <c r="H16" s="1">
        <v>1957.28</v>
      </c>
    </row>
    <row r="17" spans="1:9" x14ac:dyDescent="0.25">
      <c r="B17" s="1" t="s">
        <v>12</v>
      </c>
      <c r="C17" s="1">
        <v>23930.35</v>
      </c>
      <c r="D17" s="1">
        <v>2970.43</v>
      </c>
      <c r="E17" s="1">
        <v>23930.35</v>
      </c>
      <c r="F17" s="1">
        <v>2970</v>
      </c>
      <c r="G17" s="1">
        <v>42</v>
      </c>
      <c r="H17" s="1">
        <v>3019.79</v>
      </c>
    </row>
    <row r="18" spans="1:9" x14ac:dyDescent="0.25">
      <c r="B18" s="1" t="s">
        <v>13</v>
      </c>
      <c r="C18" s="1">
        <v>26854.62</v>
      </c>
      <c r="D18" s="1">
        <v>3501.1</v>
      </c>
      <c r="E18" s="1">
        <v>26854.62</v>
      </c>
      <c r="F18" s="1">
        <v>3501</v>
      </c>
      <c r="G18" s="1"/>
      <c r="H18" s="1">
        <v>3463.79</v>
      </c>
    </row>
    <row r="19" spans="1:9" x14ac:dyDescent="0.25">
      <c r="B19" s="1" t="s">
        <v>14</v>
      </c>
      <c r="C19" s="1">
        <v>18535.03</v>
      </c>
      <c r="D19" s="1">
        <v>2267.71</v>
      </c>
      <c r="E19" s="1">
        <v>18535.03</v>
      </c>
      <c r="F19" s="1">
        <v>2268</v>
      </c>
      <c r="G19" s="1">
        <v>37</v>
      </c>
      <c r="H19" s="1">
        <v>2255.66</v>
      </c>
    </row>
    <row r="20" spans="1:9" x14ac:dyDescent="0.25">
      <c r="B20" s="1" t="s">
        <v>15</v>
      </c>
      <c r="C20" s="1">
        <v>21332.38</v>
      </c>
      <c r="D20" s="1">
        <v>2919.23</v>
      </c>
      <c r="E20" s="1">
        <v>21332.38</v>
      </c>
      <c r="F20" s="1">
        <v>2920</v>
      </c>
      <c r="G20" s="1">
        <v>36</v>
      </c>
      <c r="H20" s="1">
        <v>2919.23</v>
      </c>
    </row>
    <row r="21" spans="1:9" x14ac:dyDescent="0.25">
      <c r="B21" s="8" t="s">
        <v>16</v>
      </c>
      <c r="C21" s="8">
        <f>SUM(C4:C20)</f>
        <v>285090.12</v>
      </c>
      <c r="D21" s="8">
        <f>SUM(D4:D20)</f>
        <v>35850.57</v>
      </c>
      <c r="E21" s="8">
        <f>SUM(E4:E20)</f>
        <v>285090.12</v>
      </c>
      <c r="F21" s="8">
        <f>SUM(F4:F20)</f>
        <v>35851</v>
      </c>
      <c r="G21" s="1"/>
      <c r="H21" s="8">
        <f>SUM(H5:H20)</f>
        <v>35850.57</v>
      </c>
      <c r="I21">
        <v>35850.57</v>
      </c>
    </row>
    <row r="22" spans="1:9" x14ac:dyDescent="0.25">
      <c r="B22" s="1" t="s">
        <v>24</v>
      </c>
      <c r="C22" s="1"/>
      <c r="D22" s="1"/>
      <c r="E22" s="1">
        <f>C21-E21</f>
        <v>0</v>
      </c>
      <c r="F22" s="6">
        <f>D21-F21</f>
        <v>-0.43000000000029104</v>
      </c>
      <c r="G22" s="1"/>
      <c r="H22" s="1">
        <f>D21-H21</f>
        <v>0</v>
      </c>
    </row>
    <row r="23" spans="1:9" x14ac:dyDescent="0.25">
      <c r="C23" s="7">
        <v>285090.12</v>
      </c>
    </row>
    <row r="25" spans="1:9" x14ac:dyDescent="0.25">
      <c r="A25" t="s">
        <v>26</v>
      </c>
    </row>
    <row r="27" spans="1:9" x14ac:dyDescent="0.25">
      <c r="B27" t="s">
        <v>20</v>
      </c>
    </row>
  </sheetData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Normal="100" workbookViewId="0">
      <selection activeCell="J29" sqref="J29"/>
    </sheetView>
  </sheetViews>
  <sheetFormatPr defaultRowHeight="15" x14ac:dyDescent="0.25"/>
  <cols>
    <col min="1" max="1" width="11.42578125" customWidth="1"/>
    <col min="2" max="2" width="14.42578125" customWidth="1"/>
    <col min="3" max="6" width="16.140625" customWidth="1"/>
    <col min="7" max="9" width="15.28515625" customWidth="1"/>
    <col min="10" max="10" width="14.42578125" customWidth="1"/>
    <col min="11" max="13" width="10.7109375" customWidth="1"/>
    <col min="14" max="14" width="19.85546875" customWidth="1"/>
    <col min="15" max="15" width="12.7109375" customWidth="1"/>
  </cols>
  <sheetData>
    <row r="1" spans="1:16" x14ac:dyDescent="0.25">
      <c r="A1" t="s">
        <v>18</v>
      </c>
    </row>
    <row r="2" spans="1:16" x14ac:dyDescent="0.25">
      <c r="A2" t="s">
        <v>45</v>
      </c>
      <c r="F2" t="s">
        <v>36</v>
      </c>
      <c r="G2" t="s">
        <v>36</v>
      </c>
      <c r="H2" t="s">
        <v>36</v>
      </c>
      <c r="I2" t="s">
        <v>36</v>
      </c>
    </row>
    <row r="3" spans="1:16" ht="60" x14ac:dyDescent="0.25">
      <c r="A3" s="1" t="s">
        <v>0</v>
      </c>
      <c r="B3" s="15" t="s">
        <v>29</v>
      </c>
      <c r="C3" s="19" t="s">
        <v>46</v>
      </c>
      <c r="D3" s="15" t="s">
        <v>30</v>
      </c>
      <c r="E3" s="15" t="s">
        <v>43</v>
      </c>
      <c r="F3" s="1" t="s">
        <v>31</v>
      </c>
      <c r="G3" s="18" t="s">
        <v>47</v>
      </c>
      <c r="H3" s="1" t="s">
        <v>34</v>
      </c>
      <c r="I3" s="1" t="s">
        <v>49</v>
      </c>
      <c r="J3" s="1" t="s">
        <v>32</v>
      </c>
      <c r="K3" s="21" t="s">
        <v>48</v>
      </c>
      <c r="L3" s="1" t="s">
        <v>33</v>
      </c>
      <c r="M3" s="1" t="s">
        <v>44</v>
      </c>
      <c r="N3" s="1" t="s">
        <v>35</v>
      </c>
      <c r="O3" s="14" t="s">
        <v>42</v>
      </c>
    </row>
    <row r="4" spans="1:16" x14ac:dyDescent="0.25">
      <c r="A4" s="1" t="s">
        <v>4</v>
      </c>
      <c r="B4" s="17">
        <v>45500</v>
      </c>
      <c r="C4" s="20">
        <v>15041.66</v>
      </c>
      <c r="D4" s="17">
        <v>2625</v>
      </c>
      <c r="E4" s="17">
        <v>177.43</v>
      </c>
      <c r="F4" s="3">
        <v>42830.82</v>
      </c>
      <c r="G4" s="5">
        <v>530.1</v>
      </c>
      <c r="H4" s="3">
        <v>2315.9299999999998</v>
      </c>
      <c r="I4" s="3">
        <v>178.92</v>
      </c>
      <c r="J4" s="1">
        <f t="shared" ref="J4:M18" si="0">B4-F4</f>
        <v>2669.1800000000003</v>
      </c>
      <c r="K4" s="5">
        <f t="shared" si="0"/>
        <v>14511.56</v>
      </c>
      <c r="L4" s="3">
        <f>D4-H4</f>
        <v>309.07000000000016</v>
      </c>
      <c r="M4" s="3">
        <f>E4-I4</f>
        <v>-1.4899999999999807</v>
      </c>
      <c r="N4" s="9">
        <f>J4+K4</f>
        <v>17180.739999999998</v>
      </c>
      <c r="O4" s="3">
        <v>121.36</v>
      </c>
    </row>
    <row r="5" spans="1:16" x14ac:dyDescent="0.25">
      <c r="A5" s="1" t="s">
        <v>5</v>
      </c>
      <c r="B5" s="17">
        <v>45500</v>
      </c>
      <c r="C5" s="20">
        <v>15041.66</v>
      </c>
      <c r="D5" s="17">
        <v>2625</v>
      </c>
      <c r="E5" s="17">
        <v>177.43</v>
      </c>
      <c r="F5" s="3">
        <v>44778.26</v>
      </c>
      <c r="G5" s="5">
        <v>530.1</v>
      </c>
      <c r="H5" s="3">
        <v>2462.64</v>
      </c>
      <c r="I5" s="3">
        <v>177.43</v>
      </c>
      <c r="J5" s="1">
        <f t="shared" si="0"/>
        <v>721.73999999999796</v>
      </c>
      <c r="K5" s="5">
        <f t="shared" si="0"/>
        <v>14511.56</v>
      </c>
      <c r="L5" s="3">
        <f t="shared" si="0"/>
        <v>162.36000000000013</v>
      </c>
      <c r="M5" s="3">
        <f t="shared" si="0"/>
        <v>0</v>
      </c>
      <c r="N5" s="9">
        <f>J5+K5</f>
        <v>15233.299999999997</v>
      </c>
      <c r="O5" s="1">
        <v>11.96</v>
      </c>
    </row>
    <row r="6" spans="1:16" x14ac:dyDescent="0.25">
      <c r="A6" s="1" t="s">
        <v>6</v>
      </c>
      <c r="B6" s="17">
        <v>45500</v>
      </c>
      <c r="C6" s="20">
        <v>15041.66</v>
      </c>
      <c r="D6" s="17">
        <v>2625</v>
      </c>
      <c r="E6" s="17">
        <v>177.43</v>
      </c>
      <c r="F6" s="3">
        <v>44049.24</v>
      </c>
      <c r="G6" s="5">
        <v>2064</v>
      </c>
      <c r="H6" s="3">
        <v>2482.75</v>
      </c>
      <c r="I6" s="3">
        <v>178.85</v>
      </c>
      <c r="J6" s="1">
        <f t="shared" si="0"/>
        <v>1450.760000000002</v>
      </c>
      <c r="K6" s="5">
        <f t="shared" si="0"/>
        <v>12977.66</v>
      </c>
      <c r="L6" s="3">
        <f t="shared" si="0"/>
        <v>142.25</v>
      </c>
      <c r="M6" s="3">
        <f t="shared" si="0"/>
        <v>-1.4199999999999875</v>
      </c>
      <c r="N6" s="9">
        <f t="shared" ref="N6:N16" si="1">J6+K6</f>
        <v>14428.420000000002</v>
      </c>
      <c r="O6" s="1">
        <v>134.97999999999999</v>
      </c>
    </row>
    <row r="7" spans="1:16" x14ac:dyDescent="0.25">
      <c r="A7" s="1" t="s">
        <v>7</v>
      </c>
      <c r="B7" s="17">
        <v>45500</v>
      </c>
      <c r="C7" s="20">
        <v>15041.66</v>
      </c>
      <c r="D7" s="17">
        <v>2625</v>
      </c>
      <c r="E7" s="17">
        <v>66.5</v>
      </c>
      <c r="F7" s="3">
        <v>44988.55</v>
      </c>
      <c r="G7" s="5">
        <v>12488.54</v>
      </c>
      <c r="H7" s="3">
        <v>2449.27</v>
      </c>
      <c r="I7" s="3">
        <v>63.59</v>
      </c>
      <c r="J7" s="1">
        <f t="shared" si="0"/>
        <v>511.44999999999709</v>
      </c>
      <c r="K7" s="5">
        <f t="shared" si="0"/>
        <v>2553.119999999999</v>
      </c>
      <c r="L7" s="3">
        <f t="shared" si="0"/>
        <v>175.73000000000002</v>
      </c>
      <c r="M7" s="3">
        <f t="shared" si="0"/>
        <v>2.9099999999999966</v>
      </c>
      <c r="N7" s="9">
        <f t="shared" si="1"/>
        <v>3064.5699999999961</v>
      </c>
      <c r="O7" s="1"/>
    </row>
    <row r="8" spans="1:16" x14ac:dyDescent="0.25">
      <c r="A8" s="1" t="s">
        <v>8</v>
      </c>
      <c r="B8" s="17">
        <v>45500</v>
      </c>
      <c r="C8" s="20">
        <v>15041.67</v>
      </c>
      <c r="D8" s="17">
        <v>2625</v>
      </c>
      <c r="E8" s="17"/>
      <c r="F8" s="3">
        <v>43699.040000000001</v>
      </c>
      <c r="G8" s="5">
        <v>16164.31</v>
      </c>
      <c r="H8" s="3">
        <v>2462.64</v>
      </c>
      <c r="I8" s="3"/>
      <c r="J8" s="1">
        <f t="shared" si="0"/>
        <v>1800.9599999999991</v>
      </c>
      <c r="K8" s="5">
        <f t="shared" si="0"/>
        <v>-1122.6399999999994</v>
      </c>
      <c r="L8" s="3">
        <f t="shared" si="0"/>
        <v>162.36000000000013</v>
      </c>
      <c r="M8" s="3">
        <f t="shared" si="0"/>
        <v>0</v>
      </c>
      <c r="N8" s="9">
        <f t="shared" si="1"/>
        <v>678.31999999999971</v>
      </c>
      <c r="O8" s="1">
        <v>135.13999999999999</v>
      </c>
    </row>
    <row r="9" spans="1:16" x14ac:dyDescent="0.25">
      <c r="A9" s="1" t="s">
        <v>9</v>
      </c>
      <c r="B9" s="17">
        <v>45500</v>
      </c>
      <c r="C9" s="20">
        <v>15041.67</v>
      </c>
      <c r="D9" s="17">
        <v>2625</v>
      </c>
      <c r="E9" s="17"/>
      <c r="F9" s="3">
        <v>49052.13</v>
      </c>
      <c r="G9" s="5">
        <v>14991.76</v>
      </c>
      <c r="H9" s="3">
        <v>4520.0600000000004</v>
      </c>
      <c r="I9" s="3"/>
      <c r="J9" s="1">
        <f t="shared" si="0"/>
        <v>-3552.1299999999974</v>
      </c>
      <c r="K9" s="5">
        <f t="shared" si="0"/>
        <v>49.909999999999854</v>
      </c>
      <c r="L9" s="3">
        <f t="shared" si="0"/>
        <v>-1895.0600000000004</v>
      </c>
      <c r="M9" s="3">
        <f t="shared" si="0"/>
        <v>0</v>
      </c>
      <c r="N9" s="9">
        <f t="shared" si="1"/>
        <v>-3502.2199999999975</v>
      </c>
      <c r="O9" s="1"/>
    </row>
    <row r="10" spans="1:16" x14ac:dyDescent="0.25">
      <c r="A10" s="1" t="s">
        <v>10</v>
      </c>
      <c r="B10" s="17">
        <v>45500</v>
      </c>
      <c r="C10" s="20">
        <v>15041.67</v>
      </c>
      <c r="D10" s="17">
        <v>2625</v>
      </c>
      <c r="E10" s="17"/>
      <c r="F10" s="3">
        <v>37218.1</v>
      </c>
      <c r="G10" s="5">
        <v>14066.19</v>
      </c>
      <c r="H10" s="3">
        <v>2462.64</v>
      </c>
      <c r="I10" s="3"/>
      <c r="J10" s="1">
        <f t="shared" si="0"/>
        <v>8281.9000000000015</v>
      </c>
      <c r="K10" s="5">
        <f t="shared" si="0"/>
        <v>975.47999999999956</v>
      </c>
      <c r="L10" s="3">
        <f t="shared" si="0"/>
        <v>162.36000000000013</v>
      </c>
      <c r="M10" s="3">
        <f t="shared" si="0"/>
        <v>0</v>
      </c>
      <c r="N10" s="9">
        <f t="shared" si="1"/>
        <v>9257.380000000001</v>
      </c>
      <c r="O10" s="1">
        <v>87.07</v>
      </c>
    </row>
    <row r="11" spans="1:16" x14ac:dyDescent="0.25">
      <c r="A11" s="1" t="s">
        <v>11</v>
      </c>
      <c r="B11" s="17">
        <v>45500</v>
      </c>
      <c r="C11" s="20">
        <v>15041.67</v>
      </c>
      <c r="D11" s="17">
        <v>2625</v>
      </c>
      <c r="E11" s="17"/>
      <c r="F11" s="3">
        <v>39546.620000000003</v>
      </c>
      <c r="G11" s="5">
        <v>15848.35</v>
      </c>
      <c r="H11" s="3">
        <v>2642.86</v>
      </c>
      <c r="I11" s="3"/>
      <c r="J11" s="1">
        <f t="shared" si="0"/>
        <v>5953.3799999999974</v>
      </c>
      <c r="K11" s="5">
        <f t="shared" si="0"/>
        <v>-806.68000000000029</v>
      </c>
      <c r="L11" s="3">
        <f t="shared" si="0"/>
        <v>-17.860000000000127</v>
      </c>
      <c r="M11" s="3">
        <f t="shared" si="0"/>
        <v>0</v>
      </c>
      <c r="N11" s="9">
        <f t="shared" si="1"/>
        <v>5146.6999999999971</v>
      </c>
      <c r="O11" s="1">
        <v>47.39</v>
      </c>
    </row>
    <row r="12" spans="1:16" x14ac:dyDescent="0.25">
      <c r="A12" s="1" t="s">
        <v>12</v>
      </c>
      <c r="B12" s="17">
        <v>45500</v>
      </c>
      <c r="C12" s="20">
        <v>15041.67</v>
      </c>
      <c r="D12" s="17">
        <v>2625</v>
      </c>
      <c r="E12" s="17"/>
      <c r="F12" s="3"/>
      <c r="G12" s="5"/>
      <c r="H12" s="3"/>
      <c r="I12" s="3"/>
      <c r="J12" s="1">
        <f t="shared" si="0"/>
        <v>45500</v>
      </c>
      <c r="K12" s="5">
        <f t="shared" si="0"/>
        <v>15041.67</v>
      </c>
      <c r="L12" s="3">
        <f t="shared" si="0"/>
        <v>2625</v>
      </c>
      <c r="M12" s="3">
        <f t="shared" si="0"/>
        <v>0</v>
      </c>
      <c r="N12" s="9">
        <f t="shared" si="1"/>
        <v>60541.67</v>
      </c>
      <c r="O12" s="1"/>
    </row>
    <row r="13" spans="1:16" x14ac:dyDescent="0.25">
      <c r="A13" s="1" t="s">
        <v>13</v>
      </c>
      <c r="B13" s="17">
        <v>45500</v>
      </c>
      <c r="C13" s="20">
        <v>15041.67</v>
      </c>
      <c r="D13" s="17">
        <v>2625</v>
      </c>
      <c r="E13" s="17"/>
      <c r="F13" s="3"/>
      <c r="G13" s="5"/>
      <c r="H13" s="3"/>
      <c r="I13" s="3"/>
      <c r="J13" s="1">
        <f t="shared" si="0"/>
        <v>45500</v>
      </c>
      <c r="K13" s="5">
        <f t="shared" si="0"/>
        <v>15041.67</v>
      </c>
      <c r="L13" s="3">
        <f t="shared" si="0"/>
        <v>2625</v>
      </c>
      <c r="M13" s="3">
        <f t="shared" si="0"/>
        <v>0</v>
      </c>
      <c r="N13" s="9">
        <f t="shared" si="1"/>
        <v>60541.67</v>
      </c>
      <c r="O13" s="1"/>
      <c r="P13" s="10"/>
    </row>
    <row r="14" spans="1:16" x14ac:dyDescent="0.25">
      <c r="A14" s="1" t="s">
        <v>14</v>
      </c>
      <c r="B14" s="17">
        <v>45500</v>
      </c>
      <c r="C14" s="20">
        <v>15041.67</v>
      </c>
      <c r="D14" s="17">
        <v>2625</v>
      </c>
      <c r="E14" s="17"/>
      <c r="F14" s="3"/>
      <c r="G14" s="5"/>
      <c r="H14" s="3"/>
      <c r="I14" s="3"/>
      <c r="J14" s="1">
        <f t="shared" si="0"/>
        <v>45500</v>
      </c>
      <c r="K14" s="5">
        <f t="shared" si="0"/>
        <v>15041.67</v>
      </c>
      <c r="L14" s="3">
        <f t="shared" si="0"/>
        <v>2625</v>
      </c>
      <c r="M14" s="3">
        <f t="shared" si="0"/>
        <v>0</v>
      </c>
      <c r="N14" s="9">
        <f t="shared" si="1"/>
        <v>60541.67</v>
      </c>
      <c r="O14" s="1"/>
    </row>
    <row r="15" spans="1:16" x14ac:dyDescent="0.25">
      <c r="A15" s="1" t="s">
        <v>15</v>
      </c>
      <c r="B15" s="17">
        <v>45500</v>
      </c>
      <c r="C15" s="20">
        <v>15041.67</v>
      </c>
      <c r="D15" s="17">
        <v>2625</v>
      </c>
      <c r="E15" s="17"/>
      <c r="F15" s="3"/>
      <c r="G15" s="5"/>
      <c r="H15" s="3"/>
      <c r="I15" s="3"/>
      <c r="J15" s="1">
        <f t="shared" si="0"/>
        <v>45500</v>
      </c>
      <c r="K15" s="5">
        <f t="shared" si="0"/>
        <v>15041.67</v>
      </c>
      <c r="L15" s="3">
        <f t="shared" si="0"/>
        <v>2625</v>
      </c>
      <c r="M15" s="3">
        <f t="shared" si="0"/>
        <v>0</v>
      </c>
      <c r="N15" s="9">
        <f t="shared" si="1"/>
        <v>60541.67</v>
      </c>
      <c r="O15" s="1"/>
    </row>
    <row r="16" spans="1:16" x14ac:dyDescent="0.25">
      <c r="A16" s="11" t="s">
        <v>38</v>
      </c>
      <c r="B16" s="15"/>
      <c r="C16" s="19"/>
      <c r="D16" s="15"/>
      <c r="E16" s="15"/>
      <c r="F16" s="1"/>
      <c r="G16" s="4"/>
      <c r="H16" s="3"/>
      <c r="I16" s="3">
        <v>0</v>
      </c>
      <c r="J16" s="1">
        <f>B16-F16</f>
        <v>0</v>
      </c>
      <c r="K16" s="4"/>
      <c r="L16" s="3">
        <f t="shared" si="0"/>
        <v>0</v>
      </c>
      <c r="M16" s="3">
        <f t="shared" si="0"/>
        <v>0</v>
      </c>
      <c r="N16" s="9">
        <f t="shared" si="1"/>
        <v>0</v>
      </c>
      <c r="O16" s="9"/>
    </row>
    <row r="17" spans="1:15" x14ac:dyDescent="0.25">
      <c r="A17" s="8" t="s">
        <v>28</v>
      </c>
      <c r="B17" s="15"/>
      <c r="C17" s="19"/>
      <c r="D17" s="15"/>
      <c r="E17" s="15"/>
      <c r="F17" s="1"/>
      <c r="G17" s="4"/>
      <c r="H17" s="3"/>
      <c r="I17" s="3">
        <v>0</v>
      </c>
      <c r="J17" s="1">
        <f>B17-F17</f>
        <v>0</v>
      </c>
      <c r="K17" s="22"/>
      <c r="L17" s="3">
        <f t="shared" si="0"/>
        <v>0</v>
      </c>
      <c r="M17" s="3">
        <f t="shared" si="0"/>
        <v>0</v>
      </c>
      <c r="N17" s="9">
        <f>B17+C17-F17-G17</f>
        <v>0</v>
      </c>
      <c r="O17" s="8"/>
    </row>
    <row r="18" spans="1:15" x14ac:dyDescent="0.25">
      <c r="A18" s="8" t="s">
        <v>16</v>
      </c>
      <c r="B18" s="17">
        <f t="shared" ref="B18:K18" si="2">SUM(B4:B17)</f>
        <v>546000</v>
      </c>
      <c r="C18" s="20">
        <f t="shared" si="2"/>
        <v>180500.00000000003</v>
      </c>
      <c r="D18" s="17">
        <f>SUM(D4:D17)</f>
        <v>31500</v>
      </c>
      <c r="E18" s="17">
        <f>SUM(E4:E17)</f>
        <v>598.79</v>
      </c>
      <c r="F18" s="8">
        <f t="shared" si="2"/>
        <v>346162.75999999995</v>
      </c>
      <c r="G18" s="16">
        <f t="shared" si="2"/>
        <v>76683.350000000006</v>
      </c>
      <c r="H18" s="3">
        <f>SUM(H4:H17)</f>
        <v>21798.79</v>
      </c>
      <c r="I18" s="3">
        <f>SUM(I4:I17)</f>
        <v>598.79000000000008</v>
      </c>
      <c r="J18" s="4">
        <f t="shared" si="2"/>
        <v>199837.24</v>
      </c>
      <c r="K18" s="16">
        <f t="shared" si="2"/>
        <v>103816.65</v>
      </c>
      <c r="L18" s="5">
        <f t="shared" si="0"/>
        <v>9701.2099999999991</v>
      </c>
      <c r="M18" s="5">
        <f t="shared" si="0"/>
        <v>0</v>
      </c>
      <c r="N18" s="9">
        <f>B18+C18-F18-G18</f>
        <v>303653.89</v>
      </c>
      <c r="O18" s="3">
        <f>SUM(O4:O17)</f>
        <v>537.9</v>
      </c>
    </row>
    <row r="19" spans="1:15" x14ac:dyDescent="0.25">
      <c r="A19" s="1" t="s">
        <v>24</v>
      </c>
      <c r="B19" s="15"/>
      <c r="C19" s="19"/>
      <c r="D19" s="15"/>
      <c r="E19" s="15"/>
      <c r="F19" s="1"/>
      <c r="G19" s="5"/>
      <c r="H19" s="3"/>
      <c r="I19" s="3"/>
      <c r="J19" s="1"/>
      <c r="K19" s="5"/>
      <c r="L19" s="3"/>
      <c r="M19" s="3"/>
      <c r="N19" s="1"/>
      <c r="O19" s="1"/>
    </row>
    <row r="20" spans="1:15" x14ac:dyDescent="0.25">
      <c r="B20" s="7"/>
      <c r="F20" t="s">
        <v>36</v>
      </c>
      <c r="G20" t="s">
        <v>37</v>
      </c>
    </row>
    <row r="22" spans="1:15" x14ac:dyDescent="0.25">
      <c r="N22" s="10"/>
    </row>
    <row r="23" spans="1:15" x14ac:dyDescent="0.25">
      <c r="N23" s="12" t="s">
        <v>39</v>
      </c>
      <c r="O23" s="12">
        <f>F18+G18+O18+H18+I18</f>
        <v>445781.58999999997</v>
      </c>
    </row>
    <row r="24" spans="1:15" ht="15.75" x14ac:dyDescent="0.25">
      <c r="A24" t="s">
        <v>40</v>
      </c>
      <c r="N24" s="13" t="s">
        <v>41</v>
      </c>
      <c r="O24" s="12">
        <f>F18+G18+H18+I18</f>
        <v>445243.68999999994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2015</vt:lpstr>
      <vt:lpstr>DU-2023 POREIKIS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</dc:creator>
  <cp:lastModifiedBy>User</cp:lastModifiedBy>
  <cp:lastPrinted>2020-01-06T09:08:02Z</cp:lastPrinted>
  <dcterms:created xsi:type="dcterms:W3CDTF">2015-08-11T06:38:22Z</dcterms:created>
  <dcterms:modified xsi:type="dcterms:W3CDTF">2023-09-12T12:13:50Z</dcterms:modified>
</cp:coreProperties>
</file>