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irma.kvizikeviciene\Desktop\2023 Tarybos posėdžiai\06-22\03 Po tarybos (sutvarkyti)\"/>
    </mc:Choice>
  </mc:AlternateContent>
  <bookViews>
    <workbookView xWindow="0" yWindow="0" windowWidth="23040" windowHeight="9072" tabRatio="739" activeTab="7"/>
  </bookViews>
  <sheets>
    <sheet name="pajamos (1)" sheetId="11" r:id="rId1"/>
    <sheet name=" imokos(2)" sheetId="12" r:id="rId2"/>
    <sheet name="savivaldybės funkcijos(3)" sheetId="24" r:id="rId3"/>
    <sheet name="v-f (4)" sheetId="20" r:id="rId4"/>
    <sheet name="ugd_reikmems(5)" sheetId="17" r:id="rId5"/>
    <sheet name="kt_ dotacijos (6)" sheetId="21" r:id="rId6"/>
    <sheet name="biud_ist_pajamos (7)" sheetId="33" r:id="rId7"/>
    <sheet name="programos(9)" sheetId="6" r:id="rId8"/>
  </sheets>
  <definedNames>
    <definedName name="_xlnm.Print_Area" localSheetId="4">'ugd_reikmems(5)'!$A$1:$G$16</definedName>
    <definedName name="_xlnm.Print_Titles" localSheetId="1">' imokos(2)'!$8:$8</definedName>
    <definedName name="_xlnm.Print_Titles" localSheetId="6">'biud_ist_pajamos (7)'!$8:$8</definedName>
    <definedName name="_xlnm.Print_Titles" localSheetId="5">'kt_ dotacijos (6)'!$8:$8</definedName>
    <definedName name="_xlnm.Print_Titles" localSheetId="0">'pajamos (1)'!$8:$8</definedName>
    <definedName name="_xlnm.Print_Titles" localSheetId="2">'savivaldybės funkcijos(3)'!$8:$8</definedName>
    <definedName name="_xlnm.Print_Titles" localSheetId="4">'ugd_reikmems(5)'!$8:$8</definedName>
    <definedName name="_xlnm.Print_Titles" localSheetId="3">'v-f (4)'!$8:$8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4" i="24" l="1"/>
  <c r="F24" i="24"/>
  <c r="E14" i="24"/>
  <c r="F14" i="24"/>
  <c r="E22" i="21" l="1"/>
  <c r="F22" i="21"/>
  <c r="C9" i="11"/>
  <c r="F23" i="21" l="1"/>
  <c r="F21" i="21" l="1"/>
  <c r="E21" i="21"/>
  <c r="D15" i="6"/>
  <c r="E23" i="21"/>
  <c r="F29" i="24"/>
  <c r="E15" i="6" s="1"/>
  <c r="E29" i="24"/>
  <c r="F28" i="24"/>
  <c r="E14" i="6" s="1"/>
  <c r="E28" i="24"/>
  <c r="D14" i="6" s="1"/>
  <c r="E24" i="21" l="1"/>
  <c r="F27" i="24"/>
  <c r="E13" i="6" s="1"/>
  <c r="E27" i="24"/>
  <c r="D13" i="6" s="1"/>
  <c r="F16" i="17"/>
  <c r="E16" i="17"/>
  <c r="E13" i="20" l="1"/>
  <c r="D12" i="6" s="1"/>
  <c r="E12" i="20"/>
  <c r="F25" i="24"/>
  <c r="E10" i="6" s="1"/>
  <c r="E25" i="24"/>
  <c r="D10" i="6" s="1"/>
  <c r="E14" i="20" l="1"/>
  <c r="F24" i="21"/>
  <c r="F30" i="24" l="1"/>
  <c r="F26" i="24"/>
  <c r="E26" i="24" l="1"/>
  <c r="D11" i="6" s="1"/>
  <c r="C22" i="11"/>
  <c r="F32" i="24" l="1"/>
  <c r="E30" i="24"/>
  <c r="E32" i="24" s="1"/>
  <c r="D10" i="12" l="1"/>
  <c r="E10" i="12"/>
  <c r="F10" i="12"/>
  <c r="C10" i="12" l="1"/>
  <c r="E17" i="17"/>
  <c r="F13" i="20" l="1"/>
  <c r="F12" i="20"/>
  <c r="E11" i="6" s="1"/>
  <c r="F10" i="33"/>
  <c r="E10" i="33"/>
  <c r="F17" i="17"/>
  <c r="C9" i="12"/>
  <c r="G21" i="21"/>
  <c r="E12" i="6" l="1"/>
  <c r="F14" i="20"/>
  <c r="E11" i="33"/>
  <c r="D9" i="6"/>
  <c r="D16" i="6" s="1"/>
  <c r="F11" i="33"/>
  <c r="E9" i="6"/>
  <c r="E16" i="6" l="1"/>
  <c r="E18" i="6" s="1"/>
  <c r="D18" i="6"/>
</calcChain>
</file>

<file path=xl/sharedStrings.xml><?xml version="1.0" encoding="utf-8"?>
<sst xmlns="http://schemas.openxmlformats.org/spreadsheetml/2006/main" count="293" uniqueCount="174">
  <si>
    <t>Eil.   Nr.</t>
  </si>
  <si>
    <t>Iš viso</t>
  </si>
  <si>
    <t>iš jų darbo užmokesčiui</t>
  </si>
  <si>
    <t>Savivaldybės administracija</t>
  </si>
  <si>
    <t>Plungės rajono savivaldybės viešoji biblioteka</t>
  </si>
  <si>
    <t>IŠ VISO:</t>
  </si>
  <si>
    <t xml:space="preserve">Programos pavadinimas </t>
  </si>
  <si>
    <t>Lopšelis-darželis „Raudonkepuraitė“</t>
  </si>
  <si>
    <t>Lopšelis-darželis „Saulutė“</t>
  </si>
  <si>
    <t>Programos kodas</t>
  </si>
  <si>
    <t>Teritorijų planavimo programa</t>
  </si>
  <si>
    <t>Įstaigos pavadinimas</t>
  </si>
  <si>
    <t>Eil.Nr.</t>
  </si>
  <si>
    <t>Pajamų pavadinimas</t>
  </si>
  <si>
    <t>IŠ VISO</t>
  </si>
  <si>
    <t>Plungės socialinių paslaugų centras</t>
  </si>
  <si>
    <t>Ekonominės ir projektinės veiklos programa</t>
  </si>
  <si>
    <t xml:space="preserve">Žemaičių dailės muziejus </t>
  </si>
  <si>
    <t xml:space="preserve"> </t>
  </si>
  <si>
    <t>Įmokos už išlaikymą švietimo, socialinės apsaugos ir kitose įstaigose</t>
  </si>
  <si>
    <t>Programos kodas, pavadinimas</t>
  </si>
  <si>
    <t xml:space="preserve">Asignavimų valdytojo pavadinimas </t>
  </si>
  <si>
    <t>Priemonės pavadinimas</t>
  </si>
  <si>
    <t>Socialiai saugios ir sveikos aplinkos kūrimo programa</t>
  </si>
  <si>
    <t>Savivaldybės veiklos valdymo programa</t>
  </si>
  <si>
    <t>Infrastruktūros objektų priežiūros ir ūkinių subjektų rėmimo programa</t>
  </si>
  <si>
    <t>Eil. Nr.</t>
  </si>
  <si>
    <t>Plungės sporto ir rekreacijos centras</t>
  </si>
  <si>
    <t xml:space="preserve">Specialiojo ugdymo centras </t>
  </si>
  <si>
    <t xml:space="preserve">              IŠ VISO:</t>
  </si>
  <si>
    <t>tūkst. Eur</t>
  </si>
  <si>
    <t xml:space="preserve">IŠ VISO ASIGNAVIMŲ </t>
  </si>
  <si>
    <t xml:space="preserve">                                                                                                                                               Plungės rajono savivaldybės </t>
  </si>
  <si>
    <t>Dotacijos:</t>
  </si>
  <si>
    <t>iš jų: paskolų grąžinimas</t>
  </si>
  <si>
    <t>IŠ VISO ASIGNAVIMŲ (9eil.-10eil.)</t>
  </si>
  <si>
    <t>Pajamos už prekes ir paslaugas</t>
  </si>
  <si>
    <t>Pajamos už ilgalaikio ir trumpalaikio materialiojo turto nuomą</t>
  </si>
  <si>
    <t>iš jų - paskolų grąžinimas</t>
  </si>
  <si>
    <t>Europos Sąjungos, kitos tarptautinės finansinės paramos  lėšos</t>
  </si>
  <si>
    <t>Ugdymo kokybės, sporto ir modernios aplinkos užtikrinimo programa</t>
  </si>
  <si>
    <t xml:space="preserve">Iš viso </t>
  </si>
  <si>
    <t>Kultūros ir turizmo programa</t>
  </si>
  <si>
    <t>1.</t>
  </si>
  <si>
    <t>2.</t>
  </si>
  <si>
    <t>3.</t>
  </si>
  <si>
    <t>4.</t>
  </si>
  <si>
    <t>5.</t>
  </si>
  <si>
    <t>6.</t>
  </si>
  <si>
    <t>7.</t>
  </si>
  <si>
    <t>8.</t>
  </si>
  <si>
    <t>9.</t>
  </si>
  <si>
    <t>10.</t>
  </si>
  <si>
    <t>11.</t>
  </si>
  <si>
    <t>13.</t>
  </si>
  <si>
    <t>16.</t>
  </si>
  <si>
    <t>18.</t>
  </si>
  <si>
    <t xml:space="preserve">Plungės rajono savivaldybės </t>
  </si>
  <si>
    <t>2 priedas</t>
  </si>
  <si>
    <t>3 priedas</t>
  </si>
  <si>
    <t>4 priedas</t>
  </si>
  <si>
    <t>5 priedas</t>
  </si>
  <si>
    <t>6 priedas</t>
  </si>
  <si>
    <t xml:space="preserve">                                       </t>
  </si>
  <si>
    <t xml:space="preserve">                        </t>
  </si>
  <si>
    <t>7 priedas</t>
  </si>
  <si>
    <t>9 priedas</t>
  </si>
  <si>
    <t xml:space="preserve">                                                                                                                 1 priedas</t>
  </si>
  <si>
    <t>PLUNGĖS RAJONO SAVIVALDYBĖS 2023 METŲ BIUDŽETO PAJAMŲ PAKEITIMAI (PADIDINTA+, SUMAŽINTA -)</t>
  </si>
  <si>
    <t>BIUDŽETINIŲ ĮSTAIGŲ  PAJAMŲ UŽ PREKES, TEIKIAMAS PASLAUGAS IR TURTO NUOMĄ ĮMOKŲ 2023 M.  Į SAVIVALDYBĖS BIUDŽETĄ PAKEITIMAI (PADIDINTA+, SUMAŽINTA -)</t>
  </si>
  <si>
    <t>ASIGNAVIMŲ SAVARANKIŠKOSIOMS SAVIVALDYBĖS FUNKCIJOMS VYKDYTI 2023 METAIS PASKIRSTYMO PAKEITIMAI (PADIDINTA+, SUMAŽINTA -)</t>
  </si>
  <si>
    <t>2023 METŲ VALSTYBĖS BIUDŽETO SPECIALIOSIOS TIKSLINĖS DOTACIJOS,  SKIRIAMOS VALSTYBINĖMS (VALSTYBĖS PERDUOTOMS SAVIVALDYBĖMS) FUNKCIJOMS ATLIKTI, PASKIRSTYMO) PAKEITIMAI (PADIDINTA+, SUMAŽINTA -)</t>
  </si>
  <si>
    <t>2023 METŲ VALSTYBĖS BIUDŽETO SPECIALIOSIOS TIKSLINĖS DOTACIJOS,  SKIRIAMOS UGDYMO REIKMĖMS FINANSUOTI, PASKIRSTYMO PAKEITIMAI (PADIDINTA+, SUMAŽINTA -)</t>
  </si>
  <si>
    <t>2023 METŲ KITŲ  DOTACIJŲ PASKIRSTYMO PAKEITIMAI (PADIDINTA+, SUMAŽINTA -)</t>
  </si>
  <si>
    <t>2023 METŲ BIUDŽETINIŲ ĮSTAIGŲ GAUNAMŲ LĖŠŲ IR PAJAMŲ UŽ NUOMĄ  PASKIRSTYMO PAKEITIMAI (PADIDINTA+, SUMAŽINTA -)</t>
  </si>
  <si>
    <t xml:space="preserve">                                                                                                                                                 tarybos 2023 m. birželio 22 d. </t>
  </si>
  <si>
    <t xml:space="preserve">tarybos 2023 m. birželio 22 d. </t>
  </si>
  <si>
    <t xml:space="preserve">tarybos 2023 m. birželio 22  d. </t>
  </si>
  <si>
    <t>8.30.</t>
  </si>
  <si>
    <t>8.33.</t>
  </si>
  <si>
    <t>projektui "Užterštos teritorijos Plungės m., Birutės g., greta Gandingos HE tvenkinio, ir  užterštos naftos produktais teritorijos Plungės r. sav., Šateikių sen., Narvaišių k., sutvarkymas" (VIPA)</t>
  </si>
  <si>
    <t>8.38.</t>
  </si>
  <si>
    <t>8.39.</t>
  </si>
  <si>
    <t>Biudžetinių įstaigų pajamos už prekes ir paslaugas</t>
  </si>
  <si>
    <t xml:space="preserve"> vienkartinėms išmokoms įsikurti gyvenamojoje vietoje savivaldybės teritorijoje ir (ar) mėnesinėms kompensacijoms atlyginimui švietimo teikėjui už  vaiko, ugdymo pagal ikimokyklinio ar priešmokyklinio ugdymo programas, išlaikymą apmokėti mokėti ir administruoti </t>
  </si>
  <si>
    <t xml:space="preserve"> kompensacijoms už būsto suteikimą užsieniečiams, pasitraukusiems iš Ukrainos dėl Rusijos Federacijos karinės agresijos, finansuoti  </t>
  </si>
  <si>
    <t xml:space="preserve">valstybinių ir savivaldybių mokyklų mokytojų, dirbančių pagal ikimokyklinio, priešmokyklinio, bendrojo ugdymo ir profesinio mokymo programas, personalo optimizavimui ir atnaujinimui </t>
  </si>
  <si>
    <t>8.48.</t>
  </si>
  <si>
    <t>Kulių gimnazija</t>
  </si>
  <si>
    <t>Liepijų mokykla</t>
  </si>
  <si>
    <t>„Ryto“ pagrindinė mokykla</t>
  </si>
  <si>
    <t>„Saulės“  gimnazija</t>
  </si>
  <si>
    <t>Senamiesčio mokykla</t>
  </si>
  <si>
    <t>21.</t>
  </si>
  <si>
    <t>22.</t>
  </si>
  <si>
    <t>Socialinių paslaugų centras</t>
  </si>
  <si>
    <t>24.</t>
  </si>
  <si>
    <t>27.</t>
  </si>
  <si>
    <t>33.</t>
  </si>
  <si>
    <t>001</t>
  </si>
  <si>
    <t>Kulių gimnazijos veikla (TP)</t>
  </si>
  <si>
    <t>Liepijų mokyklos veikla (TP)</t>
  </si>
  <si>
    <t>„Ryto“ pagrindinės mokyklos veikla (TP)</t>
  </si>
  <si>
    <t>„Saulės“  gimnazijos veikla (TP)</t>
  </si>
  <si>
    <t>Senamiesčio mokyklos veikla (TP)</t>
  </si>
  <si>
    <t>Plungės specialiojo ugdymo centro veikla (TP)</t>
  </si>
  <si>
    <t>Lopšelio-darželio „Raudonkepuraitė“ veikla (TP)</t>
  </si>
  <si>
    <t>Lopšelio-darželio „Saulutė“ veikla (TP)</t>
  </si>
  <si>
    <t>Plungės sporto ir rekreacijos centro veikla (TP)</t>
  </si>
  <si>
    <t>002</t>
  </si>
  <si>
    <t>004</t>
  </si>
  <si>
    <t>36.</t>
  </si>
  <si>
    <t>37.</t>
  </si>
  <si>
    <t>006</t>
  </si>
  <si>
    <t>Plungės rajono savivaldybės viešosios bibliotekos veikla (TP)</t>
  </si>
  <si>
    <t>38.</t>
  </si>
  <si>
    <t>39.</t>
  </si>
  <si>
    <t>40.</t>
  </si>
  <si>
    <t>007</t>
  </si>
  <si>
    <t>49.</t>
  </si>
  <si>
    <t>Ugdymo kokybės užtikrinimas (TP)</t>
  </si>
  <si>
    <t>49.16.</t>
  </si>
  <si>
    <t>Investicijų ir kitų projektų, skirtų 2014-2020 m. nacionalinei pažangos programai/ES fondų investicijų programai, vykdymas (TE) (savivaldybės biudžeto lėšos)</t>
  </si>
  <si>
    <t>49.21.</t>
  </si>
  <si>
    <t>003</t>
  </si>
  <si>
    <t>Kultūros vertybių apsaugos organizavimas (TP)</t>
  </si>
  <si>
    <t>Socialinėms paslaugoms (TP)</t>
  </si>
  <si>
    <t>Socialinėms pašalpoms ir kompensacijoms skaičiuoti ir mokėti (TP)</t>
  </si>
  <si>
    <t>49.45.</t>
  </si>
  <si>
    <t>Savivaldybės administracijos veikla (TP)</t>
  </si>
  <si>
    <t>49.46.</t>
  </si>
  <si>
    <t>Plungės rajono seniūnijų veikla (TP)</t>
  </si>
  <si>
    <t>49.47.</t>
  </si>
  <si>
    <t>49.52.</t>
  </si>
  <si>
    <t>008</t>
  </si>
  <si>
    <t>Savivaldybės infrastruktūros objektų planavimas,  remontas ir priežiūra (TP)</t>
  </si>
  <si>
    <t>49.56.</t>
  </si>
  <si>
    <t>Infrastruktūros plėtra Savivaldybės ir fizinių ar juridinių asmenų jungtinės veiklos pagrindu (TP)</t>
  </si>
  <si>
    <t>49.58.</t>
  </si>
  <si>
    <t>Tęstinių investicijų ir kitų projektų vykdymas (pereinamojo laikotarpio) (TI) (savivaldybės biudžeto lėšos) (TP)</t>
  </si>
  <si>
    <t>Iš viso 001 programai</t>
  </si>
  <si>
    <t>Iš viso 002 programai</t>
  </si>
  <si>
    <t>Iš viso 003 programai</t>
  </si>
  <si>
    <t>Iš viso 004 programai</t>
  </si>
  <si>
    <t>Iš viso 006 programai</t>
  </si>
  <si>
    <t>Iš viso 007 programai</t>
  </si>
  <si>
    <t>Iš viso 008 programai</t>
  </si>
  <si>
    <t>Savivaldybės priskirtiems geodezijos ir kartografijos darbams (savivaldybės erdvinių duomenų rinkiniams tvarkyti) organizuoti ir vykdyti (TP)</t>
  </si>
  <si>
    <t>Specialiojo ugdymo centro veikla (TP)</t>
  </si>
  <si>
    <t>Plungės rajono savivaldybės administracija</t>
  </si>
  <si>
    <t xml:space="preserve">Investicijų ir kitų projektų skirtų 2014-2020 m. nacionalinei pažangos programai/ ES fondų investicijų programai, vykdymas (TE) (VIPA)   </t>
  </si>
  <si>
    <t>Socialinės paramos organizavimas užsieniečių integracijai (TP)</t>
  </si>
  <si>
    <t>8.49.</t>
  </si>
  <si>
    <t>8.50.</t>
  </si>
  <si>
    <t>8.51</t>
  </si>
  <si>
    <t>8.52.</t>
  </si>
  <si>
    <t>Lopšelis-darželis „Vyturėlis“</t>
  </si>
  <si>
    <t>Lopšelio-darželio „Vyturėlis“ veikla (TP)</t>
  </si>
  <si>
    <t>8.53.</t>
  </si>
  <si>
    <t>Investicijų ir kitų projektų vykdymas (naujo finansavimo  periodo  (PP)(ES lėšos)</t>
  </si>
  <si>
    <t>8.54.</t>
  </si>
  <si>
    <t>Investicijų ir kitų projektų, skirtų 2014-2020 m. nacionalinei pažangos programai/ES fondų investicijų programai, vykdymas (TE) (ES lėšos)</t>
  </si>
  <si>
    <t>savivaldybių administracijoms išlaidoms, patirtoms 2023 metais teikiant piniginę socialinę paramą, skiriamą vadovaujantis Lietuvos Respublikos piniginės socialinės paramos nepasiturintiems gyventojams įstatymu užsieniečiams, pasitraukusiems iš Ukrainos  dėl  Rusijos federacijos karinių veiksmų Ukrainoje, padengti</t>
  </si>
  <si>
    <t xml:space="preserve">savivaldybių administracijoms išlaidoms, patirtoms 2023 m. mokant laidojimo pašalpą pagal Lietuvos Respublikos paramos mirties atveju įsatymą ir teikiant socialinę paramą mokiniams pagal Lietuvos Respublikos socialinės paramos mokiniams įstatymą užsieniečiams, pasitraukusiems iš Ukrainos dėl Rusijos federacijos karinių veiksmų Ukrainoje, padengti </t>
  </si>
  <si>
    <r>
      <t xml:space="preserve">savivaldybių administracijoms  siekiant padengti jų išlaidas, patirtas teikiant specialiąsias socialines paslaugas </t>
    </r>
    <r>
      <rPr>
        <sz val="11"/>
        <color rgb="FF000000"/>
        <rFont val="Times New Roman"/>
        <family val="1"/>
        <charset val="186"/>
      </rPr>
      <t>u</t>
    </r>
    <r>
      <rPr>
        <sz val="11"/>
        <rFont val="Times New Roman"/>
        <family val="1"/>
        <charset val="186"/>
      </rPr>
      <t xml:space="preserve">žsieniečiams, pasitraukusiems iš Ukrainos dėl Rusijos Federacijos karinių veiksmų Ukrainoje </t>
    </r>
  </si>
  <si>
    <t xml:space="preserve">savivaldybių administracijoms, siekiant užtikrinti Lietuvos Respublikos piniginės socialinės paramos nepasiturintiems gyventojams įstatymo įgyvendinimą </t>
  </si>
  <si>
    <t xml:space="preserve">Mero rezervas (TP) </t>
  </si>
  <si>
    <t xml:space="preserve">savivaldybių administracijoms siekiant padengti jų išlaidas, patirtas teikiant paramą būstui išsinuomoti pagal Lietuvos Respublikos paramos būstui įsigyti ar išsinuomoti įstatymą užsieniečiams, pasitraukusiems iš Ukrainos dėl Rusijos federacijos karinių veiksmų Ukrainoje, padengti </t>
  </si>
  <si>
    <t>projekui "M. Oginskio dvaro sodybos pastato - žirgyno pritaikymas visuomenės kultūros ir rekreacijos reikmėms (I etapas)" (VIPA)</t>
  </si>
  <si>
    <t>Jaunimo veiklos programos įgyvendinimas (TP)</t>
  </si>
  <si>
    <t>49.1.</t>
  </si>
  <si>
    <t>PLUNGĖS RAJONO SAVIVALDYBĖS 2023 METŲ BIUDŽETO ASIGNAVIMŲ PASKIRSTYMAS PAGAL  2023-2025 METŲ STRATEGINIO VEIKLOS PLANO PROGRAMAS  PAKEITIMAI (PADIDINTA+, SUMAŽINTA -)</t>
  </si>
  <si>
    <t>sprendimo Nr. T1-190</t>
  </si>
  <si>
    <t xml:space="preserve">                                                                                                                                     sprendimo Nr. T1-190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</si>
</sst>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quot;Lt&quot;_-;\-* #,##0.00\ &quot;Lt&quot;_-;_-* &quot;-&quot;??\ &quot;Lt&quot;_-;_-@_-"/>
    <numFmt numFmtId="165" formatCode="_-* #,##0.00\ _L_t_-;\-* #,##0.00\ _L_t_-;_-* &quot;-&quot;??\ _L_t_-;_-@_-"/>
    <numFmt numFmtId="166" formatCode="_(* #,##0.00_);_(* \(#,##0.00\);_(* &quot;-&quot;??_);_(@_)"/>
    <numFmt numFmtId="167" formatCode="0.0"/>
    <numFmt numFmtId="168" formatCode="0.000"/>
  </numFmts>
  <fonts count="14" x14ac:knownFonts="1">
    <font>
      <sz val="10"/>
      <name val="Arial"/>
      <charset val="186"/>
    </font>
    <font>
      <sz val="11"/>
      <name val="Times New Roman"/>
      <family val="1"/>
      <charset val="186"/>
    </font>
    <font>
      <b/>
      <sz val="11"/>
      <name val="Times New Roman"/>
      <family val="1"/>
      <charset val="186"/>
    </font>
    <font>
      <sz val="11"/>
      <color indexed="9"/>
      <name val="Times New Roman"/>
      <family val="1"/>
      <charset val="186"/>
    </font>
    <font>
      <b/>
      <sz val="11"/>
      <color indexed="9"/>
      <name val="Times New Roman"/>
      <family val="1"/>
      <charset val="186"/>
    </font>
    <font>
      <u/>
      <sz val="11"/>
      <name val="Times New Roman"/>
      <family val="1"/>
      <charset val="186"/>
    </font>
    <font>
      <sz val="10"/>
      <name val="Arial"/>
      <family val="2"/>
      <charset val="186"/>
    </font>
    <font>
      <b/>
      <sz val="11"/>
      <color indexed="8"/>
      <name val="Times New Roman"/>
      <family val="1"/>
      <charset val="186"/>
    </font>
    <font>
      <sz val="11"/>
      <color indexed="8"/>
      <name val="Times New Roman"/>
      <family val="1"/>
      <charset val="186"/>
    </font>
    <font>
      <b/>
      <sz val="11"/>
      <name val="Times New Roman"/>
      <family val="1"/>
    </font>
    <font>
      <sz val="10"/>
      <name val="Arial"/>
      <family val="2"/>
    </font>
    <font>
      <sz val="10"/>
      <name val="Times New Roman Baltic"/>
      <charset val="186"/>
    </font>
    <font>
      <sz val="11"/>
      <color theme="1"/>
      <name val="Calibri"/>
      <family val="2"/>
      <charset val="186"/>
      <scheme val="minor"/>
    </font>
    <font>
      <sz val="11"/>
      <color rgb="FF000000"/>
      <name val="Times New Roman"/>
      <family val="1"/>
      <charset val="186"/>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9">
    <xf numFmtId="0" fontId="0" fillId="0" borderId="0"/>
    <xf numFmtId="166" fontId="10" fillId="0" borderId="0" applyFont="0" applyFill="0" applyBorder="0" applyAlignment="0" applyProtection="0"/>
    <xf numFmtId="165" fontId="10" fillId="0" borderId="0" applyFont="0" applyFill="0" applyBorder="0" applyAlignment="0" applyProtection="0"/>
    <xf numFmtId="164" fontId="6" fillId="0" borderId="0" applyFont="0" applyFill="0" applyBorder="0" applyAlignment="0" applyProtection="0"/>
    <xf numFmtId="164" fontId="11" fillId="0" borderId="0" applyFont="0" applyFill="0" applyBorder="0" applyAlignment="0" applyProtection="0"/>
    <xf numFmtId="0" fontId="11" fillId="0" borderId="0"/>
    <xf numFmtId="0" fontId="10" fillId="0" borderId="0"/>
    <xf numFmtId="0" fontId="12" fillId="0" borderId="0"/>
    <xf numFmtId="0" fontId="11" fillId="0" borderId="0"/>
  </cellStyleXfs>
  <cellXfs count="167">
    <xf numFmtId="0" fontId="0" fillId="0" borderId="0" xfId="0"/>
    <xf numFmtId="0" fontId="1" fillId="0" borderId="1" xfId="0" applyFont="1" applyFill="1" applyBorder="1"/>
    <xf numFmtId="0" fontId="1" fillId="0" borderId="0" xfId="0" applyFont="1" applyFill="1" applyBorder="1"/>
    <xf numFmtId="0" fontId="1" fillId="0" borderId="1" xfId="0" applyFont="1" applyFill="1" applyBorder="1" applyAlignment="1">
      <alignment horizontal="center"/>
    </xf>
    <xf numFmtId="0" fontId="1" fillId="0" borderId="0" xfId="0" applyFont="1" applyFill="1"/>
    <xf numFmtId="0" fontId="1" fillId="0" borderId="1" xfId="0" applyFont="1" applyFill="1" applyBorder="1" applyAlignment="1">
      <alignment horizontal="center" vertical="center" wrapText="1"/>
    </xf>
    <xf numFmtId="167" fontId="1" fillId="0" borderId="1" xfId="0" applyNumberFormat="1" applyFont="1" applyFill="1" applyBorder="1" applyAlignment="1">
      <alignment horizontal="left"/>
    </xf>
    <xf numFmtId="0" fontId="1" fillId="0" borderId="0" xfId="0" applyNumberFormat="1" applyFont="1" applyFill="1" applyAlignment="1">
      <alignment vertical="justify"/>
    </xf>
    <xf numFmtId="0" fontId="1" fillId="0" borderId="0" xfId="0" applyFont="1" applyFill="1" applyBorder="1" applyAlignment="1">
      <alignment vertical="center" wrapText="1"/>
    </xf>
    <xf numFmtId="0" fontId="2" fillId="0" borderId="0" xfId="0" applyFont="1" applyFill="1" applyBorder="1" applyAlignment="1">
      <alignment vertical="center" wrapText="1"/>
    </xf>
    <xf numFmtId="167" fontId="1" fillId="0" borderId="1" xfId="0" applyNumberFormat="1" applyFont="1" applyFill="1" applyBorder="1" applyAlignment="1">
      <alignment vertical="center" wrapText="1"/>
    </xf>
    <xf numFmtId="167" fontId="1" fillId="0" borderId="0" xfId="0" applyNumberFormat="1" applyFont="1" applyFill="1" applyBorder="1" applyAlignment="1">
      <alignment vertical="center" wrapText="1"/>
    </xf>
    <xf numFmtId="167" fontId="2" fillId="0" borderId="0" xfId="0" applyNumberFormat="1" applyFont="1" applyFill="1" applyBorder="1" applyAlignment="1">
      <alignment vertical="center" wrapText="1"/>
    </xf>
    <xf numFmtId="0" fontId="4" fillId="0" borderId="0" xfId="0" applyFont="1" applyFill="1" applyBorder="1" applyAlignment="1">
      <alignment vertical="center" wrapText="1"/>
    </xf>
    <xf numFmtId="167" fontId="4" fillId="0" borderId="0" xfId="0" applyNumberFormat="1" applyFont="1" applyFill="1" applyBorder="1" applyAlignment="1">
      <alignment vertical="center" wrapText="1"/>
    </xf>
    <xf numFmtId="0" fontId="3" fillId="0" borderId="0" xfId="0" applyFont="1" applyFill="1" applyBorder="1" applyAlignment="1">
      <alignment vertical="center" wrapText="1"/>
    </xf>
    <xf numFmtId="0" fontId="4" fillId="0" borderId="0" xfId="0" quotePrefix="1" applyFont="1" applyFill="1" applyBorder="1" applyAlignment="1">
      <alignment vertical="center" wrapText="1"/>
    </xf>
    <xf numFmtId="167" fontId="3" fillId="0" borderId="0" xfId="0" applyNumberFormat="1" applyFont="1" applyFill="1" applyBorder="1" applyAlignment="1">
      <alignment vertical="center" wrapText="1"/>
    </xf>
    <xf numFmtId="167" fontId="1" fillId="0" borderId="0" xfId="0" applyNumberFormat="1" applyFont="1" applyFill="1"/>
    <xf numFmtId="0" fontId="1" fillId="0" borderId="1" xfId="0" applyFont="1" applyFill="1" applyBorder="1" applyAlignment="1">
      <alignment horizontal="left" wrapText="1"/>
    </xf>
    <xf numFmtId="167" fontId="1" fillId="0" borderId="0" xfId="0" applyNumberFormat="1" applyFont="1" applyFill="1" applyAlignment="1">
      <alignment vertical="justify"/>
    </xf>
    <xf numFmtId="167" fontId="5" fillId="0" borderId="0" xfId="0" applyNumberFormat="1" applyFont="1" applyFill="1" applyAlignment="1">
      <alignment vertical="justify"/>
    </xf>
    <xf numFmtId="0" fontId="1" fillId="0" borderId="2" xfId="0" applyFont="1" applyFill="1" applyBorder="1" applyAlignment="1">
      <alignment horizontal="center"/>
    </xf>
    <xf numFmtId="2" fontId="1" fillId="0" borderId="0" xfId="0" applyNumberFormat="1" applyFont="1" applyFill="1"/>
    <xf numFmtId="0" fontId="1" fillId="0" borderId="0" xfId="0" applyFont="1" applyFill="1" applyAlignment="1"/>
    <xf numFmtId="0" fontId="2" fillId="0" borderId="0" xfId="0" applyFont="1" applyFill="1" applyAlignment="1">
      <alignment horizontal="center"/>
    </xf>
    <xf numFmtId="2" fontId="1" fillId="0" borderId="1" xfId="0" applyNumberFormat="1" applyFont="1" applyFill="1" applyBorder="1" applyAlignment="1">
      <alignment horizontal="center"/>
    </xf>
    <xf numFmtId="0" fontId="1" fillId="0" borderId="0" xfId="0" applyNumberFormat="1" applyFont="1" applyFill="1" applyBorder="1" applyAlignment="1">
      <alignment vertical="justify"/>
    </xf>
    <xf numFmtId="167" fontId="1" fillId="0" borderId="0" xfId="0" applyNumberFormat="1" applyFont="1" applyFill="1" applyBorder="1" applyAlignment="1">
      <alignment vertical="justify"/>
    </xf>
    <xf numFmtId="167" fontId="2" fillId="0" borderId="0" xfId="0" applyNumberFormat="1" applyFont="1" applyFill="1" applyBorder="1" applyAlignment="1">
      <alignment vertical="justify"/>
    </xf>
    <xf numFmtId="0" fontId="7" fillId="0" borderId="0" xfId="0" applyFont="1" applyFill="1" applyBorder="1" applyAlignment="1">
      <alignment vertical="center" wrapText="1"/>
    </xf>
    <xf numFmtId="167" fontId="7" fillId="0" borderId="0" xfId="0" applyNumberFormat="1" applyFont="1" applyFill="1" applyBorder="1" applyAlignment="1">
      <alignment vertical="center" wrapText="1"/>
    </xf>
    <xf numFmtId="0" fontId="7" fillId="0" borderId="0" xfId="0" quotePrefix="1" applyFont="1" applyFill="1" applyBorder="1" applyAlignment="1">
      <alignment vertical="center" wrapText="1"/>
    </xf>
    <xf numFmtId="167" fontId="8" fillId="0" borderId="0" xfId="0" applyNumberFormat="1" applyFont="1" applyFill="1" applyBorder="1" applyAlignment="1">
      <alignment vertical="center" wrapText="1"/>
    </xf>
    <xf numFmtId="0" fontId="1" fillId="0" borderId="0" xfId="0" applyNumberFormat="1" applyFont="1" applyFill="1" applyBorder="1" applyAlignment="1">
      <alignment vertical="center" wrapText="1"/>
    </xf>
    <xf numFmtId="0" fontId="1" fillId="0" borderId="0" xfId="0" applyFont="1" applyFill="1" applyBorder="1" applyAlignment="1">
      <alignment horizontal="center"/>
    </xf>
    <xf numFmtId="0" fontId="1" fillId="0" borderId="0" xfId="0" applyFont="1" applyFill="1" applyBorder="1" applyAlignment="1">
      <alignment wrapText="1"/>
    </xf>
    <xf numFmtId="167" fontId="1" fillId="0" borderId="1" xfId="0" applyNumberFormat="1" applyFont="1" applyFill="1" applyBorder="1" applyAlignment="1">
      <alignment wrapText="1"/>
    </xf>
    <xf numFmtId="167" fontId="1" fillId="0" borderId="0" xfId="0" applyNumberFormat="1" applyFont="1" applyFill="1" applyBorder="1" applyAlignment="1">
      <alignment wrapText="1"/>
    </xf>
    <xf numFmtId="0" fontId="1" fillId="0" borderId="0" xfId="0" applyNumberFormat="1" applyFont="1" applyFill="1" applyAlignment="1">
      <alignment horizontal="right" vertical="justify"/>
    </xf>
    <xf numFmtId="0" fontId="1" fillId="0" borderId="1" xfId="0" applyNumberFormat="1" applyFont="1" applyFill="1" applyBorder="1" applyAlignment="1">
      <alignment horizontal="center"/>
    </xf>
    <xf numFmtId="0" fontId="1" fillId="0" borderId="1" xfId="0" applyFont="1" applyFill="1" applyBorder="1" applyAlignment="1">
      <alignment wrapText="1"/>
    </xf>
    <xf numFmtId="0" fontId="2" fillId="0" borderId="1" xfId="0" applyFont="1" applyFill="1" applyBorder="1" applyAlignment="1">
      <alignment wrapText="1"/>
    </xf>
    <xf numFmtId="0" fontId="10" fillId="0" borderId="0" xfId="0" applyFont="1"/>
    <xf numFmtId="0" fontId="1" fillId="0" borderId="5" xfId="0" applyFont="1" applyFill="1" applyBorder="1" applyAlignment="1">
      <alignment horizontal="right"/>
    </xf>
    <xf numFmtId="0" fontId="9" fillId="0" borderId="1" xfId="0" applyNumberFormat="1" applyFont="1" applyFill="1" applyBorder="1" applyAlignment="1">
      <alignment horizontal="center"/>
    </xf>
    <xf numFmtId="0" fontId="1" fillId="0" borderId="0" xfId="0" applyFont="1" applyFill="1" applyAlignment="1">
      <alignment horizontal="left"/>
    </xf>
    <xf numFmtId="0" fontId="1" fillId="0" borderId="1"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5" xfId="0" applyFont="1" applyFill="1" applyBorder="1" applyAlignment="1">
      <alignment horizontal="right" vertical="center" wrapText="1"/>
    </xf>
    <xf numFmtId="0" fontId="1" fillId="0" borderId="5" xfId="0" applyFont="1" applyFill="1" applyBorder="1" applyAlignment="1">
      <alignment vertical="center" wrapText="1"/>
    </xf>
    <xf numFmtId="0" fontId="1" fillId="0" borderId="1" xfId="0" applyNumberFormat="1" applyFont="1" applyFill="1" applyBorder="1" applyAlignment="1">
      <alignment horizontal="center" vertical="justify" wrapText="1"/>
    </xf>
    <xf numFmtId="0" fontId="1" fillId="0" borderId="0" xfId="0" applyFont="1" applyFill="1" applyBorder="1" applyAlignment="1">
      <alignment horizontal="right" vertical="center" wrapText="1"/>
    </xf>
    <xf numFmtId="0" fontId="1" fillId="0" borderId="0" xfId="0" applyFont="1" applyFill="1" applyBorder="1" applyAlignment="1">
      <alignment vertical="center" wrapText="1"/>
    </xf>
    <xf numFmtId="0" fontId="1" fillId="0" borderId="0" xfId="0" applyNumberFormat="1" applyFont="1" applyFill="1" applyBorder="1" applyAlignment="1">
      <alignment horizontal="center" vertical="justify"/>
    </xf>
    <xf numFmtId="168" fontId="1" fillId="0" borderId="1" xfId="0" applyNumberFormat="1" applyFont="1" applyFill="1" applyBorder="1" applyAlignment="1">
      <alignment horizontal="right" wrapText="1"/>
    </xf>
    <xf numFmtId="168" fontId="1" fillId="0" borderId="1" xfId="0" applyNumberFormat="1" applyFont="1" applyFill="1" applyBorder="1" applyAlignment="1">
      <alignment horizontal="right"/>
    </xf>
    <xf numFmtId="168" fontId="2" fillId="0" borderId="1" xfId="0" applyNumberFormat="1" applyFont="1" applyFill="1" applyBorder="1" applyAlignment="1">
      <alignment horizontal="right"/>
    </xf>
    <xf numFmtId="168" fontId="2" fillId="0" borderId="1" xfId="0" applyNumberFormat="1" applyFont="1" applyFill="1" applyBorder="1" applyAlignment="1">
      <alignment horizontal="right" wrapText="1"/>
    </xf>
    <xf numFmtId="168" fontId="1" fillId="0" borderId="1" xfId="6" applyNumberFormat="1" applyFont="1" applyFill="1" applyBorder="1" applyAlignment="1">
      <alignment horizontal="right"/>
    </xf>
    <xf numFmtId="168" fontId="1" fillId="0" borderId="1" xfId="0" applyNumberFormat="1" applyFont="1" applyFill="1" applyBorder="1" applyAlignment="1">
      <alignment wrapText="1"/>
    </xf>
    <xf numFmtId="168" fontId="1" fillId="0" borderId="1" xfId="0" applyNumberFormat="1" applyFont="1" applyFill="1" applyBorder="1" applyAlignment="1"/>
    <xf numFmtId="168" fontId="1" fillId="0" borderId="1" xfId="0" applyNumberFormat="1" applyFont="1" applyFill="1" applyBorder="1" applyAlignment="1">
      <alignment vertical="center" wrapText="1"/>
    </xf>
    <xf numFmtId="168" fontId="1" fillId="0" borderId="0" xfId="0" applyNumberFormat="1" applyFont="1" applyFill="1" applyAlignment="1">
      <alignment vertical="justify"/>
    </xf>
    <xf numFmtId="168" fontId="2" fillId="0" borderId="1" xfId="0" applyNumberFormat="1" applyFont="1" applyFill="1" applyBorder="1" applyAlignment="1">
      <alignment vertical="center" wrapText="1"/>
    </xf>
    <xf numFmtId="0" fontId="1" fillId="0" borderId="1" xfId="0" applyNumberFormat="1" applyFont="1" applyFill="1" applyBorder="1" applyAlignment="1">
      <alignment horizontal="center" vertical="center" wrapText="1"/>
    </xf>
    <xf numFmtId="0" fontId="1" fillId="0" borderId="0"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0" xfId="0" applyFont="1" applyFill="1" applyBorder="1" applyAlignment="1">
      <alignment horizontal="left" wrapText="1"/>
    </xf>
    <xf numFmtId="0" fontId="1" fillId="0" borderId="1" xfId="0" applyNumberFormat="1" applyFont="1" applyFill="1" applyBorder="1" applyAlignment="1">
      <alignment horizontal="center" vertical="justify"/>
    </xf>
    <xf numFmtId="0" fontId="1" fillId="0" borderId="0"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0" fontId="1" fillId="0" borderId="1" xfId="0" applyFont="1" applyFill="1" applyBorder="1" applyAlignment="1">
      <alignment horizontal="center" wrapText="1"/>
    </xf>
    <xf numFmtId="0" fontId="1" fillId="0" borderId="0" xfId="0" applyFont="1" applyFill="1" applyBorder="1" applyAlignment="1">
      <alignment horizontal="center" vertical="center" wrapText="1"/>
    </xf>
    <xf numFmtId="168" fontId="1" fillId="0" borderId="0" xfId="0" applyNumberFormat="1" applyFont="1" applyFill="1" applyAlignment="1">
      <alignment horizontal="right" vertical="justify"/>
    </xf>
    <xf numFmtId="168" fontId="2" fillId="2" borderId="1" xfId="0" applyNumberFormat="1" applyFont="1" applyFill="1" applyBorder="1" applyAlignment="1">
      <alignment wrapText="1"/>
    </xf>
    <xf numFmtId="0" fontId="2" fillId="0" borderId="0" xfId="0" applyNumberFormat="1" applyFont="1" applyFill="1" applyBorder="1" applyAlignment="1">
      <alignment vertical="center" wrapText="1"/>
    </xf>
    <xf numFmtId="0" fontId="2" fillId="0" borderId="0" xfId="0" applyFont="1" applyFill="1" applyBorder="1" applyAlignment="1">
      <alignment wrapText="1"/>
    </xf>
    <xf numFmtId="0" fontId="1" fillId="0" borderId="1" xfId="0" applyNumberFormat="1" applyFont="1" applyFill="1" applyBorder="1" applyAlignment="1">
      <alignment vertical="center" wrapText="1"/>
    </xf>
    <xf numFmtId="0" fontId="1" fillId="0" borderId="6" xfId="0" applyFont="1" applyFill="1" applyBorder="1" applyAlignment="1">
      <alignmen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justify"/>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vertical="center" wrapText="1"/>
    </xf>
    <xf numFmtId="0" fontId="1" fillId="0" borderId="7" xfId="0" applyNumberFormat="1" applyFont="1" applyFill="1" applyBorder="1" applyAlignment="1">
      <alignment vertical="center" wrapText="1"/>
    </xf>
    <xf numFmtId="49" fontId="1" fillId="0" borderId="1" xfId="0" quotePrefix="1"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xf>
    <xf numFmtId="0" fontId="1" fillId="0" borderId="1" xfId="0" applyNumberFormat="1"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vertical="center" wrapText="1"/>
    </xf>
    <xf numFmtId="0" fontId="1" fillId="0" borderId="1" xfId="0" quotePrefix="1" applyFont="1" applyFill="1" applyBorder="1" applyAlignment="1">
      <alignment horizontal="center" vertical="center" wrapText="1"/>
    </xf>
    <xf numFmtId="0" fontId="1" fillId="0" borderId="1" xfId="0" applyFont="1" applyFill="1" applyBorder="1" applyAlignment="1">
      <alignment horizontal="center" vertical="center" wrapText="1"/>
    </xf>
    <xf numFmtId="168" fontId="1" fillId="0" borderId="0" xfId="0" applyNumberFormat="1" applyFont="1" applyFill="1"/>
    <xf numFmtId="49" fontId="1" fillId="0" borderId="1" xfId="0" applyNumberFormat="1" applyFont="1" applyFill="1" applyBorder="1" applyAlignment="1">
      <alignment horizontal="center" vertical="center" wrapText="1"/>
    </xf>
    <xf numFmtId="0" fontId="1" fillId="0" borderId="1" xfId="0" applyNumberFormat="1" applyFont="1" applyFill="1" applyBorder="1" applyAlignment="1">
      <alignment vertical="center" wrapText="1"/>
    </xf>
    <xf numFmtId="0" fontId="1" fillId="0" borderId="4" xfId="0" applyNumberFormat="1" applyFont="1" applyFill="1" applyBorder="1" applyAlignment="1">
      <alignment horizontal="left" vertical="center" wrapText="1"/>
    </xf>
    <xf numFmtId="0" fontId="1" fillId="0" borderId="6" xfId="0" applyFont="1" applyFill="1" applyBorder="1" applyAlignment="1">
      <alignment horizontal="left" vertical="center" wrapText="1"/>
    </xf>
    <xf numFmtId="0" fontId="1" fillId="0" borderId="1" xfId="0" applyFont="1" applyFill="1" applyBorder="1" applyAlignment="1">
      <alignment horizontal="center" vertical="center" wrapText="1"/>
    </xf>
    <xf numFmtId="168" fontId="1" fillId="2" borderId="1" xfId="0" applyNumberFormat="1" applyFont="1" applyFill="1" applyBorder="1" applyAlignment="1">
      <alignment horizontal="right" wrapText="1"/>
    </xf>
    <xf numFmtId="168" fontId="1" fillId="0" borderId="6" xfId="0" applyNumberFormat="1" applyFont="1" applyFill="1" applyBorder="1" applyAlignment="1">
      <alignment horizontal="right" wrapText="1"/>
    </xf>
    <xf numFmtId="3" fontId="1" fillId="0" borderId="0" xfId="0" applyNumberFormat="1" applyFont="1" applyFill="1"/>
    <xf numFmtId="168" fontId="1" fillId="0" borderId="0" xfId="0" applyNumberFormat="1" applyFont="1" applyFill="1" applyBorder="1" applyAlignment="1">
      <alignment wrapText="1"/>
    </xf>
    <xf numFmtId="0" fontId="1" fillId="2" borderId="1" xfId="0" applyNumberFormat="1" applyFont="1" applyFill="1" applyBorder="1" applyAlignment="1">
      <alignment vertical="center" wrapText="1"/>
    </xf>
    <xf numFmtId="0" fontId="1" fillId="0" borderId="1"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6" xfId="0" applyNumberFormat="1" applyFont="1" applyFill="1" applyBorder="1" applyAlignment="1">
      <alignment horizontal="center" vertical="center" wrapText="1"/>
    </xf>
    <xf numFmtId="0" fontId="1" fillId="0" borderId="6" xfId="0" applyNumberFormat="1" applyFont="1" applyFill="1" applyBorder="1" applyAlignment="1">
      <alignment vertical="center" wrapText="1"/>
    </xf>
    <xf numFmtId="0" fontId="2" fillId="0" borderId="1" xfId="0" applyNumberFormat="1" applyFont="1" applyFill="1" applyBorder="1" applyAlignment="1">
      <alignment vertical="center" wrapText="1"/>
    </xf>
    <xf numFmtId="0" fontId="2" fillId="0" borderId="1" xfId="0" applyNumberFormat="1" applyFont="1" applyFill="1" applyBorder="1" applyAlignment="1">
      <alignment horizontal="center" vertical="center" wrapText="1"/>
    </xf>
    <xf numFmtId="49" fontId="1" fillId="0" borderId="6" xfId="0" quotePrefix="1"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168" fontId="1" fillId="0" borderId="2" xfId="0" applyNumberFormat="1" applyFont="1" applyFill="1" applyBorder="1" applyAlignment="1">
      <alignment vertical="center" wrapText="1"/>
    </xf>
    <xf numFmtId="0" fontId="1" fillId="0" borderId="0" xfId="0" applyFont="1" applyBorder="1"/>
    <xf numFmtId="0" fontId="2" fillId="0" borderId="7" xfId="0" applyFont="1" applyFill="1" applyBorder="1" applyAlignment="1">
      <alignment horizontal="center" wrapText="1"/>
    </xf>
    <xf numFmtId="0" fontId="2" fillId="0" borderId="3" xfId="0" applyFont="1" applyFill="1" applyBorder="1" applyAlignment="1">
      <alignment horizontal="center" wrapText="1"/>
    </xf>
    <xf numFmtId="0" fontId="1" fillId="0" borderId="0" xfId="0" applyFont="1" applyFill="1" applyBorder="1" applyAlignment="1">
      <alignment horizontal="center" vertical="center" wrapText="1"/>
    </xf>
    <xf numFmtId="0" fontId="2" fillId="0" borderId="7" xfId="0" applyFont="1" applyFill="1" applyBorder="1" applyAlignment="1">
      <alignment horizontal="center"/>
    </xf>
    <xf numFmtId="0" fontId="2" fillId="0" borderId="8" xfId="0" applyFont="1" applyFill="1" applyBorder="1" applyAlignment="1">
      <alignment horizontal="center"/>
    </xf>
    <xf numFmtId="0" fontId="2" fillId="0" borderId="0" xfId="0" applyFont="1" applyFill="1" applyAlignment="1">
      <alignment horizontal="center" wrapText="1"/>
    </xf>
    <xf numFmtId="0" fontId="1" fillId="0" borderId="0" xfId="0" applyFont="1" applyFill="1" applyBorder="1" applyAlignment="1">
      <alignment horizontal="left" vertical="center" wrapText="1"/>
    </xf>
    <xf numFmtId="0" fontId="2" fillId="0" borderId="0"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2"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4" xfId="0" applyNumberFormat="1" applyFont="1" applyFill="1" applyBorder="1" applyAlignment="1">
      <alignment horizontal="left" vertical="center" wrapText="1"/>
    </xf>
    <xf numFmtId="0" fontId="1" fillId="0" borderId="6" xfId="0" applyNumberFormat="1" applyFont="1" applyFill="1" applyBorder="1" applyAlignment="1">
      <alignment horizontal="left" vertical="center" wrapText="1"/>
    </xf>
    <xf numFmtId="0" fontId="1" fillId="0" borderId="2" xfId="0" applyNumberFormat="1" applyFont="1" applyFill="1" applyBorder="1" applyAlignment="1">
      <alignment horizontal="left" vertical="center" wrapText="1"/>
    </xf>
    <xf numFmtId="0" fontId="2" fillId="0" borderId="0"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10" xfId="0" applyFont="1" applyFill="1" applyBorder="1" applyAlignment="1">
      <alignment horizontal="center" vertical="center" wrapText="1"/>
    </xf>
    <xf numFmtId="167" fontId="1" fillId="0" borderId="1" xfId="0" applyNumberFormat="1" applyFont="1" applyFill="1" applyBorder="1" applyAlignment="1">
      <alignment horizontal="left"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left" vertical="center" wrapText="1"/>
    </xf>
    <xf numFmtId="0" fontId="1" fillId="0" borderId="2"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1" fillId="0" borderId="7" xfId="0" applyNumberFormat="1" applyFont="1" applyFill="1" applyBorder="1" applyAlignment="1">
      <alignment horizontal="center" vertical="center" wrapText="1"/>
    </xf>
    <xf numFmtId="0" fontId="1" fillId="0" borderId="8" xfId="0" applyNumberFormat="1" applyFont="1" applyFill="1" applyBorder="1" applyAlignment="1">
      <alignment horizontal="center" vertical="center" wrapText="1"/>
    </xf>
    <xf numFmtId="0" fontId="1" fillId="0" borderId="3" xfId="0" applyNumberFormat="1" applyFont="1" applyFill="1" applyBorder="1" applyAlignment="1">
      <alignment horizontal="center" vertical="center" wrapText="1"/>
    </xf>
    <xf numFmtId="0" fontId="2" fillId="0" borderId="1" xfId="0" applyFont="1" applyFill="1" applyBorder="1" applyAlignment="1">
      <alignment horizontal="center" wrapText="1"/>
    </xf>
    <xf numFmtId="0" fontId="1" fillId="0" borderId="1" xfId="0" applyFont="1" applyFill="1" applyBorder="1" applyAlignment="1">
      <alignment horizontal="center" wrapText="1"/>
    </xf>
    <xf numFmtId="0" fontId="1" fillId="0" borderId="4" xfId="0" quotePrefix="1" applyFont="1" applyFill="1" applyBorder="1" applyAlignment="1">
      <alignment horizontal="center" vertical="center" wrapText="1"/>
    </xf>
    <xf numFmtId="0" fontId="1" fillId="0" borderId="2" xfId="0" quotePrefix="1" applyFont="1" applyFill="1" applyBorder="1" applyAlignment="1">
      <alignment horizontal="center" vertical="center" wrapText="1"/>
    </xf>
    <xf numFmtId="0" fontId="1" fillId="0" borderId="6" xfId="0" quotePrefix="1" applyFont="1" applyFill="1" applyBorder="1" applyAlignment="1">
      <alignment horizontal="center" vertical="center" wrapText="1"/>
    </xf>
    <xf numFmtId="0" fontId="2" fillId="0" borderId="0" xfId="0" applyFont="1" applyFill="1" applyBorder="1" applyAlignment="1">
      <alignment horizontal="center" wrapText="1"/>
    </xf>
    <xf numFmtId="0" fontId="1" fillId="0" borderId="1" xfId="0" applyFont="1" applyFill="1" applyBorder="1" applyAlignment="1">
      <alignment horizontal="center" vertical="center" wrapText="1"/>
    </xf>
    <xf numFmtId="0" fontId="1" fillId="0" borderId="3" xfId="0" applyNumberFormat="1" applyFont="1" applyFill="1" applyBorder="1" applyAlignment="1">
      <alignment horizontal="center" vertical="justify"/>
    </xf>
    <xf numFmtId="0" fontId="1" fillId="0" borderId="1" xfId="0" applyNumberFormat="1" applyFont="1" applyFill="1" applyBorder="1" applyAlignment="1">
      <alignment horizontal="center" vertical="justify"/>
    </xf>
    <xf numFmtId="0" fontId="2" fillId="0" borderId="3" xfId="0" applyNumberFormat="1" applyFont="1" applyFill="1" applyBorder="1" applyAlignment="1">
      <alignment horizontal="center" vertical="justify"/>
    </xf>
    <xf numFmtId="0" fontId="2" fillId="0" borderId="1" xfId="0" applyNumberFormat="1" applyFont="1" applyFill="1" applyBorder="1" applyAlignment="1">
      <alignment horizontal="center" vertical="justify"/>
    </xf>
    <xf numFmtId="0" fontId="2" fillId="0" borderId="8" xfId="0" applyNumberFormat="1" applyFont="1" applyFill="1" applyBorder="1" applyAlignment="1">
      <alignment horizontal="center" vertical="justify" wrapText="1"/>
    </xf>
    <xf numFmtId="0" fontId="2" fillId="0" borderId="3" xfId="0" applyNumberFormat="1" applyFont="1" applyFill="1" applyBorder="1" applyAlignment="1">
      <alignment horizontal="center" vertical="justify" wrapText="1"/>
    </xf>
    <xf numFmtId="0" fontId="2" fillId="0" borderId="0" xfId="0" applyNumberFormat="1" applyFont="1" applyFill="1" applyAlignment="1">
      <alignment horizontal="center" vertical="justify" wrapText="1"/>
    </xf>
  </cellXfs>
  <cellStyles count="9">
    <cellStyle name="Comma 2" xfId="1"/>
    <cellStyle name="Comma 3" xfId="2"/>
    <cellStyle name="Currency 2" xfId="3"/>
    <cellStyle name="Currency 2 2" xfId="4"/>
    <cellStyle name="Įprastas" xfId="0" builtinId="0"/>
    <cellStyle name="Įprastas 2" xfId="5"/>
    <cellStyle name="Normal 2" xfId="6"/>
    <cellStyle name="Normal 2 2" xfId="7"/>
    <cellStyle name="Normal 3"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F25"/>
  <sheetViews>
    <sheetView workbookViewId="0">
      <selection activeCell="F11" sqref="F11"/>
    </sheetView>
  </sheetViews>
  <sheetFormatPr defaultColWidth="9.109375" defaultRowHeight="13.8" x14ac:dyDescent="0.25"/>
  <cols>
    <col min="1" max="1" width="7.109375" style="23" customWidth="1"/>
    <col min="2" max="2" width="112.88671875" style="4" customWidth="1"/>
    <col min="3" max="3" width="12.44140625" style="4" customWidth="1"/>
    <col min="4" max="5" width="9.109375" style="4"/>
    <col min="6" max="6" width="19.44140625" style="4" customWidth="1"/>
    <col min="7" max="16384" width="9.109375" style="4"/>
  </cols>
  <sheetData>
    <row r="1" spans="1:3" ht="15" customHeight="1" x14ac:dyDescent="0.25">
      <c r="B1" s="121" t="s">
        <v>32</v>
      </c>
      <c r="C1" s="121"/>
    </row>
    <row r="2" spans="1:3" ht="15" customHeight="1" x14ac:dyDescent="0.25">
      <c r="B2" s="121" t="s">
        <v>75</v>
      </c>
      <c r="C2" s="121"/>
    </row>
    <row r="3" spans="1:3" ht="15" customHeight="1" x14ac:dyDescent="0.25">
      <c r="B3" s="121" t="s">
        <v>173</v>
      </c>
      <c r="C3" s="121"/>
    </row>
    <row r="4" spans="1:3" ht="15" customHeight="1" x14ac:dyDescent="0.25">
      <c r="B4" s="121" t="s">
        <v>67</v>
      </c>
      <c r="C4" s="121"/>
    </row>
    <row r="5" spans="1:3" ht="15" customHeight="1" x14ac:dyDescent="0.25">
      <c r="B5" s="74"/>
      <c r="C5" s="74"/>
    </row>
    <row r="6" spans="1:3" ht="16.5" customHeight="1" x14ac:dyDescent="0.25">
      <c r="B6" s="25" t="s">
        <v>68</v>
      </c>
      <c r="C6" s="2"/>
    </row>
    <row r="7" spans="1:3" ht="12.75" customHeight="1" x14ac:dyDescent="0.25">
      <c r="B7" s="25"/>
      <c r="C7" s="35" t="s">
        <v>30</v>
      </c>
    </row>
    <row r="8" spans="1:3" ht="24.75" customHeight="1" x14ac:dyDescent="0.25">
      <c r="A8" s="26" t="s">
        <v>12</v>
      </c>
      <c r="B8" s="3" t="s">
        <v>13</v>
      </c>
      <c r="C8" s="3" t="s">
        <v>1</v>
      </c>
    </row>
    <row r="9" spans="1:3" ht="16.5" customHeight="1" x14ac:dyDescent="0.25">
      <c r="A9" s="45" t="s">
        <v>50</v>
      </c>
      <c r="B9" s="42" t="s">
        <v>33</v>
      </c>
      <c r="C9" s="57">
        <f>SUM(C10,C11:C20)</f>
        <v>2515.8589999999999</v>
      </c>
    </row>
    <row r="10" spans="1:3" ht="16.5" customHeight="1" x14ac:dyDescent="0.25">
      <c r="A10" s="40" t="s">
        <v>78</v>
      </c>
      <c r="B10" s="41" t="s">
        <v>39</v>
      </c>
      <c r="C10" s="56">
        <v>2069.5819999999999</v>
      </c>
    </row>
    <row r="11" spans="1:3" ht="31.2" customHeight="1" x14ac:dyDescent="0.25">
      <c r="A11" s="40" t="s">
        <v>79</v>
      </c>
      <c r="B11" s="19" t="s">
        <v>80</v>
      </c>
      <c r="C11" s="56">
        <v>9.4</v>
      </c>
    </row>
    <row r="12" spans="1:3" ht="45.75" customHeight="1" x14ac:dyDescent="0.25">
      <c r="A12" s="40" t="s">
        <v>81</v>
      </c>
      <c r="B12" s="19" t="s">
        <v>84</v>
      </c>
      <c r="C12" s="1">
        <v>0.41099999999999998</v>
      </c>
    </row>
    <row r="13" spans="1:3" ht="15" customHeight="1" x14ac:dyDescent="0.25">
      <c r="A13" s="40" t="s">
        <v>82</v>
      </c>
      <c r="B13" s="19" t="s">
        <v>85</v>
      </c>
      <c r="C13" s="55">
        <v>13.858000000000001</v>
      </c>
    </row>
    <row r="14" spans="1:3" ht="30" customHeight="1" x14ac:dyDescent="0.25">
      <c r="A14" s="40" t="s">
        <v>87</v>
      </c>
      <c r="B14" s="19" t="s">
        <v>86</v>
      </c>
      <c r="C14" s="56">
        <v>10.175000000000001</v>
      </c>
    </row>
    <row r="15" spans="1:3" ht="42.75" customHeight="1" x14ac:dyDescent="0.25">
      <c r="A15" s="40" t="s">
        <v>152</v>
      </c>
      <c r="B15" s="19" t="s">
        <v>162</v>
      </c>
      <c r="C15" s="56">
        <v>25.6</v>
      </c>
    </row>
    <row r="16" spans="1:3" ht="44.25" customHeight="1" x14ac:dyDescent="0.25">
      <c r="A16" s="40" t="s">
        <v>153</v>
      </c>
      <c r="B16" s="19" t="s">
        <v>163</v>
      </c>
      <c r="C16" s="56">
        <v>3.6</v>
      </c>
    </row>
    <row r="17" spans="1:6" ht="31.2" customHeight="1" x14ac:dyDescent="0.25">
      <c r="A17" s="40" t="s">
        <v>154</v>
      </c>
      <c r="B17" s="19" t="s">
        <v>164</v>
      </c>
      <c r="C17" s="56">
        <v>0.68300000000000005</v>
      </c>
    </row>
    <row r="18" spans="1:6" ht="31.2" customHeight="1" x14ac:dyDescent="0.25">
      <c r="A18" s="40" t="s">
        <v>155</v>
      </c>
      <c r="B18" s="19" t="s">
        <v>165</v>
      </c>
      <c r="C18" s="56">
        <v>373.2</v>
      </c>
    </row>
    <row r="19" spans="1:6" ht="44.25" customHeight="1" x14ac:dyDescent="0.25">
      <c r="A19" s="40" t="s">
        <v>158</v>
      </c>
      <c r="B19" s="19" t="s">
        <v>167</v>
      </c>
      <c r="C19" s="56">
        <v>0.33700000000000002</v>
      </c>
    </row>
    <row r="20" spans="1:6" ht="18.75" customHeight="1" x14ac:dyDescent="0.25">
      <c r="A20" s="40" t="s">
        <v>160</v>
      </c>
      <c r="B20" s="19" t="s">
        <v>168</v>
      </c>
      <c r="C20" s="56">
        <v>9.0129999999999999</v>
      </c>
    </row>
    <row r="21" spans="1:6" ht="15" customHeight="1" x14ac:dyDescent="0.25">
      <c r="A21" s="40" t="s">
        <v>54</v>
      </c>
      <c r="B21" s="41" t="s">
        <v>83</v>
      </c>
      <c r="C21" s="56">
        <v>20</v>
      </c>
      <c r="F21" s="94"/>
    </row>
    <row r="22" spans="1:6" ht="15" customHeight="1" x14ac:dyDescent="0.25">
      <c r="A22" s="119" t="s">
        <v>14</v>
      </c>
      <c r="B22" s="120"/>
      <c r="C22" s="57">
        <f>SUM(C9,C21)</f>
        <v>2535.8589999999999</v>
      </c>
      <c r="E22" s="102"/>
      <c r="F22" s="94"/>
    </row>
    <row r="24" spans="1:6" x14ac:dyDescent="0.25">
      <c r="C24" s="18"/>
    </row>
    <row r="25" spans="1:6" x14ac:dyDescent="0.25">
      <c r="C25" s="18"/>
    </row>
  </sheetData>
  <mergeCells count="5">
    <mergeCell ref="A22:B22"/>
    <mergeCell ref="B1:C1"/>
    <mergeCell ref="B2:C2"/>
    <mergeCell ref="B3:C3"/>
    <mergeCell ref="B4:C4"/>
  </mergeCells>
  <phoneticPr fontId="0" type="noConversion"/>
  <pageMargins left="0.78740157480314965" right="0.39370078740157483" top="0.59055118110236227" bottom="0.59055118110236227" header="0" footer="0"/>
  <pageSetup paperSize="9" scale="90" fitToWidth="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J13"/>
  <sheetViews>
    <sheetView workbookViewId="0">
      <selection activeCell="E3" sqref="E3:F3"/>
    </sheetView>
  </sheetViews>
  <sheetFormatPr defaultColWidth="9.109375" defaultRowHeight="13.8" x14ac:dyDescent="0.25"/>
  <cols>
    <col min="1" max="1" width="4.109375" style="46" customWidth="1"/>
    <col min="2" max="2" width="52.109375" style="4" customWidth="1"/>
    <col min="3" max="6" width="18.6640625" style="4" customWidth="1"/>
    <col min="7" max="7" width="12.88671875" style="4" customWidth="1"/>
    <col min="8" max="8" width="9.44140625" style="4" customWidth="1"/>
    <col min="9" max="9" width="26.6640625" style="4" customWidth="1"/>
    <col min="10" max="10" width="19.88671875" style="4" customWidth="1"/>
    <col min="11" max="16384" width="9.109375" style="4"/>
  </cols>
  <sheetData>
    <row r="1" spans="1:10" ht="15" customHeight="1" x14ac:dyDescent="0.25">
      <c r="D1" s="53" t="s">
        <v>64</v>
      </c>
      <c r="E1" s="125" t="s">
        <v>57</v>
      </c>
      <c r="F1" s="125"/>
      <c r="G1" s="53"/>
      <c r="H1" s="53"/>
      <c r="I1" s="53"/>
      <c r="J1" s="24"/>
    </row>
    <row r="2" spans="1:10" ht="15" customHeight="1" x14ac:dyDescent="0.25">
      <c r="D2" s="53" t="s">
        <v>63</v>
      </c>
      <c r="E2" s="125" t="s">
        <v>76</v>
      </c>
      <c r="F2" s="125"/>
      <c r="G2" s="53"/>
      <c r="H2" s="53"/>
      <c r="I2" s="53"/>
      <c r="J2" s="24"/>
    </row>
    <row r="3" spans="1:10" ht="15" customHeight="1" x14ac:dyDescent="0.25">
      <c r="A3" s="46" t="s">
        <v>18</v>
      </c>
      <c r="D3" s="53"/>
      <c r="E3" s="125" t="s">
        <v>172</v>
      </c>
      <c r="F3" s="125"/>
      <c r="G3" s="53"/>
      <c r="H3" s="53"/>
      <c r="I3" s="53"/>
      <c r="J3" s="24"/>
    </row>
    <row r="4" spans="1:10" ht="15" customHeight="1" x14ac:dyDescent="0.25">
      <c r="D4" s="53"/>
      <c r="E4" s="125" t="s">
        <v>58</v>
      </c>
      <c r="F4" s="125"/>
      <c r="G4" s="53"/>
      <c r="H4" s="53"/>
      <c r="I4" s="53"/>
      <c r="J4" s="24"/>
    </row>
    <row r="5" spans="1:10" ht="14.25" customHeight="1" x14ac:dyDescent="0.25">
      <c r="D5" s="53"/>
      <c r="E5" s="125"/>
      <c r="F5" s="125"/>
      <c r="G5" s="53"/>
      <c r="H5" s="53"/>
      <c r="I5" s="53"/>
      <c r="J5" s="24"/>
    </row>
    <row r="6" spans="1:10" ht="31.5" customHeight="1" x14ac:dyDescent="0.25">
      <c r="A6" s="124" t="s">
        <v>69</v>
      </c>
      <c r="B6" s="124"/>
      <c r="C6" s="124"/>
      <c r="D6" s="124"/>
      <c r="E6" s="124"/>
      <c r="F6" s="124"/>
    </row>
    <row r="7" spans="1:10" ht="15" customHeight="1" x14ac:dyDescent="0.25">
      <c r="F7" s="44" t="s">
        <v>30</v>
      </c>
    </row>
    <row r="8" spans="1:10" ht="63" customHeight="1" x14ac:dyDescent="0.25">
      <c r="A8" s="67" t="s">
        <v>0</v>
      </c>
      <c r="B8" s="67" t="s">
        <v>11</v>
      </c>
      <c r="C8" s="67" t="s">
        <v>1</v>
      </c>
      <c r="D8" s="67" t="s">
        <v>36</v>
      </c>
      <c r="E8" s="67" t="s">
        <v>37</v>
      </c>
      <c r="F8" s="67" t="s">
        <v>19</v>
      </c>
    </row>
    <row r="9" spans="1:10" ht="18.75" customHeight="1" x14ac:dyDescent="0.25">
      <c r="A9" s="22" t="s">
        <v>48</v>
      </c>
      <c r="B9" s="1" t="s">
        <v>90</v>
      </c>
      <c r="C9" s="55">
        <f t="shared" ref="C9:C10" si="0">SUM(D9+E9+F9)</f>
        <v>20</v>
      </c>
      <c r="D9" s="59">
        <v>20</v>
      </c>
      <c r="E9" s="59"/>
      <c r="F9" s="59"/>
    </row>
    <row r="10" spans="1:10" ht="18" customHeight="1" x14ac:dyDescent="0.25">
      <c r="A10" s="122" t="s">
        <v>5</v>
      </c>
      <c r="B10" s="123"/>
      <c r="C10" s="58">
        <f t="shared" si="0"/>
        <v>20</v>
      </c>
      <c r="D10" s="58">
        <f>SUM(D9:D9)</f>
        <v>20</v>
      </c>
      <c r="E10" s="58">
        <f>SUM(E9:E9)</f>
        <v>0</v>
      </c>
      <c r="F10" s="58">
        <f>SUM(F9:F9)</f>
        <v>0</v>
      </c>
    </row>
    <row r="11" spans="1:10" x14ac:dyDescent="0.25">
      <c r="D11" s="18"/>
      <c r="E11" s="18"/>
      <c r="F11" s="18"/>
    </row>
    <row r="12" spans="1:10" x14ac:dyDescent="0.25">
      <c r="C12" s="18"/>
      <c r="D12" s="18"/>
      <c r="E12" s="18"/>
      <c r="F12" s="18"/>
    </row>
    <row r="13" spans="1:10" x14ac:dyDescent="0.25">
      <c r="F13" s="18"/>
    </row>
  </sheetData>
  <mergeCells count="7">
    <mergeCell ref="A10:B10"/>
    <mergeCell ref="A6:F6"/>
    <mergeCell ref="E1:F1"/>
    <mergeCell ref="E2:F2"/>
    <mergeCell ref="E3:F3"/>
    <mergeCell ref="E5:F5"/>
    <mergeCell ref="E4:F4"/>
  </mergeCells>
  <phoneticPr fontId="0" type="noConversion"/>
  <pageMargins left="0.7" right="0.7" top="0.75" bottom="0.75" header="0.3" footer="0.3"/>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workbookViewId="0">
      <selection activeCell="E3" sqref="E3:F3"/>
    </sheetView>
  </sheetViews>
  <sheetFormatPr defaultColWidth="9.109375" defaultRowHeight="13.8" x14ac:dyDescent="0.25"/>
  <cols>
    <col min="1" max="1" width="6" style="34" customWidth="1"/>
    <col min="2" max="2" width="15.109375" style="34" customWidth="1"/>
    <col min="3" max="3" width="39.5546875" style="34" customWidth="1"/>
    <col min="4" max="4" width="46.109375" style="34" customWidth="1"/>
    <col min="5" max="5" width="12.5546875" style="34" customWidth="1"/>
    <col min="6" max="6" width="14.109375" style="34" customWidth="1"/>
    <col min="7" max="7" width="9.109375" style="34"/>
    <col min="8" max="8" width="11" style="34" customWidth="1"/>
    <col min="9" max="16384" width="9.109375" style="34"/>
  </cols>
  <sheetData>
    <row r="1" spans="1:7" x14ac:dyDescent="0.25">
      <c r="D1" s="53"/>
      <c r="E1" s="125" t="s">
        <v>57</v>
      </c>
      <c r="F1" s="125"/>
    </row>
    <row r="2" spans="1:7" x14ac:dyDescent="0.25">
      <c r="D2" s="53"/>
      <c r="E2" s="125" t="s">
        <v>76</v>
      </c>
      <c r="F2" s="125"/>
    </row>
    <row r="3" spans="1:7" x14ac:dyDescent="0.25">
      <c r="D3" s="53"/>
      <c r="E3" s="125" t="s">
        <v>172</v>
      </c>
      <c r="F3" s="125"/>
    </row>
    <row r="4" spans="1:7" x14ac:dyDescent="0.25">
      <c r="D4" s="53"/>
      <c r="E4" s="125" t="s">
        <v>59</v>
      </c>
      <c r="F4" s="125"/>
    </row>
    <row r="5" spans="1:7" x14ac:dyDescent="0.25">
      <c r="D5" s="70"/>
      <c r="E5" s="70"/>
      <c r="F5" s="70"/>
    </row>
    <row r="6" spans="1:7" x14ac:dyDescent="0.25">
      <c r="A6" s="126" t="s">
        <v>70</v>
      </c>
      <c r="B6" s="126"/>
      <c r="C6" s="126"/>
      <c r="D6" s="126"/>
      <c r="E6" s="126"/>
      <c r="F6" s="126"/>
      <c r="G6" s="77"/>
    </row>
    <row r="7" spans="1:7" x14ac:dyDescent="0.25">
      <c r="B7" s="72"/>
      <c r="C7" s="72"/>
      <c r="D7" s="72"/>
      <c r="E7" s="72"/>
      <c r="F7" s="66" t="s">
        <v>30</v>
      </c>
    </row>
    <row r="8" spans="1:7" ht="41.4" x14ac:dyDescent="0.25">
      <c r="A8" s="71" t="s">
        <v>26</v>
      </c>
      <c r="B8" s="71" t="s">
        <v>20</v>
      </c>
      <c r="C8" s="71" t="s">
        <v>21</v>
      </c>
      <c r="D8" s="71" t="s">
        <v>22</v>
      </c>
      <c r="E8" s="71" t="s">
        <v>41</v>
      </c>
      <c r="F8" s="71" t="s">
        <v>2</v>
      </c>
    </row>
    <row r="9" spans="1:7" x14ac:dyDescent="0.25">
      <c r="A9" s="114" t="s">
        <v>50</v>
      </c>
      <c r="B9" s="129" t="s">
        <v>99</v>
      </c>
      <c r="C9" s="97" t="s">
        <v>90</v>
      </c>
      <c r="D9" s="96" t="s">
        <v>102</v>
      </c>
      <c r="E9" s="55"/>
      <c r="F9" s="55">
        <v>2.4</v>
      </c>
    </row>
    <row r="10" spans="1:7" x14ac:dyDescent="0.25">
      <c r="A10" s="114" t="s">
        <v>56</v>
      </c>
      <c r="B10" s="130"/>
      <c r="C10" s="96" t="s">
        <v>7</v>
      </c>
      <c r="D10" s="62" t="s">
        <v>106</v>
      </c>
      <c r="E10" s="55"/>
      <c r="F10" s="55">
        <v>-7</v>
      </c>
    </row>
    <row r="11" spans="1:7" x14ac:dyDescent="0.25">
      <c r="A11" s="114" t="s">
        <v>93</v>
      </c>
      <c r="B11" s="130"/>
      <c r="C11" s="96" t="s">
        <v>156</v>
      </c>
      <c r="D11" s="96" t="s">
        <v>157</v>
      </c>
      <c r="E11" s="55"/>
      <c r="F11" s="55">
        <v>-8.6999999999999993</v>
      </c>
    </row>
    <row r="12" spans="1:7" x14ac:dyDescent="0.25">
      <c r="A12" s="114" t="s">
        <v>96</v>
      </c>
      <c r="B12" s="131"/>
      <c r="C12" s="81" t="s">
        <v>27</v>
      </c>
      <c r="D12" s="81" t="s">
        <v>108</v>
      </c>
      <c r="E12" s="55">
        <v>15</v>
      </c>
      <c r="F12" s="55"/>
    </row>
    <row r="13" spans="1:7" ht="27.6" x14ac:dyDescent="0.25">
      <c r="A13" s="105" t="s">
        <v>112</v>
      </c>
      <c r="B13" s="106" t="s">
        <v>113</v>
      </c>
      <c r="C13" s="98" t="s">
        <v>4</v>
      </c>
      <c r="D13" s="98" t="s">
        <v>114</v>
      </c>
      <c r="E13" s="101"/>
      <c r="F13" s="101">
        <v>-18.2</v>
      </c>
    </row>
    <row r="14" spans="1:7" x14ac:dyDescent="0.25">
      <c r="A14" s="112" t="s">
        <v>119</v>
      </c>
      <c r="B14" s="107"/>
      <c r="C14" s="111" t="s">
        <v>3</v>
      </c>
      <c r="D14" s="111"/>
      <c r="E14" s="64">
        <f>SUM(E15:E23)</f>
        <v>-14.999999999999996</v>
      </c>
      <c r="F14" s="64">
        <f>SUM(F15:F23)</f>
        <v>1.9</v>
      </c>
    </row>
    <row r="15" spans="1:7" ht="17.25" customHeight="1" x14ac:dyDescent="0.25">
      <c r="A15" s="114" t="s">
        <v>170</v>
      </c>
      <c r="B15" s="87" t="s">
        <v>99</v>
      </c>
      <c r="C15" s="133" t="s">
        <v>3</v>
      </c>
      <c r="D15" s="96" t="s">
        <v>169</v>
      </c>
      <c r="E15" s="62">
        <v>4.5</v>
      </c>
      <c r="F15" s="62"/>
    </row>
    <row r="16" spans="1:7" ht="55.2" x14ac:dyDescent="0.25">
      <c r="A16" s="109" t="s">
        <v>121</v>
      </c>
      <c r="B16" s="116" t="s">
        <v>109</v>
      </c>
      <c r="C16" s="134"/>
      <c r="D16" s="110" t="s">
        <v>122</v>
      </c>
      <c r="E16" s="101">
        <v>1.8</v>
      </c>
      <c r="F16" s="101"/>
    </row>
    <row r="17" spans="1:6" ht="21.75" customHeight="1" x14ac:dyDescent="0.25">
      <c r="A17" s="114" t="s">
        <v>123</v>
      </c>
      <c r="B17" s="115" t="s">
        <v>124</v>
      </c>
      <c r="C17" s="134"/>
      <c r="D17" s="96" t="s">
        <v>125</v>
      </c>
      <c r="E17" s="100">
        <v>29.8</v>
      </c>
      <c r="F17" s="55"/>
    </row>
    <row r="18" spans="1:6" ht="21.75" customHeight="1" x14ac:dyDescent="0.25">
      <c r="A18" s="114" t="s">
        <v>128</v>
      </c>
      <c r="B18" s="129" t="s">
        <v>118</v>
      </c>
      <c r="C18" s="134"/>
      <c r="D18" s="96" t="s">
        <v>129</v>
      </c>
      <c r="E18" s="100">
        <v>2</v>
      </c>
      <c r="F18" s="55">
        <v>1.9</v>
      </c>
    </row>
    <row r="19" spans="1:6" ht="18.75" customHeight="1" x14ac:dyDescent="0.25">
      <c r="A19" s="114" t="s">
        <v>130</v>
      </c>
      <c r="B19" s="130"/>
      <c r="C19" s="134"/>
      <c r="D19" s="96" t="s">
        <v>131</v>
      </c>
      <c r="E19" s="100">
        <v>-2</v>
      </c>
      <c r="F19" s="55"/>
    </row>
    <row r="20" spans="1:6" ht="18" customHeight="1" x14ac:dyDescent="0.25">
      <c r="A20" s="114" t="s">
        <v>132</v>
      </c>
      <c r="B20" s="131"/>
      <c r="C20" s="134"/>
      <c r="D20" s="118" t="s">
        <v>166</v>
      </c>
      <c r="E20" s="117">
        <v>-49.3</v>
      </c>
      <c r="F20" s="62"/>
    </row>
    <row r="21" spans="1:6" ht="27.6" x14ac:dyDescent="0.25">
      <c r="A21" s="114" t="s">
        <v>133</v>
      </c>
      <c r="B21" s="132" t="s">
        <v>134</v>
      </c>
      <c r="C21" s="134"/>
      <c r="D21" s="86" t="s">
        <v>135</v>
      </c>
      <c r="E21" s="62">
        <v>-0.4</v>
      </c>
      <c r="F21" s="62"/>
    </row>
    <row r="22" spans="1:6" ht="27.6" x14ac:dyDescent="0.25">
      <c r="A22" s="114" t="s">
        <v>136</v>
      </c>
      <c r="B22" s="132"/>
      <c r="C22" s="135"/>
      <c r="D22" s="86" t="s">
        <v>137</v>
      </c>
      <c r="E22" s="62">
        <v>0.4</v>
      </c>
      <c r="F22" s="62"/>
    </row>
    <row r="23" spans="1:6" ht="41.4" x14ac:dyDescent="0.25">
      <c r="A23" s="114" t="s">
        <v>138</v>
      </c>
      <c r="B23" s="87" t="s">
        <v>109</v>
      </c>
      <c r="C23" s="96" t="s">
        <v>3</v>
      </c>
      <c r="D23" s="86" t="s">
        <v>139</v>
      </c>
      <c r="E23" s="62">
        <v>-1.8</v>
      </c>
      <c r="F23" s="62"/>
    </row>
    <row r="24" spans="1:6" x14ac:dyDescent="0.25">
      <c r="A24" s="127" t="s">
        <v>140</v>
      </c>
      <c r="B24" s="127"/>
      <c r="C24" s="127"/>
      <c r="D24" s="127"/>
      <c r="E24" s="62">
        <f>SUM(E9:E12,E15)</f>
        <v>19.5</v>
      </c>
      <c r="F24" s="62">
        <f>SUM(F9:F12,F15)</f>
        <v>-13.299999999999999</v>
      </c>
    </row>
    <row r="25" spans="1:6" x14ac:dyDescent="0.25">
      <c r="A25" s="127" t="s">
        <v>141</v>
      </c>
      <c r="B25" s="127"/>
      <c r="C25" s="127"/>
      <c r="D25" s="127"/>
      <c r="E25" s="62">
        <f>E16+E23</f>
        <v>0</v>
      </c>
      <c r="F25" s="62">
        <f>F16+F23</f>
        <v>0</v>
      </c>
    </row>
    <row r="26" spans="1:6" x14ac:dyDescent="0.25">
      <c r="A26" s="127" t="s">
        <v>142</v>
      </c>
      <c r="B26" s="127"/>
      <c r="C26" s="127"/>
      <c r="D26" s="127"/>
      <c r="E26" s="62">
        <f>E17</f>
        <v>29.8</v>
      </c>
      <c r="F26" s="62">
        <f>F17</f>
        <v>0</v>
      </c>
    </row>
    <row r="27" spans="1:6" x14ac:dyDescent="0.25">
      <c r="A27" s="127" t="s">
        <v>144</v>
      </c>
      <c r="B27" s="127"/>
      <c r="C27" s="127"/>
      <c r="D27" s="127"/>
      <c r="E27" s="62">
        <f>E13</f>
        <v>0</v>
      </c>
      <c r="F27" s="62">
        <f>F13</f>
        <v>-18.2</v>
      </c>
    </row>
    <row r="28" spans="1:6" x14ac:dyDescent="0.25">
      <c r="A28" s="127" t="s">
        <v>145</v>
      </c>
      <c r="B28" s="127"/>
      <c r="C28" s="127"/>
      <c r="D28" s="127"/>
      <c r="E28" s="62">
        <f>E18+E19+E20</f>
        <v>-49.3</v>
      </c>
      <c r="F28" s="62">
        <f>F18+F19+F20</f>
        <v>1.9</v>
      </c>
    </row>
    <row r="29" spans="1:6" x14ac:dyDescent="0.25">
      <c r="A29" s="127" t="s">
        <v>146</v>
      </c>
      <c r="B29" s="127"/>
      <c r="C29" s="127"/>
      <c r="D29" s="127"/>
      <c r="E29" s="62">
        <f>E21+E22</f>
        <v>0</v>
      </c>
      <c r="F29" s="62">
        <f>F21+F22</f>
        <v>0</v>
      </c>
    </row>
    <row r="30" spans="1:6" x14ac:dyDescent="0.25">
      <c r="A30" s="128" t="s">
        <v>5</v>
      </c>
      <c r="B30" s="128"/>
      <c r="C30" s="128"/>
      <c r="D30" s="128"/>
      <c r="E30" s="64">
        <f>SUM(E24:E29)</f>
        <v>0</v>
      </c>
      <c r="F30" s="64">
        <f>SUM(F24:F29)</f>
        <v>-29.6</v>
      </c>
    </row>
    <row r="31" spans="1:6" x14ac:dyDescent="0.25">
      <c r="A31" s="127" t="s">
        <v>34</v>
      </c>
      <c r="B31" s="127"/>
      <c r="C31" s="127"/>
      <c r="D31" s="127"/>
      <c r="E31" s="79"/>
      <c r="F31" s="79"/>
    </row>
    <row r="32" spans="1:6" x14ac:dyDescent="0.25">
      <c r="A32" s="128" t="s">
        <v>31</v>
      </c>
      <c r="B32" s="128"/>
      <c r="C32" s="128"/>
      <c r="D32" s="128"/>
      <c r="E32" s="64">
        <f>E30</f>
        <v>0</v>
      </c>
      <c r="F32" s="64">
        <f>F30</f>
        <v>-29.6</v>
      </c>
    </row>
  </sheetData>
  <mergeCells count="18">
    <mergeCell ref="A31:D31"/>
    <mergeCell ref="A32:D32"/>
    <mergeCell ref="A30:D30"/>
    <mergeCell ref="A29:D29"/>
    <mergeCell ref="B9:B12"/>
    <mergeCell ref="B21:B22"/>
    <mergeCell ref="A24:D24"/>
    <mergeCell ref="A25:D25"/>
    <mergeCell ref="A26:D26"/>
    <mergeCell ref="B18:B20"/>
    <mergeCell ref="A27:D27"/>
    <mergeCell ref="A28:D28"/>
    <mergeCell ref="C15:C22"/>
    <mergeCell ref="A6:F6"/>
    <mergeCell ref="E1:F1"/>
    <mergeCell ref="E2:F2"/>
    <mergeCell ref="E3:F3"/>
    <mergeCell ref="E4:F4"/>
  </mergeCells>
  <phoneticPr fontId="0" type="noConversion"/>
  <pageMargins left="0.70866141732283472" right="0.70866141732283472" top="0.74803149606299213" bottom="0.74803149606299213" header="0.31496062992125984" footer="0.31496062992125984"/>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workbookViewId="0">
      <selection activeCell="E3" sqref="E3:F3"/>
    </sheetView>
  </sheetViews>
  <sheetFormatPr defaultColWidth="9.109375" defaultRowHeight="13.8" x14ac:dyDescent="0.25"/>
  <cols>
    <col min="1" max="1" width="4.109375" style="53" customWidth="1"/>
    <col min="2" max="2" width="12.5546875" style="53" customWidth="1"/>
    <col min="3" max="3" width="32.88671875" style="53" customWidth="1"/>
    <col min="4" max="4" width="66.44140625" style="53" customWidth="1"/>
    <col min="5" max="5" width="11.88671875" style="53" customWidth="1"/>
    <col min="6" max="6" width="14.33203125" style="53" customWidth="1"/>
    <col min="7" max="16384" width="9.109375" style="53"/>
  </cols>
  <sheetData>
    <row r="1" spans="1:10" ht="12.75" customHeight="1" x14ac:dyDescent="0.25">
      <c r="E1" s="125" t="s">
        <v>57</v>
      </c>
      <c r="F1" s="125"/>
    </row>
    <row r="2" spans="1:10" ht="12.75" customHeight="1" x14ac:dyDescent="0.25">
      <c r="E2" s="125" t="s">
        <v>76</v>
      </c>
      <c r="F2" s="125"/>
    </row>
    <row r="3" spans="1:10" ht="13.2" customHeight="1" x14ac:dyDescent="0.25">
      <c r="E3" s="125" t="s">
        <v>172</v>
      </c>
      <c r="F3" s="125"/>
    </row>
    <row r="4" spans="1:10" ht="15" customHeight="1" x14ac:dyDescent="0.25">
      <c r="E4" s="125" t="s">
        <v>60</v>
      </c>
      <c r="F4" s="125"/>
    </row>
    <row r="5" spans="1:10" ht="12.75" customHeight="1" x14ac:dyDescent="0.25">
      <c r="D5" s="121"/>
      <c r="E5" s="121"/>
      <c r="F5" s="121"/>
    </row>
    <row r="6" spans="1:10" ht="30.75" customHeight="1" x14ac:dyDescent="0.25">
      <c r="A6" s="136" t="s">
        <v>71</v>
      </c>
      <c r="B6" s="136"/>
      <c r="C6" s="136"/>
      <c r="D6" s="136"/>
      <c r="E6" s="136"/>
      <c r="F6" s="136"/>
      <c r="G6" s="9"/>
      <c r="H6" s="9"/>
    </row>
    <row r="7" spans="1:10" ht="15" customHeight="1" x14ac:dyDescent="0.25">
      <c r="F7" s="52" t="s">
        <v>30</v>
      </c>
    </row>
    <row r="8" spans="1:10" ht="48.75" customHeight="1" x14ac:dyDescent="0.25">
      <c r="A8" s="67" t="s">
        <v>12</v>
      </c>
      <c r="B8" s="67" t="s">
        <v>20</v>
      </c>
      <c r="C8" s="67" t="s">
        <v>21</v>
      </c>
      <c r="D8" s="67" t="s">
        <v>22</v>
      </c>
      <c r="E8" s="67" t="s">
        <v>41</v>
      </c>
      <c r="F8" s="67" t="s">
        <v>2</v>
      </c>
    </row>
    <row r="9" spans="1:10" ht="32.25" customHeight="1" x14ac:dyDescent="0.25">
      <c r="A9" s="82" t="s">
        <v>43</v>
      </c>
      <c r="B9" s="95" t="s">
        <v>124</v>
      </c>
      <c r="C9" s="147" t="s">
        <v>3</v>
      </c>
      <c r="D9" s="81" t="s">
        <v>147</v>
      </c>
      <c r="E9" s="55"/>
      <c r="F9" s="55">
        <v>2.4</v>
      </c>
    </row>
    <row r="10" spans="1:10" ht="18" customHeight="1" x14ac:dyDescent="0.25">
      <c r="A10" s="82" t="s">
        <v>46</v>
      </c>
      <c r="B10" s="132" t="s">
        <v>110</v>
      </c>
      <c r="C10" s="148"/>
      <c r="D10" s="143" t="s">
        <v>126</v>
      </c>
      <c r="E10" s="55">
        <v>177.6</v>
      </c>
      <c r="F10" s="55"/>
      <c r="J10" s="11"/>
    </row>
    <row r="11" spans="1:10" ht="18" customHeight="1" x14ac:dyDescent="0.25">
      <c r="A11" s="82" t="s">
        <v>47</v>
      </c>
      <c r="B11" s="132"/>
      <c r="C11" s="6" t="s">
        <v>95</v>
      </c>
      <c r="D11" s="143"/>
      <c r="E11" s="55">
        <v>-177.6</v>
      </c>
      <c r="F11" s="55">
        <v>-175</v>
      </c>
    </row>
    <row r="12" spans="1:10" ht="18" customHeight="1" x14ac:dyDescent="0.25">
      <c r="A12" s="144" t="s">
        <v>142</v>
      </c>
      <c r="B12" s="145"/>
      <c r="C12" s="145"/>
      <c r="D12" s="146"/>
      <c r="E12" s="55">
        <f>E9</f>
        <v>0</v>
      </c>
      <c r="F12" s="55">
        <f>F9</f>
        <v>2.4</v>
      </c>
    </row>
    <row r="13" spans="1:10" ht="18" customHeight="1" x14ac:dyDescent="0.25">
      <c r="A13" s="140" t="s">
        <v>143</v>
      </c>
      <c r="B13" s="141"/>
      <c r="C13" s="141"/>
      <c r="D13" s="142"/>
      <c r="E13" s="55">
        <f>SUM(E10:E11)</f>
        <v>0</v>
      </c>
      <c r="F13" s="55">
        <f>SUM(F10:F11)</f>
        <v>-175</v>
      </c>
    </row>
    <row r="14" spans="1:10" ht="18" customHeight="1" x14ac:dyDescent="0.25">
      <c r="A14" s="137" t="s">
        <v>31</v>
      </c>
      <c r="B14" s="138"/>
      <c r="C14" s="138"/>
      <c r="D14" s="139"/>
      <c r="E14" s="58">
        <f>E13+E12</f>
        <v>0</v>
      </c>
      <c r="F14" s="58">
        <f>F13+F12</f>
        <v>-172.6</v>
      </c>
    </row>
    <row r="15" spans="1:10" x14ac:dyDescent="0.25">
      <c r="B15" s="15"/>
      <c r="C15" s="15"/>
      <c r="D15" s="16"/>
      <c r="E15" s="17"/>
      <c r="F15" s="17"/>
    </row>
    <row r="16" spans="1:10" x14ac:dyDescent="0.25">
      <c r="B16" s="15"/>
      <c r="C16" s="15"/>
      <c r="D16" s="16"/>
      <c r="E16" s="17"/>
      <c r="F16" s="17"/>
    </row>
    <row r="17" spans="2:6" x14ac:dyDescent="0.25">
      <c r="B17" s="15"/>
      <c r="C17" s="15"/>
      <c r="D17" s="16"/>
      <c r="E17" s="17"/>
      <c r="F17" s="17"/>
    </row>
    <row r="18" spans="2:6" x14ac:dyDescent="0.25">
      <c r="B18" s="15"/>
      <c r="C18" s="15"/>
      <c r="D18" s="16"/>
      <c r="E18" s="17"/>
      <c r="F18" s="17"/>
    </row>
    <row r="19" spans="2:6" x14ac:dyDescent="0.25">
      <c r="B19" s="15"/>
      <c r="C19" s="15"/>
      <c r="D19" s="13"/>
      <c r="E19" s="17"/>
      <c r="F19" s="17"/>
    </row>
    <row r="20" spans="2:6" x14ac:dyDescent="0.25">
      <c r="B20" s="15"/>
      <c r="C20" s="15"/>
      <c r="D20" s="15"/>
      <c r="E20" s="14"/>
      <c r="F20" s="14"/>
    </row>
    <row r="21" spans="2:6" x14ac:dyDescent="0.25">
      <c r="B21" s="15"/>
      <c r="C21" s="15"/>
      <c r="D21" s="15"/>
      <c r="E21" s="15"/>
      <c r="F21" s="15"/>
    </row>
    <row r="22" spans="2:6" x14ac:dyDescent="0.25">
      <c r="B22" s="15"/>
      <c r="C22" s="15"/>
      <c r="D22" s="15"/>
      <c r="E22" s="15"/>
      <c r="F22" s="15"/>
    </row>
    <row r="23" spans="2:6" x14ac:dyDescent="0.25">
      <c r="B23" s="15"/>
      <c r="C23" s="15"/>
      <c r="D23" s="15"/>
      <c r="E23" s="15"/>
      <c r="F23" s="15"/>
    </row>
    <row r="24" spans="2:6" x14ac:dyDescent="0.25">
      <c r="B24" s="15"/>
      <c r="C24" s="15"/>
      <c r="D24" s="15"/>
      <c r="E24" s="15"/>
      <c r="F24" s="15"/>
    </row>
    <row r="25" spans="2:6" x14ac:dyDescent="0.25">
      <c r="B25" s="15"/>
      <c r="C25" s="15"/>
      <c r="D25" s="15"/>
      <c r="E25" s="15"/>
      <c r="F25" s="15"/>
    </row>
    <row r="26" spans="2:6" x14ac:dyDescent="0.25">
      <c r="B26" s="15"/>
      <c r="C26" s="15"/>
      <c r="D26" s="15"/>
      <c r="E26" s="15"/>
      <c r="F26" s="15"/>
    </row>
    <row r="27" spans="2:6" x14ac:dyDescent="0.25">
      <c r="B27" s="15"/>
      <c r="C27" s="15"/>
      <c r="D27" s="15"/>
      <c r="E27" s="15"/>
      <c r="F27" s="15"/>
    </row>
    <row r="28" spans="2:6" x14ac:dyDescent="0.25">
      <c r="B28" s="15"/>
      <c r="C28" s="15"/>
      <c r="D28" s="15"/>
      <c r="E28" s="15"/>
      <c r="F28" s="15"/>
    </row>
    <row r="29" spans="2:6" x14ac:dyDescent="0.25">
      <c r="B29" s="15"/>
      <c r="C29" s="15"/>
      <c r="D29" s="15"/>
      <c r="E29" s="15"/>
      <c r="F29" s="15"/>
    </row>
    <row r="30" spans="2:6" x14ac:dyDescent="0.25">
      <c r="B30" s="15"/>
      <c r="C30" s="15"/>
      <c r="D30" s="15"/>
      <c r="E30" s="15"/>
      <c r="F30" s="15"/>
    </row>
  </sheetData>
  <mergeCells count="12">
    <mergeCell ref="A6:F6"/>
    <mergeCell ref="A14:D14"/>
    <mergeCell ref="A13:D13"/>
    <mergeCell ref="B10:B11"/>
    <mergeCell ref="D10:D11"/>
    <mergeCell ref="A12:D12"/>
    <mergeCell ref="C9:C10"/>
    <mergeCell ref="D5:F5"/>
    <mergeCell ref="E1:F1"/>
    <mergeCell ref="E2:F2"/>
    <mergeCell ref="E3:F3"/>
    <mergeCell ref="E4:F4"/>
  </mergeCells>
  <phoneticPr fontId="0" type="noConversion"/>
  <pageMargins left="0.23622047244094491" right="0.23622047244094491" top="0.74803149606299213" bottom="0.74803149606299213" header="0.31496062992125984" footer="0.31496062992125984"/>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workbookViewId="0">
      <selection activeCell="E3" sqref="E3:F3"/>
    </sheetView>
  </sheetViews>
  <sheetFormatPr defaultColWidth="9.109375" defaultRowHeight="13.8" x14ac:dyDescent="0.25"/>
  <cols>
    <col min="1" max="1" width="4" style="8" customWidth="1"/>
    <col min="2" max="2" width="13" style="8" customWidth="1"/>
    <col min="3" max="3" width="40.88671875" style="8" customWidth="1"/>
    <col min="4" max="4" width="44.33203125" style="8" customWidth="1"/>
    <col min="5" max="5" width="12.33203125" style="8" customWidth="1"/>
    <col min="6" max="6" width="13.6640625" style="8" customWidth="1"/>
    <col min="7" max="7" width="9.109375" style="8" hidden="1" customWidth="1"/>
    <col min="8" max="16384" width="9.109375" style="8"/>
  </cols>
  <sheetData>
    <row r="1" spans="1:9" ht="12.75" customHeight="1" x14ac:dyDescent="0.25">
      <c r="D1" s="53"/>
      <c r="E1" s="125" t="s">
        <v>57</v>
      </c>
      <c r="F1" s="125"/>
    </row>
    <row r="2" spans="1:9" ht="14.25" customHeight="1" x14ac:dyDescent="0.25">
      <c r="D2" s="53"/>
      <c r="E2" s="125" t="s">
        <v>76</v>
      </c>
      <c r="F2" s="125"/>
    </row>
    <row r="3" spans="1:9" ht="12" customHeight="1" x14ac:dyDescent="0.25">
      <c r="D3" s="53"/>
      <c r="E3" s="125" t="s">
        <v>172</v>
      </c>
      <c r="F3" s="125"/>
    </row>
    <row r="4" spans="1:9" ht="15" customHeight="1" x14ac:dyDescent="0.25">
      <c r="D4" s="53"/>
      <c r="E4" s="125" t="s">
        <v>61</v>
      </c>
      <c r="F4" s="125"/>
    </row>
    <row r="5" spans="1:9" ht="12" customHeight="1" x14ac:dyDescent="0.25"/>
    <row r="6" spans="1:9" ht="30.75" customHeight="1" x14ac:dyDescent="0.25">
      <c r="A6" s="136" t="s">
        <v>72</v>
      </c>
      <c r="B6" s="136"/>
      <c r="C6" s="136"/>
      <c r="D6" s="136"/>
      <c r="E6" s="136"/>
      <c r="F6" s="136"/>
      <c r="G6" s="9"/>
      <c r="H6" s="9"/>
      <c r="I6" s="43"/>
    </row>
    <row r="7" spans="1:9" ht="14.25" customHeight="1" x14ac:dyDescent="0.25">
      <c r="F7" s="50" t="s">
        <v>30</v>
      </c>
    </row>
    <row r="8" spans="1:9" ht="48.75" customHeight="1" x14ac:dyDescent="0.25">
      <c r="A8" s="48" t="s">
        <v>12</v>
      </c>
      <c r="B8" s="47" t="s">
        <v>20</v>
      </c>
      <c r="C8" s="47" t="s">
        <v>21</v>
      </c>
      <c r="D8" s="47" t="s">
        <v>22</v>
      </c>
      <c r="E8" s="5" t="s">
        <v>41</v>
      </c>
      <c r="F8" s="5" t="s">
        <v>2</v>
      </c>
    </row>
    <row r="9" spans="1:9" ht="15" customHeight="1" x14ac:dyDescent="0.25">
      <c r="A9" s="82" t="s">
        <v>46</v>
      </c>
      <c r="B9" s="130" t="s">
        <v>99</v>
      </c>
      <c r="C9" s="48" t="s">
        <v>88</v>
      </c>
      <c r="D9" s="48" t="s">
        <v>100</v>
      </c>
      <c r="E9" s="55">
        <v>27.9</v>
      </c>
      <c r="F9" s="55"/>
      <c r="G9" s="10"/>
    </row>
    <row r="10" spans="1:9" ht="15" customHeight="1" x14ac:dyDescent="0.25">
      <c r="A10" s="82" t="s">
        <v>47</v>
      </c>
      <c r="B10" s="130"/>
      <c r="C10" s="48" t="s">
        <v>89</v>
      </c>
      <c r="D10" s="48" t="s">
        <v>101</v>
      </c>
      <c r="E10" s="55">
        <v>1.7</v>
      </c>
      <c r="F10" s="55"/>
      <c r="G10" s="10"/>
    </row>
    <row r="11" spans="1:9" ht="15" customHeight="1" x14ac:dyDescent="0.25">
      <c r="A11" s="82" t="s">
        <v>49</v>
      </c>
      <c r="B11" s="130"/>
      <c r="C11" s="48" t="s">
        <v>91</v>
      </c>
      <c r="D11" s="48" t="s">
        <v>103</v>
      </c>
      <c r="E11" s="55">
        <v>5</v>
      </c>
      <c r="F11" s="55">
        <v>-9.6999999999999993</v>
      </c>
      <c r="G11" s="10"/>
    </row>
    <row r="12" spans="1:9" ht="15" customHeight="1" x14ac:dyDescent="0.25">
      <c r="A12" s="82" t="s">
        <v>50</v>
      </c>
      <c r="B12" s="130"/>
      <c r="C12" s="1" t="s">
        <v>92</v>
      </c>
      <c r="D12" s="79" t="s">
        <v>104</v>
      </c>
      <c r="E12" s="55">
        <v>7.9</v>
      </c>
      <c r="F12" s="55"/>
      <c r="G12" s="10"/>
    </row>
    <row r="13" spans="1:9" ht="15" customHeight="1" x14ac:dyDescent="0.25">
      <c r="A13" s="82" t="s">
        <v>51</v>
      </c>
      <c r="B13" s="130"/>
      <c r="C13" s="48" t="s">
        <v>28</v>
      </c>
      <c r="D13" s="48" t="s">
        <v>148</v>
      </c>
      <c r="E13" s="55">
        <v>3.9</v>
      </c>
      <c r="F13" s="55"/>
      <c r="G13" s="10"/>
    </row>
    <row r="14" spans="1:9" ht="15" customHeight="1" x14ac:dyDescent="0.25">
      <c r="A14" s="82" t="s">
        <v>55</v>
      </c>
      <c r="B14" s="130"/>
      <c r="C14" s="48" t="s">
        <v>8</v>
      </c>
      <c r="D14" s="48" t="s">
        <v>107</v>
      </c>
      <c r="E14" s="55">
        <v>4.4000000000000004</v>
      </c>
      <c r="F14" s="55"/>
      <c r="G14" s="11"/>
    </row>
    <row r="15" spans="1:9" ht="15" customHeight="1" x14ac:dyDescent="0.25">
      <c r="A15" s="82" t="s">
        <v>93</v>
      </c>
      <c r="B15" s="131"/>
      <c r="C15" s="48" t="s">
        <v>149</v>
      </c>
      <c r="D15" s="48" t="s">
        <v>120</v>
      </c>
      <c r="E15" s="55">
        <v>-50.8</v>
      </c>
      <c r="F15" s="55"/>
    </row>
    <row r="16" spans="1:9" ht="15" customHeight="1" x14ac:dyDescent="0.25">
      <c r="A16" s="150" t="s">
        <v>140</v>
      </c>
      <c r="B16" s="151"/>
      <c r="C16" s="151"/>
      <c r="D16" s="152"/>
      <c r="E16" s="55">
        <f>SUM(E8:E15)</f>
        <v>0</v>
      </c>
      <c r="F16" s="55">
        <f>SUM(F8:F15)</f>
        <v>-9.6999999999999993</v>
      </c>
    </row>
    <row r="17" spans="1:7" ht="15" customHeight="1" x14ac:dyDescent="0.25">
      <c r="A17" s="149" t="s">
        <v>31</v>
      </c>
      <c r="B17" s="149"/>
      <c r="C17" s="149"/>
      <c r="D17" s="149"/>
      <c r="E17" s="58">
        <f>SUM(E9:E15)</f>
        <v>0</v>
      </c>
      <c r="F17" s="58">
        <f>SUM(F9:F15)</f>
        <v>-9.6999999999999993</v>
      </c>
    </row>
    <row r="18" spans="1:7" ht="15" customHeight="1" x14ac:dyDescent="0.25">
      <c r="A18" s="9"/>
      <c r="B18" s="9"/>
      <c r="C18" s="9"/>
      <c r="D18" s="9"/>
      <c r="E18" s="12"/>
      <c r="F18" s="12"/>
    </row>
    <row r="19" spans="1:7" ht="15" customHeight="1" x14ac:dyDescent="0.25">
      <c r="A19" s="9"/>
      <c r="B19" s="9"/>
      <c r="C19" s="9"/>
      <c r="D19" s="30"/>
      <c r="E19" s="31"/>
      <c r="F19" s="31"/>
      <c r="G19" s="15"/>
    </row>
    <row r="20" spans="1:7" ht="13.5" customHeight="1" x14ac:dyDescent="0.25">
      <c r="A20" s="13"/>
      <c r="B20" s="13"/>
      <c r="C20" s="13"/>
      <c r="D20" s="32"/>
      <c r="E20" s="31"/>
      <c r="F20" s="31"/>
      <c r="G20" s="15"/>
    </row>
    <row r="21" spans="1:7" ht="12.75" customHeight="1" x14ac:dyDescent="0.25">
      <c r="A21" s="13"/>
      <c r="B21" s="13"/>
      <c r="C21" s="13"/>
      <c r="D21" s="32"/>
      <c r="E21" s="31"/>
      <c r="F21" s="31"/>
      <c r="G21" s="15"/>
    </row>
    <row r="22" spans="1:7" x14ac:dyDescent="0.25">
      <c r="A22" s="15"/>
      <c r="B22" s="15"/>
      <c r="C22" s="15"/>
      <c r="D22" s="32"/>
      <c r="E22" s="33"/>
      <c r="F22" s="33"/>
      <c r="G22" s="15"/>
    </row>
    <row r="23" spans="1:7" x14ac:dyDescent="0.25">
      <c r="A23" s="15"/>
      <c r="B23" s="15"/>
      <c r="C23" s="15"/>
      <c r="D23" s="32"/>
      <c r="E23" s="33"/>
      <c r="F23" s="33"/>
      <c r="G23" s="15"/>
    </row>
    <row r="24" spans="1:7" x14ac:dyDescent="0.25">
      <c r="A24" s="15"/>
      <c r="B24" s="15"/>
      <c r="C24" s="15"/>
      <c r="D24" s="16"/>
      <c r="E24" s="17"/>
      <c r="F24" s="17"/>
      <c r="G24" s="15"/>
    </row>
    <row r="25" spans="1:7" x14ac:dyDescent="0.25">
      <c r="A25" s="15"/>
      <c r="B25" s="15"/>
      <c r="C25" s="15"/>
      <c r="D25" s="16"/>
      <c r="E25" s="17"/>
      <c r="F25" s="17"/>
      <c r="G25" s="15"/>
    </row>
    <row r="26" spans="1:7" x14ac:dyDescent="0.25">
      <c r="A26" s="15"/>
      <c r="B26" s="15"/>
      <c r="C26" s="15"/>
      <c r="D26" s="16"/>
      <c r="E26" s="17"/>
      <c r="F26" s="17"/>
      <c r="G26" s="15"/>
    </row>
    <row r="27" spans="1:7" x14ac:dyDescent="0.25">
      <c r="A27" s="15"/>
      <c r="B27" s="15"/>
      <c r="C27" s="15"/>
      <c r="D27" s="16"/>
      <c r="E27" s="17"/>
      <c r="F27" s="17"/>
      <c r="G27" s="15"/>
    </row>
    <row r="28" spans="1:7" x14ac:dyDescent="0.25">
      <c r="A28" s="15"/>
      <c r="B28" s="15"/>
      <c r="C28" s="15"/>
      <c r="D28" s="16"/>
      <c r="E28" s="17"/>
      <c r="F28" s="17"/>
      <c r="G28" s="15"/>
    </row>
    <row r="29" spans="1:7" x14ac:dyDescent="0.25">
      <c r="A29" s="15"/>
      <c r="B29" s="15"/>
      <c r="C29" s="15"/>
      <c r="D29" s="16"/>
      <c r="E29" s="17"/>
      <c r="F29" s="17"/>
      <c r="G29" s="15"/>
    </row>
    <row r="30" spans="1:7" x14ac:dyDescent="0.25">
      <c r="A30" s="15"/>
      <c r="B30" s="15"/>
      <c r="C30" s="15"/>
      <c r="D30" s="16"/>
      <c r="E30" s="17"/>
      <c r="F30" s="17"/>
      <c r="G30" s="15"/>
    </row>
    <row r="31" spans="1:7" x14ac:dyDescent="0.25">
      <c r="A31" s="15"/>
      <c r="B31" s="15"/>
      <c r="C31" s="15"/>
      <c r="D31" s="16"/>
      <c r="E31" s="17"/>
      <c r="F31" s="17"/>
      <c r="G31" s="15"/>
    </row>
    <row r="32" spans="1:7" x14ac:dyDescent="0.25">
      <c r="A32" s="15"/>
      <c r="B32" s="15"/>
      <c r="C32" s="15"/>
      <c r="D32" s="15"/>
      <c r="E32" s="14"/>
      <c r="F32" s="14"/>
      <c r="G32" s="15"/>
    </row>
    <row r="33" spans="1:7" x14ac:dyDescent="0.25">
      <c r="A33" s="15"/>
      <c r="B33" s="15"/>
      <c r="C33" s="15"/>
      <c r="D33" s="15"/>
      <c r="E33" s="15"/>
      <c r="F33" s="15"/>
      <c r="G33" s="15"/>
    </row>
    <row r="34" spans="1:7" x14ac:dyDescent="0.25">
      <c r="A34" s="15"/>
      <c r="B34" s="15"/>
      <c r="C34" s="15"/>
      <c r="D34" s="15"/>
      <c r="E34" s="15"/>
      <c r="F34" s="15"/>
      <c r="G34" s="15"/>
    </row>
    <row r="35" spans="1:7" x14ac:dyDescent="0.25">
      <c r="A35" s="15"/>
      <c r="B35" s="15"/>
      <c r="C35" s="15"/>
      <c r="D35" s="15"/>
      <c r="E35" s="15"/>
      <c r="F35" s="15"/>
      <c r="G35" s="15"/>
    </row>
    <row r="36" spans="1:7" x14ac:dyDescent="0.25">
      <c r="A36" s="15"/>
      <c r="B36" s="15"/>
      <c r="C36" s="15"/>
      <c r="D36" s="15"/>
      <c r="E36" s="15"/>
      <c r="F36" s="15"/>
      <c r="G36" s="15"/>
    </row>
    <row r="37" spans="1:7" x14ac:dyDescent="0.25">
      <c r="A37" s="15"/>
      <c r="B37" s="15"/>
      <c r="C37" s="15"/>
      <c r="D37" s="15"/>
      <c r="E37" s="15"/>
      <c r="F37" s="15"/>
      <c r="G37" s="15"/>
    </row>
    <row r="38" spans="1:7" x14ac:dyDescent="0.25">
      <c r="A38" s="15"/>
      <c r="B38" s="15"/>
      <c r="C38" s="15"/>
      <c r="D38" s="15"/>
      <c r="E38" s="15"/>
      <c r="F38" s="15"/>
      <c r="G38" s="15"/>
    </row>
    <row r="39" spans="1:7" x14ac:dyDescent="0.25">
      <c r="A39" s="15"/>
      <c r="B39" s="15"/>
      <c r="C39" s="15"/>
      <c r="D39" s="15"/>
      <c r="E39" s="15"/>
      <c r="F39" s="15"/>
      <c r="G39" s="15"/>
    </row>
    <row r="40" spans="1:7" x14ac:dyDescent="0.25">
      <c r="A40" s="15"/>
      <c r="B40" s="15"/>
      <c r="C40" s="15"/>
      <c r="D40" s="15"/>
      <c r="E40" s="15"/>
      <c r="F40" s="15"/>
      <c r="G40" s="15"/>
    </row>
    <row r="41" spans="1:7" x14ac:dyDescent="0.25">
      <c r="A41" s="15"/>
      <c r="B41" s="15"/>
      <c r="C41" s="15"/>
      <c r="D41" s="15"/>
      <c r="E41" s="15"/>
      <c r="F41" s="15"/>
      <c r="G41" s="15"/>
    </row>
    <row r="42" spans="1:7" x14ac:dyDescent="0.25">
      <c r="A42" s="15"/>
      <c r="B42" s="15"/>
      <c r="C42" s="15"/>
      <c r="D42" s="15"/>
      <c r="E42" s="15"/>
      <c r="F42" s="15"/>
    </row>
  </sheetData>
  <mergeCells count="8">
    <mergeCell ref="A17:D17"/>
    <mergeCell ref="A6:F6"/>
    <mergeCell ref="E1:F1"/>
    <mergeCell ref="E2:F2"/>
    <mergeCell ref="E3:F3"/>
    <mergeCell ref="E4:F4"/>
    <mergeCell ref="B9:B15"/>
    <mergeCell ref="A16:D16"/>
  </mergeCells>
  <phoneticPr fontId="0" type="noConversion"/>
  <pageMargins left="1.1417322834645669" right="0.35433070866141736" top="0.39370078740157483" bottom="0" header="0.51181102362204722" footer="0.51181102362204722"/>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workbookViewId="0">
      <selection activeCell="E3" sqref="E3:F3"/>
    </sheetView>
  </sheetViews>
  <sheetFormatPr defaultColWidth="9.109375" defaultRowHeight="13.8" x14ac:dyDescent="0.25"/>
  <cols>
    <col min="1" max="1" width="4.88671875" style="36" customWidth="1"/>
    <col min="2" max="2" width="16.6640625" style="36" customWidth="1"/>
    <col min="3" max="3" width="35.44140625" style="36" customWidth="1"/>
    <col min="4" max="4" width="49.33203125" style="36" customWidth="1"/>
    <col min="5" max="5" width="12.88671875" style="36" customWidth="1"/>
    <col min="6" max="6" width="13.33203125" style="36" customWidth="1"/>
    <col min="7" max="7" width="9.109375" style="36" hidden="1" customWidth="1"/>
    <col min="8" max="8" width="9.109375" style="36" customWidth="1"/>
    <col min="9" max="16384" width="9.109375" style="36"/>
  </cols>
  <sheetData>
    <row r="1" spans="1:8" x14ac:dyDescent="0.25">
      <c r="E1" s="125" t="s">
        <v>57</v>
      </c>
      <c r="F1" s="125"/>
    </row>
    <row r="2" spans="1:8" x14ac:dyDescent="0.25">
      <c r="E2" s="125" t="s">
        <v>76</v>
      </c>
      <c r="F2" s="125"/>
    </row>
    <row r="3" spans="1:8" x14ac:dyDescent="0.25">
      <c r="E3" s="125" t="s">
        <v>172</v>
      </c>
      <c r="F3" s="125"/>
    </row>
    <row r="4" spans="1:8" x14ac:dyDescent="0.25">
      <c r="E4" s="125" t="s">
        <v>62</v>
      </c>
      <c r="F4" s="125"/>
    </row>
    <row r="5" spans="1:8" x14ac:dyDescent="0.25">
      <c r="E5" s="68"/>
      <c r="F5" s="68"/>
    </row>
    <row r="6" spans="1:8" x14ac:dyDescent="0.25">
      <c r="A6" s="158" t="s">
        <v>73</v>
      </c>
      <c r="B6" s="158"/>
      <c r="C6" s="158"/>
      <c r="D6" s="158"/>
      <c r="E6" s="158"/>
      <c r="F6" s="158"/>
      <c r="G6" s="78"/>
      <c r="H6" s="78"/>
    </row>
    <row r="7" spans="1:8" x14ac:dyDescent="0.25">
      <c r="F7" s="36" t="s">
        <v>30</v>
      </c>
    </row>
    <row r="8" spans="1:8" ht="27.6" x14ac:dyDescent="0.25">
      <c r="A8" s="73" t="s">
        <v>26</v>
      </c>
      <c r="B8" s="73" t="s">
        <v>20</v>
      </c>
      <c r="C8" s="73" t="s">
        <v>21</v>
      </c>
      <c r="D8" s="73" t="s">
        <v>22</v>
      </c>
      <c r="E8" s="73" t="s">
        <v>41</v>
      </c>
      <c r="F8" s="73" t="s">
        <v>2</v>
      </c>
    </row>
    <row r="9" spans="1:8" x14ac:dyDescent="0.25">
      <c r="A9" s="82" t="s">
        <v>43</v>
      </c>
      <c r="B9" s="108" t="s">
        <v>99</v>
      </c>
      <c r="C9" s="41" t="s">
        <v>28</v>
      </c>
      <c r="D9" s="19" t="s">
        <v>105</v>
      </c>
      <c r="E9" s="55">
        <v>0.29399999999999998</v>
      </c>
      <c r="F9" s="55"/>
    </row>
    <row r="10" spans="1:8" x14ac:dyDescent="0.25">
      <c r="A10" s="82" t="s">
        <v>50</v>
      </c>
      <c r="B10" s="130" t="s">
        <v>109</v>
      </c>
      <c r="C10" s="80" t="s">
        <v>3</v>
      </c>
      <c r="D10" s="147" t="s">
        <v>150</v>
      </c>
      <c r="E10" s="60">
        <v>9.4</v>
      </c>
      <c r="F10" s="60"/>
    </row>
    <row r="11" spans="1:8" ht="30" customHeight="1" x14ac:dyDescent="0.25">
      <c r="A11" s="82" t="s">
        <v>51</v>
      </c>
      <c r="B11" s="131"/>
      <c r="C11" s="81" t="s">
        <v>17</v>
      </c>
      <c r="D11" s="148"/>
      <c r="E11" s="60">
        <v>9.0129999999999999</v>
      </c>
      <c r="F11" s="60"/>
    </row>
    <row r="12" spans="1:8" ht="27.6" customHeight="1" x14ac:dyDescent="0.25">
      <c r="A12" s="82" t="s">
        <v>56</v>
      </c>
      <c r="B12" s="87" t="s">
        <v>110</v>
      </c>
      <c r="C12" s="48" t="s">
        <v>3</v>
      </c>
      <c r="D12" s="81" t="s">
        <v>151</v>
      </c>
      <c r="E12" s="60">
        <v>44.488999999999997</v>
      </c>
      <c r="F12" s="60">
        <v>0.27600000000000002</v>
      </c>
    </row>
    <row r="13" spans="1:8" x14ac:dyDescent="0.25">
      <c r="A13" s="82" t="s">
        <v>94</v>
      </c>
      <c r="B13" s="155" t="s">
        <v>99</v>
      </c>
      <c r="C13" s="48" t="s">
        <v>89</v>
      </c>
      <c r="D13" s="48" t="s">
        <v>101</v>
      </c>
      <c r="E13" s="60">
        <v>0.125</v>
      </c>
      <c r="F13" s="60"/>
    </row>
    <row r="14" spans="1:8" x14ac:dyDescent="0.25">
      <c r="A14" s="82" t="s">
        <v>97</v>
      </c>
      <c r="B14" s="157"/>
      <c r="C14" s="48" t="s">
        <v>8</v>
      </c>
      <c r="D14" s="48" t="s">
        <v>107</v>
      </c>
      <c r="E14" s="61">
        <v>0.33</v>
      </c>
      <c r="F14" s="60"/>
    </row>
    <row r="15" spans="1:8" x14ac:dyDescent="0.25">
      <c r="A15" s="82" t="s">
        <v>98</v>
      </c>
      <c r="B15" s="157"/>
      <c r="C15" s="1" t="s">
        <v>92</v>
      </c>
      <c r="D15" s="79" t="s">
        <v>104</v>
      </c>
      <c r="E15" s="60">
        <v>0.58499999999999996</v>
      </c>
      <c r="F15" s="60"/>
    </row>
    <row r="16" spans="1:8" x14ac:dyDescent="0.25">
      <c r="A16" s="84" t="s">
        <v>111</v>
      </c>
      <c r="B16" s="157"/>
      <c r="C16" s="85" t="s">
        <v>91</v>
      </c>
      <c r="D16" s="85" t="s">
        <v>103</v>
      </c>
      <c r="E16" s="60">
        <v>0.373</v>
      </c>
      <c r="F16" s="60"/>
    </row>
    <row r="17" spans="1:8" x14ac:dyDescent="0.25">
      <c r="A17" s="84" t="s">
        <v>112</v>
      </c>
      <c r="B17" s="156"/>
      <c r="C17" s="85" t="s">
        <v>88</v>
      </c>
      <c r="D17" s="85" t="s">
        <v>100</v>
      </c>
      <c r="E17" s="60">
        <v>8.468</v>
      </c>
      <c r="F17" s="60"/>
    </row>
    <row r="18" spans="1:8" ht="27.6" x14ac:dyDescent="0.25">
      <c r="A18" s="93" t="s">
        <v>115</v>
      </c>
      <c r="B18" s="92" t="s">
        <v>110</v>
      </c>
      <c r="C18" s="48" t="s">
        <v>3</v>
      </c>
      <c r="D18" s="91" t="s">
        <v>127</v>
      </c>
      <c r="E18" s="60">
        <v>373.2</v>
      </c>
      <c r="F18" s="60"/>
    </row>
    <row r="19" spans="1:8" ht="41.4" x14ac:dyDescent="0.25">
      <c r="A19" s="90" t="s">
        <v>116</v>
      </c>
      <c r="B19" s="155" t="s">
        <v>109</v>
      </c>
      <c r="C19" s="89" t="s">
        <v>15</v>
      </c>
      <c r="D19" s="104" t="s">
        <v>161</v>
      </c>
      <c r="E19" s="60">
        <v>137</v>
      </c>
      <c r="F19" s="60">
        <v>128</v>
      </c>
    </row>
    <row r="20" spans="1:8" ht="31.95" customHeight="1" x14ac:dyDescent="0.25">
      <c r="A20" s="99" t="s">
        <v>117</v>
      </c>
      <c r="B20" s="156"/>
      <c r="C20" s="48" t="s">
        <v>28</v>
      </c>
      <c r="D20" s="104" t="s">
        <v>159</v>
      </c>
      <c r="E20" s="60">
        <v>1932.5820000000001</v>
      </c>
      <c r="F20" s="60">
        <v>7.95</v>
      </c>
    </row>
    <row r="21" spans="1:8" ht="15" customHeight="1" x14ac:dyDescent="0.25">
      <c r="A21" s="154" t="s">
        <v>140</v>
      </c>
      <c r="B21" s="154"/>
      <c r="C21" s="154"/>
      <c r="D21" s="154"/>
      <c r="E21" s="60">
        <f>SUM(E9:E9,E13:E14,E15:E15,E16:E17)</f>
        <v>10.175000000000001</v>
      </c>
      <c r="F21" s="60">
        <f>SUM(F9:F9,F13:F14,F15:F15,F16:F17)</f>
        <v>0</v>
      </c>
      <c r="G21" s="37">
        <f>SUM(G9:G10)</f>
        <v>0</v>
      </c>
      <c r="H21" s="38"/>
    </row>
    <row r="22" spans="1:8" ht="15" customHeight="1" x14ac:dyDescent="0.25">
      <c r="A22" s="154" t="s">
        <v>141</v>
      </c>
      <c r="B22" s="154"/>
      <c r="C22" s="154"/>
      <c r="D22" s="154"/>
      <c r="E22" s="60">
        <f>SUM(E10:E11,E19:E20)</f>
        <v>2087.9949999999999</v>
      </c>
      <c r="F22" s="60">
        <f>SUM(F10:F11,F19:F20)</f>
        <v>135.94999999999999</v>
      </c>
      <c r="G22" s="38"/>
      <c r="H22" s="38"/>
    </row>
    <row r="23" spans="1:8" ht="15" customHeight="1" x14ac:dyDescent="0.25">
      <c r="A23" s="154" t="s">
        <v>143</v>
      </c>
      <c r="B23" s="154"/>
      <c r="C23" s="154"/>
      <c r="D23" s="154"/>
      <c r="E23" s="60">
        <f>E12+E18</f>
        <v>417.68899999999996</v>
      </c>
      <c r="F23" s="60">
        <f>F12+F18</f>
        <v>0.27600000000000002</v>
      </c>
      <c r="G23" s="38"/>
      <c r="H23" s="38"/>
    </row>
    <row r="24" spans="1:8" x14ac:dyDescent="0.25">
      <c r="A24" s="153" t="s">
        <v>31</v>
      </c>
      <c r="B24" s="153"/>
      <c r="C24" s="153"/>
      <c r="D24" s="153"/>
      <c r="E24" s="76">
        <f>SUM(E21:E23)</f>
        <v>2515.8589999999999</v>
      </c>
      <c r="F24" s="76">
        <f>SUM(F21:F23)</f>
        <v>136.226</v>
      </c>
    </row>
    <row r="27" spans="1:8" x14ac:dyDescent="0.25">
      <c r="E27" s="103"/>
    </row>
  </sheetData>
  <mergeCells count="13">
    <mergeCell ref="B13:B17"/>
    <mergeCell ref="B10:B11"/>
    <mergeCell ref="D10:D11"/>
    <mergeCell ref="E1:F1"/>
    <mergeCell ref="E2:F2"/>
    <mergeCell ref="E3:F3"/>
    <mergeCell ref="E4:F4"/>
    <mergeCell ref="A6:F6"/>
    <mergeCell ref="A24:D24"/>
    <mergeCell ref="A22:D22"/>
    <mergeCell ref="A21:D21"/>
    <mergeCell ref="A23:D23"/>
    <mergeCell ref="B19:B20"/>
  </mergeCells>
  <phoneticPr fontId="0" type="noConversion"/>
  <pageMargins left="1.1417322834645669" right="0.35433070866141736" top="0.39370078740157483" bottom="0" header="0.51181102362204722" footer="0.51181102362204722"/>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workbookViewId="0">
      <selection activeCell="E3" sqref="E3:F3"/>
    </sheetView>
  </sheetViews>
  <sheetFormatPr defaultColWidth="9.109375" defaultRowHeight="13.8" x14ac:dyDescent="0.25"/>
  <cols>
    <col min="1" max="1" width="4" style="53" customWidth="1"/>
    <col min="2" max="2" width="13" style="53" customWidth="1"/>
    <col min="3" max="3" width="41.33203125" style="53" customWidth="1"/>
    <col min="4" max="4" width="48.5546875" style="53" customWidth="1"/>
    <col min="5" max="5" width="12.5546875" style="53" customWidth="1"/>
    <col min="6" max="6" width="13.109375" style="53" customWidth="1"/>
    <col min="7" max="16384" width="9.109375" style="53"/>
  </cols>
  <sheetData>
    <row r="1" spans="1:9" ht="12.75" customHeight="1" x14ac:dyDescent="0.25">
      <c r="D1" s="36"/>
      <c r="E1" s="125" t="s">
        <v>57</v>
      </c>
      <c r="F1" s="125"/>
    </row>
    <row r="2" spans="1:9" ht="12.75" customHeight="1" x14ac:dyDescent="0.25">
      <c r="D2" s="36"/>
      <c r="E2" s="125" t="s">
        <v>76</v>
      </c>
      <c r="F2" s="125"/>
    </row>
    <row r="3" spans="1:9" ht="12.75" customHeight="1" x14ac:dyDescent="0.25">
      <c r="D3" s="36"/>
      <c r="E3" s="125" t="s">
        <v>172</v>
      </c>
      <c r="F3" s="125"/>
    </row>
    <row r="4" spans="1:9" ht="15" customHeight="1" x14ac:dyDescent="0.25">
      <c r="D4" s="36"/>
      <c r="E4" s="125" t="s">
        <v>65</v>
      </c>
      <c r="F4" s="125"/>
    </row>
    <row r="5" spans="1:9" ht="15" customHeight="1" x14ac:dyDescent="0.25"/>
    <row r="6" spans="1:9" ht="30" customHeight="1" x14ac:dyDescent="0.25">
      <c r="A6" s="136" t="s">
        <v>74</v>
      </c>
      <c r="B6" s="136"/>
      <c r="C6" s="136"/>
      <c r="D6" s="136"/>
      <c r="E6" s="136"/>
      <c r="F6" s="136"/>
      <c r="G6" s="9"/>
      <c r="H6" s="9"/>
      <c r="I6" s="9"/>
    </row>
    <row r="7" spans="1:9" ht="15" customHeight="1" x14ac:dyDescent="0.25">
      <c r="F7" s="49" t="s">
        <v>30</v>
      </c>
    </row>
    <row r="8" spans="1:9" ht="45.75" customHeight="1" x14ac:dyDescent="0.25">
      <c r="A8" s="67" t="s">
        <v>12</v>
      </c>
      <c r="B8" s="67" t="s">
        <v>20</v>
      </c>
      <c r="C8" s="67" t="s">
        <v>21</v>
      </c>
      <c r="D8" s="67" t="s">
        <v>22</v>
      </c>
      <c r="E8" s="67" t="s">
        <v>41</v>
      </c>
      <c r="F8" s="67" t="s">
        <v>2</v>
      </c>
    </row>
    <row r="9" spans="1:9" ht="18" customHeight="1" x14ac:dyDescent="0.25">
      <c r="A9" s="82" t="s">
        <v>48</v>
      </c>
      <c r="B9" s="113" t="s">
        <v>99</v>
      </c>
      <c r="C9" s="48" t="s">
        <v>90</v>
      </c>
      <c r="D9" s="48" t="s">
        <v>102</v>
      </c>
      <c r="E9" s="59">
        <v>20</v>
      </c>
      <c r="F9" s="55">
        <v>19.7</v>
      </c>
    </row>
    <row r="10" spans="1:9" ht="18" customHeight="1" x14ac:dyDescent="0.25">
      <c r="A10" s="159" t="s">
        <v>140</v>
      </c>
      <c r="B10" s="159"/>
      <c r="C10" s="159"/>
      <c r="D10" s="159"/>
      <c r="E10" s="55">
        <f>SUM(E9:E9)</f>
        <v>20</v>
      </c>
      <c r="F10" s="55">
        <f>SUM(F9:F9)</f>
        <v>19.7</v>
      </c>
    </row>
    <row r="11" spans="1:9" ht="18" customHeight="1" x14ac:dyDescent="0.25">
      <c r="A11" s="149" t="s">
        <v>31</v>
      </c>
      <c r="B11" s="149"/>
      <c r="C11" s="149"/>
      <c r="D11" s="149"/>
      <c r="E11" s="58">
        <f>SUM(E10)</f>
        <v>20</v>
      </c>
      <c r="F11" s="58">
        <f>SUM(F10)</f>
        <v>19.7</v>
      </c>
    </row>
    <row r="13" spans="1:9" x14ac:dyDescent="0.25">
      <c r="E13" s="11"/>
      <c r="F13" s="11"/>
    </row>
    <row r="14" spans="1:9" x14ac:dyDescent="0.25">
      <c r="E14" s="11"/>
      <c r="F14" s="11"/>
    </row>
    <row r="15" spans="1:9" x14ac:dyDescent="0.25">
      <c r="E15" s="11"/>
      <c r="F15" s="11"/>
    </row>
    <row r="16" spans="1:9" x14ac:dyDescent="0.25">
      <c r="E16" s="11"/>
    </row>
    <row r="17" spans="5:6" x14ac:dyDescent="0.25">
      <c r="E17" s="11"/>
      <c r="F17" s="11"/>
    </row>
  </sheetData>
  <mergeCells count="7">
    <mergeCell ref="A11:D11"/>
    <mergeCell ref="A10:D10"/>
    <mergeCell ref="A6:F6"/>
    <mergeCell ref="E1:F1"/>
    <mergeCell ref="E2:F2"/>
    <mergeCell ref="E3:F3"/>
    <mergeCell ref="E4:F4"/>
  </mergeCells>
  <pageMargins left="1.1417322834645669" right="0.35433070866141736" top="0.39370078740157483" bottom="0" header="0.51181102362204722" footer="0.51181102362204722"/>
  <pageSetup paperSize="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G25"/>
  <sheetViews>
    <sheetView tabSelected="1" workbookViewId="0">
      <selection activeCell="G20" sqref="G20"/>
    </sheetView>
  </sheetViews>
  <sheetFormatPr defaultColWidth="9.109375" defaultRowHeight="13.8" x14ac:dyDescent="0.25"/>
  <cols>
    <col min="1" max="1" width="4.5546875" style="7" customWidth="1"/>
    <col min="2" max="2" width="10.109375" style="7" customWidth="1"/>
    <col min="3" max="3" width="62.44140625" style="7" customWidth="1"/>
    <col min="4" max="4" width="19.33203125" style="7" customWidth="1"/>
    <col min="5" max="5" width="18.6640625" style="7" customWidth="1"/>
    <col min="6" max="16384" width="9.109375" style="7"/>
  </cols>
  <sheetData>
    <row r="1" spans="1:7" ht="13.5" customHeight="1" x14ac:dyDescent="0.25">
      <c r="C1" s="53"/>
      <c r="D1" s="125" t="s">
        <v>57</v>
      </c>
      <c r="E1" s="125"/>
    </row>
    <row r="2" spans="1:7" ht="13.5" customHeight="1" x14ac:dyDescent="0.25">
      <c r="C2" s="53"/>
      <c r="D2" s="125" t="s">
        <v>77</v>
      </c>
      <c r="E2" s="125"/>
    </row>
    <row r="3" spans="1:7" ht="13.5" customHeight="1" x14ac:dyDescent="0.25">
      <c r="C3" s="53"/>
      <c r="D3" s="125" t="s">
        <v>172</v>
      </c>
      <c r="E3" s="125"/>
    </row>
    <row r="4" spans="1:7" ht="13.5" customHeight="1" x14ac:dyDescent="0.25">
      <c r="C4" s="53"/>
      <c r="D4" s="125" t="s">
        <v>66</v>
      </c>
      <c r="E4" s="125"/>
    </row>
    <row r="5" spans="1:7" x14ac:dyDescent="0.25">
      <c r="D5" s="46"/>
      <c r="E5" s="46"/>
    </row>
    <row r="6" spans="1:7" ht="32.25" customHeight="1" x14ac:dyDescent="0.25">
      <c r="A6" s="166" t="s">
        <v>171</v>
      </c>
      <c r="B6" s="166"/>
      <c r="C6" s="166"/>
      <c r="D6" s="166"/>
      <c r="E6" s="166"/>
    </row>
    <row r="7" spans="1:7" ht="15" customHeight="1" x14ac:dyDescent="0.25">
      <c r="E7" s="54" t="s">
        <v>30</v>
      </c>
    </row>
    <row r="8" spans="1:7" ht="35.25" customHeight="1" x14ac:dyDescent="0.25">
      <c r="A8" s="69" t="s">
        <v>26</v>
      </c>
      <c r="B8" s="65" t="s">
        <v>9</v>
      </c>
      <c r="C8" s="65" t="s">
        <v>6</v>
      </c>
      <c r="D8" s="65" t="s">
        <v>1</v>
      </c>
      <c r="E8" s="51" t="s">
        <v>2</v>
      </c>
    </row>
    <row r="9" spans="1:7" ht="24.9" customHeight="1" x14ac:dyDescent="0.25">
      <c r="A9" s="83" t="s">
        <v>43</v>
      </c>
      <c r="B9" s="88" t="s">
        <v>99</v>
      </c>
      <c r="C9" s="48" t="s">
        <v>40</v>
      </c>
      <c r="D9" s="56">
        <f>'savivaldybės funkcijos(3)'!E24+'ugd_reikmems(5)'!E16+'kt_ dotacijos (6)'!E21+'biud_ist_pajamos (7)'!E10</f>
        <v>49.674999999999997</v>
      </c>
      <c r="E9" s="56">
        <f>'savivaldybės funkcijos(3)'!F24+'ugd_reikmems(5)'!F16+'kt_ dotacijos (6)'!F21+'biud_ist_pajamos (7)'!F10</f>
        <v>-3.3000000000000007</v>
      </c>
      <c r="G9" s="20"/>
    </row>
    <row r="10" spans="1:7" ht="24.9" customHeight="1" x14ac:dyDescent="0.25">
      <c r="A10" s="83" t="s">
        <v>44</v>
      </c>
      <c r="B10" s="88" t="s">
        <v>109</v>
      </c>
      <c r="C10" s="48" t="s">
        <v>16</v>
      </c>
      <c r="D10" s="56">
        <f>'savivaldybės funkcijos(3)'!E25+'kt_ dotacijos (6)'!E22</f>
        <v>2087.9949999999999</v>
      </c>
      <c r="E10" s="56">
        <f>'savivaldybės funkcijos(3)'!F25+'kt_ dotacijos (6)'!F22</f>
        <v>135.94999999999999</v>
      </c>
      <c r="G10" s="20"/>
    </row>
    <row r="11" spans="1:7" ht="24.9" customHeight="1" x14ac:dyDescent="0.25">
      <c r="A11" s="83" t="s">
        <v>45</v>
      </c>
      <c r="B11" s="88" t="s">
        <v>124</v>
      </c>
      <c r="C11" s="48" t="s">
        <v>10</v>
      </c>
      <c r="D11" s="56">
        <f>'savivaldybės funkcijos(3)'!E26+'v-f (4)'!E12</f>
        <v>29.8</v>
      </c>
      <c r="E11" s="56">
        <f>'savivaldybės funkcijos(3)'!F26+'v-f (4)'!F12</f>
        <v>2.4</v>
      </c>
      <c r="G11" s="20"/>
    </row>
    <row r="12" spans="1:7" ht="24.9" customHeight="1" x14ac:dyDescent="0.25">
      <c r="A12" s="83" t="s">
        <v>46</v>
      </c>
      <c r="B12" s="88" t="s">
        <v>110</v>
      </c>
      <c r="C12" s="48" t="s">
        <v>23</v>
      </c>
      <c r="D12" s="56">
        <f>'v-f (4)'!E13+'kt_ dotacijos (6)'!E23</f>
        <v>417.68899999999996</v>
      </c>
      <c r="E12" s="56">
        <f>'v-f (4)'!F13+'kt_ dotacijos (6)'!F23</f>
        <v>-174.72399999999999</v>
      </c>
      <c r="G12" s="20"/>
    </row>
    <row r="13" spans="1:7" ht="24.9" customHeight="1" x14ac:dyDescent="0.25">
      <c r="A13" s="83" t="s">
        <v>48</v>
      </c>
      <c r="B13" s="88" t="s">
        <v>113</v>
      </c>
      <c r="C13" s="48" t="s">
        <v>42</v>
      </c>
      <c r="D13" s="56">
        <f>'savivaldybės funkcijos(3)'!E27</f>
        <v>0</v>
      </c>
      <c r="E13" s="56">
        <f>'savivaldybės funkcijos(3)'!F27</f>
        <v>-18.2</v>
      </c>
      <c r="G13" s="20"/>
    </row>
    <row r="14" spans="1:7" ht="24.9" customHeight="1" x14ac:dyDescent="0.25">
      <c r="A14" s="83" t="s">
        <v>49</v>
      </c>
      <c r="B14" s="88" t="s">
        <v>118</v>
      </c>
      <c r="C14" s="48" t="s">
        <v>24</v>
      </c>
      <c r="D14" s="56">
        <f>'savivaldybės funkcijos(3)'!E28</f>
        <v>-49.3</v>
      </c>
      <c r="E14" s="56">
        <f>'savivaldybės funkcijos(3)'!F28</f>
        <v>1.9</v>
      </c>
      <c r="G14" s="20"/>
    </row>
    <row r="15" spans="1:7" ht="24.9" customHeight="1" x14ac:dyDescent="0.25">
      <c r="A15" s="83" t="s">
        <v>50</v>
      </c>
      <c r="B15" s="88" t="s">
        <v>134</v>
      </c>
      <c r="C15" s="48" t="s">
        <v>25</v>
      </c>
      <c r="D15" s="56">
        <f>'savivaldybės funkcijos(3)'!E29</f>
        <v>0</v>
      </c>
      <c r="E15" s="56">
        <f>'savivaldybės funkcijos(3)'!F29</f>
        <v>0</v>
      </c>
      <c r="F15" s="27"/>
      <c r="G15" s="28"/>
    </row>
    <row r="16" spans="1:7" ht="15" customHeight="1" x14ac:dyDescent="0.25">
      <c r="A16" s="69" t="s">
        <v>51</v>
      </c>
      <c r="B16" s="164" t="s">
        <v>29</v>
      </c>
      <c r="C16" s="165"/>
      <c r="D16" s="57">
        <f>SUM(D9:D15)</f>
        <v>2535.8589999999999</v>
      </c>
      <c r="E16" s="57">
        <f>SUM(E9:E15)</f>
        <v>-55.974000000000011</v>
      </c>
      <c r="F16" s="29"/>
      <c r="G16" s="29"/>
    </row>
    <row r="17" spans="1:5" ht="15" customHeight="1" x14ac:dyDescent="0.25">
      <c r="A17" s="69" t="s">
        <v>52</v>
      </c>
      <c r="B17" s="160" t="s">
        <v>38</v>
      </c>
      <c r="C17" s="161"/>
      <c r="D17" s="56"/>
      <c r="E17" s="56"/>
    </row>
    <row r="18" spans="1:5" ht="15" customHeight="1" x14ac:dyDescent="0.25">
      <c r="A18" s="69" t="s">
        <v>53</v>
      </c>
      <c r="B18" s="162" t="s">
        <v>35</v>
      </c>
      <c r="C18" s="163"/>
      <c r="D18" s="57">
        <f>D16-D17</f>
        <v>2535.8589999999999</v>
      </c>
      <c r="E18" s="57">
        <f>E16-E17</f>
        <v>-55.974000000000011</v>
      </c>
    </row>
    <row r="19" spans="1:5" x14ac:dyDescent="0.25">
      <c r="C19" s="39"/>
      <c r="E19" s="21"/>
    </row>
    <row r="20" spans="1:5" x14ac:dyDescent="0.25">
      <c r="C20" s="39"/>
      <c r="D20" s="63"/>
    </row>
    <row r="21" spans="1:5" x14ac:dyDescent="0.25">
      <c r="C21" s="75"/>
      <c r="D21" s="63"/>
    </row>
    <row r="23" spans="1:5" x14ac:dyDescent="0.25">
      <c r="D23" s="63"/>
    </row>
    <row r="25" spans="1:5" x14ac:dyDescent="0.25">
      <c r="D25" s="63"/>
    </row>
  </sheetData>
  <mergeCells count="8">
    <mergeCell ref="B17:C17"/>
    <mergeCell ref="B18:C18"/>
    <mergeCell ref="B16:C16"/>
    <mergeCell ref="D1:E1"/>
    <mergeCell ref="D2:E2"/>
    <mergeCell ref="D3:E3"/>
    <mergeCell ref="D4:E4"/>
    <mergeCell ref="A6:E6"/>
  </mergeCells>
  <phoneticPr fontId="0" type="noConversion"/>
  <pageMargins left="1.1417322834645669" right="0.35433070866141736" top="0.39370078740157483" bottom="0" header="0.51181102362204722" footer="0.51181102362204722"/>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8</vt:i4>
      </vt:variant>
      <vt:variant>
        <vt:lpstr>Įvardinti diapazonai</vt:lpstr>
      </vt:variant>
      <vt:variant>
        <vt:i4>8</vt:i4>
      </vt:variant>
    </vt:vector>
  </HeadingPairs>
  <TitlesOfParts>
    <vt:vector size="16" baseType="lpstr">
      <vt:lpstr>pajamos (1)</vt:lpstr>
      <vt:lpstr> imokos(2)</vt:lpstr>
      <vt:lpstr>savivaldybės funkcijos(3)</vt:lpstr>
      <vt:lpstr>v-f (4)</vt:lpstr>
      <vt:lpstr>ugd_reikmems(5)</vt:lpstr>
      <vt:lpstr>kt_ dotacijos (6)</vt:lpstr>
      <vt:lpstr>biud_ist_pajamos (7)</vt:lpstr>
      <vt:lpstr>programos(9)</vt:lpstr>
      <vt:lpstr>'ugd_reikmems(5)'!Print_Area</vt:lpstr>
      <vt:lpstr>' imokos(2)'!Print_Titles</vt:lpstr>
      <vt:lpstr>'biud_ist_pajamos (7)'!Print_Titles</vt:lpstr>
      <vt:lpstr>'kt_ dotacijos (6)'!Print_Titles</vt:lpstr>
      <vt:lpstr>'pajamos (1)'!Print_Titles</vt:lpstr>
      <vt:lpstr>'savivaldybės funkcijos(3)'!Print_Titles</vt:lpstr>
      <vt:lpstr>'ugd_reikmems(5)'!Print_Titles</vt:lpstr>
      <vt:lpstr>'v-f (4)'!Print_Titles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margarita</dc:creator>
  <cp:lastModifiedBy>Irma Kvizikevičienė</cp:lastModifiedBy>
  <cp:lastPrinted>2023-06-14T12:46:17Z</cp:lastPrinted>
  <dcterms:created xsi:type="dcterms:W3CDTF">2002-11-07T10:01:21Z</dcterms:created>
  <dcterms:modified xsi:type="dcterms:W3CDTF">2023-06-22T14:49:51Z</dcterms:modified>
</cp:coreProperties>
</file>