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margarita\Desktop\komitetui planinis apie pajamas 2022\komitetui planinis pajamos_2022\"/>
    </mc:Choice>
  </mc:AlternateContent>
  <bookViews>
    <workbookView xWindow="0" yWindow="0" windowWidth="21570" windowHeight="8145" activeTab="2"/>
  </bookViews>
  <sheets>
    <sheet name="(1 lentele) 2022 m. " sheetId="5" r:id="rId1"/>
    <sheet name="(2 lentele)turtas" sheetId="6" r:id="rId2"/>
    <sheet name=" (3 lent.)palyginimas 2020-2021" sheetId="7" r:id="rId3"/>
  </sheets>
  <definedNames>
    <definedName name="_xlnm.Print_Titles" localSheetId="0">'(1 lentele) 2022 m. '!$2:$4</definedName>
  </definedNames>
  <calcPr calcId="152511"/>
</workbook>
</file>

<file path=xl/calcChain.xml><?xml version="1.0" encoding="utf-8"?>
<calcChain xmlns="http://schemas.openxmlformats.org/spreadsheetml/2006/main">
  <c r="F15" i="6" l="1"/>
  <c r="D140" i="5" l="1"/>
  <c r="M165" i="7"/>
  <c r="G165" i="7"/>
  <c r="M168" i="7"/>
  <c r="M167" i="7"/>
  <c r="M166" i="7"/>
  <c r="M169" i="7" s="1"/>
  <c r="G167" i="7"/>
  <c r="G168" i="7"/>
  <c r="G161" i="7"/>
  <c r="O159" i="7"/>
  <c r="O160" i="7"/>
  <c r="O158" i="7"/>
  <c r="M161" i="7"/>
  <c r="H154" i="7"/>
  <c r="M157" i="7"/>
  <c r="G157" i="7"/>
  <c r="M153" i="7"/>
  <c r="G153" i="7"/>
  <c r="M149" i="7"/>
  <c r="G149" i="7"/>
  <c r="M141" i="7"/>
  <c r="G141" i="7"/>
  <c r="M137" i="7"/>
  <c r="G137" i="7"/>
  <c r="M133" i="7"/>
  <c r="G133" i="7"/>
  <c r="M129" i="7"/>
  <c r="G129" i="7"/>
  <c r="O161" i="7" l="1"/>
  <c r="M121" i="7"/>
  <c r="G121" i="7"/>
  <c r="M117" i="7" l="1"/>
  <c r="G117" i="7"/>
  <c r="M113" i="7"/>
  <c r="G113" i="7"/>
  <c r="M109" i="7"/>
  <c r="G109" i="7"/>
  <c r="M105" i="7"/>
  <c r="G105" i="7"/>
  <c r="M93" i="7" l="1"/>
  <c r="G93" i="7"/>
  <c r="M89" i="7"/>
  <c r="G89" i="7"/>
  <c r="M85" i="7"/>
  <c r="G85" i="7"/>
  <c r="G81" i="7"/>
  <c r="M81" i="7"/>
  <c r="G77" i="7"/>
  <c r="M77" i="7"/>
  <c r="G73" i="7"/>
  <c r="G61" i="7"/>
  <c r="G53" i="7"/>
  <c r="G49" i="7"/>
  <c r="G45" i="7"/>
  <c r="G41" i="7"/>
  <c r="G37" i="7"/>
  <c r="G33" i="7"/>
  <c r="G25" i="7"/>
  <c r="G17" i="7"/>
  <c r="G13" i="7"/>
  <c r="M73" i="7" l="1"/>
  <c r="M61" i="7"/>
  <c r="M53" i="7"/>
  <c r="M49" i="7"/>
  <c r="M45" i="7"/>
  <c r="M41" i="7"/>
  <c r="M37" i="7"/>
  <c r="M33" i="7"/>
  <c r="M25" i="7"/>
  <c r="M17" i="7"/>
  <c r="M13" i="7"/>
  <c r="N7" i="7"/>
  <c r="N8" i="7"/>
  <c r="N10" i="7"/>
  <c r="N11" i="7"/>
  <c r="N12" i="7"/>
  <c r="N14" i="7"/>
  <c r="N15" i="7"/>
  <c r="N16" i="7"/>
  <c r="N22" i="7"/>
  <c r="N23" i="7"/>
  <c r="N24" i="7"/>
  <c r="N30" i="7"/>
  <c r="N31" i="7"/>
  <c r="N32" i="7"/>
  <c r="N34" i="7"/>
  <c r="N35" i="7"/>
  <c r="N36" i="7"/>
  <c r="N38" i="7"/>
  <c r="N39" i="7"/>
  <c r="N40" i="7"/>
  <c r="N42" i="7"/>
  <c r="N43" i="7"/>
  <c r="N44" i="7"/>
  <c r="N46" i="7"/>
  <c r="N47" i="7"/>
  <c r="N48" i="7"/>
  <c r="N50" i="7"/>
  <c r="N51" i="7"/>
  <c r="N52" i="7"/>
  <c r="N58" i="7"/>
  <c r="N59" i="7"/>
  <c r="N60" i="7"/>
  <c r="N70" i="7"/>
  <c r="N71" i="7"/>
  <c r="N72" i="7"/>
  <c r="N74" i="7"/>
  <c r="N75" i="7"/>
  <c r="N76" i="7"/>
  <c r="N78" i="7"/>
  <c r="N79" i="7"/>
  <c r="N80" i="7"/>
  <c r="N82" i="7"/>
  <c r="N83" i="7"/>
  <c r="N84" i="7"/>
  <c r="N86" i="7"/>
  <c r="N87" i="7"/>
  <c r="N88" i="7"/>
  <c r="N90" i="7"/>
  <c r="N91" i="7"/>
  <c r="N92" i="7"/>
  <c r="N102" i="7"/>
  <c r="N103" i="7"/>
  <c r="N104" i="7"/>
  <c r="N106" i="7"/>
  <c r="N107" i="7"/>
  <c r="N108" i="7"/>
  <c r="N110" i="7"/>
  <c r="N111" i="7"/>
  <c r="N112" i="7"/>
  <c r="N114" i="7"/>
  <c r="N115" i="7"/>
  <c r="N116" i="7"/>
  <c r="N118" i="7"/>
  <c r="N119" i="7"/>
  <c r="N120" i="7"/>
  <c r="N122" i="7"/>
  <c r="N123" i="7"/>
  <c r="N124" i="7"/>
  <c r="N126" i="7"/>
  <c r="N127" i="7"/>
  <c r="N128" i="7"/>
  <c r="N130" i="7"/>
  <c r="N131" i="7"/>
  <c r="N132" i="7"/>
  <c r="N134" i="7"/>
  <c r="N135" i="7"/>
  <c r="N136" i="7"/>
  <c r="N138" i="7"/>
  <c r="N139" i="7"/>
  <c r="N140" i="7"/>
  <c r="N142" i="7"/>
  <c r="N143" i="7"/>
  <c r="N144" i="7"/>
  <c r="N146" i="7"/>
  <c r="N147" i="7"/>
  <c r="N148" i="7"/>
  <c r="N150" i="7"/>
  <c r="N151" i="7"/>
  <c r="N152" i="7"/>
  <c r="N154" i="7"/>
  <c r="N155" i="7"/>
  <c r="N156" i="7"/>
  <c r="N158" i="7"/>
  <c r="N159" i="7"/>
  <c r="N160" i="7"/>
  <c r="N162" i="7"/>
  <c r="N163" i="7"/>
  <c r="N164" i="7"/>
  <c r="N6" i="7"/>
  <c r="M9" i="7"/>
  <c r="G9" i="7"/>
  <c r="G166" i="7"/>
  <c r="H10" i="7"/>
  <c r="H11" i="7"/>
  <c r="H12" i="7"/>
  <c r="H14" i="7"/>
  <c r="H15" i="7"/>
  <c r="H16" i="7"/>
  <c r="H22" i="7"/>
  <c r="H23" i="7"/>
  <c r="H24" i="7"/>
  <c r="H30" i="7"/>
  <c r="H31" i="7"/>
  <c r="H32" i="7"/>
  <c r="H34" i="7"/>
  <c r="H35" i="7"/>
  <c r="H36" i="7"/>
  <c r="H38" i="7"/>
  <c r="H39" i="7"/>
  <c r="H40" i="7"/>
  <c r="H42" i="7"/>
  <c r="H43" i="7"/>
  <c r="H44" i="7"/>
  <c r="H46" i="7"/>
  <c r="H47" i="7"/>
  <c r="H48" i="7"/>
  <c r="H50" i="7"/>
  <c r="H51" i="7"/>
  <c r="H52" i="7"/>
  <c r="H58" i="7"/>
  <c r="H59" i="7"/>
  <c r="H60" i="7"/>
  <c r="H70" i="7"/>
  <c r="H71" i="7"/>
  <c r="H72" i="7"/>
  <c r="H74" i="7"/>
  <c r="H75" i="7"/>
  <c r="H76" i="7"/>
  <c r="H78" i="7"/>
  <c r="H79" i="7"/>
  <c r="H80" i="7"/>
  <c r="H82" i="7"/>
  <c r="H83" i="7"/>
  <c r="H84" i="7"/>
  <c r="H86" i="7"/>
  <c r="H87" i="7"/>
  <c r="H88" i="7"/>
  <c r="H90" i="7"/>
  <c r="H91" i="7"/>
  <c r="H92" i="7"/>
  <c r="H102" i="7"/>
  <c r="H103" i="7"/>
  <c r="H104" i="7"/>
  <c r="H106" i="7"/>
  <c r="H107" i="7"/>
  <c r="H108" i="7"/>
  <c r="H110" i="7"/>
  <c r="H111" i="7"/>
  <c r="H112" i="7"/>
  <c r="H114" i="7"/>
  <c r="H115" i="7"/>
  <c r="H116" i="7"/>
  <c r="H118" i="7"/>
  <c r="H119" i="7"/>
  <c r="H120" i="7"/>
  <c r="H122" i="7"/>
  <c r="H123" i="7"/>
  <c r="H124" i="7"/>
  <c r="H126" i="7"/>
  <c r="H127" i="7"/>
  <c r="H128" i="7"/>
  <c r="H130" i="7"/>
  <c r="H131" i="7"/>
  <c r="H132" i="7"/>
  <c r="H134" i="7"/>
  <c r="H135" i="7"/>
  <c r="H136" i="7"/>
  <c r="H138" i="7"/>
  <c r="H139" i="7"/>
  <c r="H140" i="7"/>
  <c r="H142" i="7"/>
  <c r="H143" i="7"/>
  <c r="H144" i="7"/>
  <c r="H146" i="7"/>
  <c r="H147" i="7"/>
  <c r="H148" i="7"/>
  <c r="H150" i="7"/>
  <c r="H151" i="7"/>
  <c r="H152" i="7"/>
  <c r="H155" i="7"/>
  <c r="H156" i="7"/>
  <c r="H158" i="7"/>
  <c r="H159" i="7"/>
  <c r="H160" i="7"/>
  <c r="H162" i="7"/>
  <c r="H163" i="7"/>
  <c r="H164" i="7"/>
  <c r="H7" i="7"/>
  <c r="H8" i="7"/>
  <c r="H6" i="7"/>
  <c r="D15" i="6"/>
  <c r="G169" i="7" l="1"/>
  <c r="O166" i="7"/>
  <c r="E139" i="5"/>
  <c r="F139" i="5"/>
  <c r="G139" i="5"/>
  <c r="H139" i="5"/>
  <c r="I139" i="5"/>
  <c r="J139" i="5"/>
  <c r="K139" i="5"/>
  <c r="L139" i="5"/>
  <c r="M139" i="5"/>
  <c r="N139" i="5"/>
  <c r="O139" i="5"/>
  <c r="P139" i="5"/>
  <c r="Q139" i="5"/>
  <c r="R139" i="5"/>
  <c r="S139" i="5"/>
  <c r="T139" i="5"/>
  <c r="U139" i="5"/>
  <c r="V139" i="5"/>
  <c r="E138" i="5"/>
  <c r="F138" i="5"/>
  <c r="G138" i="5"/>
  <c r="H138" i="5"/>
  <c r="I138" i="5"/>
  <c r="J138" i="5"/>
  <c r="K138" i="5"/>
  <c r="L138" i="5"/>
  <c r="M138" i="5"/>
  <c r="N138" i="5"/>
  <c r="O138" i="5"/>
  <c r="P138" i="5"/>
  <c r="Q138" i="5"/>
  <c r="R138" i="5"/>
  <c r="S138" i="5"/>
  <c r="T138" i="5"/>
  <c r="U138" i="5"/>
  <c r="V138" i="5"/>
  <c r="E137" i="5"/>
  <c r="F137" i="5"/>
  <c r="G137" i="5"/>
  <c r="H137" i="5"/>
  <c r="I137" i="5"/>
  <c r="J137" i="5"/>
  <c r="K137" i="5"/>
  <c r="L137" i="5"/>
  <c r="M137" i="5"/>
  <c r="N137" i="5"/>
  <c r="O137" i="5"/>
  <c r="P137" i="5"/>
  <c r="Q137" i="5"/>
  <c r="R137" i="5"/>
  <c r="S137" i="5"/>
  <c r="T137" i="5"/>
  <c r="U137" i="5"/>
  <c r="V137" i="5"/>
  <c r="D139" i="5"/>
  <c r="D138" i="5"/>
  <c r="D137" i="5"/>
  <c r="W71" i="5"/>
  <c r="Y140" i="5" l="1"/>
  <c r="X140" i="5" l="1"/>
  <c r="W21" i="5" l="1"/>
  <c r="L167" i="7" l="1"/>
  <c r="N167" i="7" s="1"/>
  <c r="L168" i="7"/>
  <c r="N168" i="7" s="1"/>
  <c r="L166" i="7"/>
  <c r="N166" i="7" s="1"/>
  <c r="L81" i="7"/>
  <c r="N81" i="7" s="1"/>
  <c r="L17" i="7"/>
  <c r="N17" i="7" s="1"/>
  <c r="L141" i="7" l="1"/>
  <c r="N141" i="7" s="1"/>
  <c r="L145" i="7"/>
  <c r="N145" i="7" s="1"/>
  <c r="L149" i="7"/>
  <c r="N149" i="7" s="1"/>
  <c r="L161" i="7"/>
  <c r="N161" i="7" s="1"/>
  <c r="L33" i="7"/>
  <c r="N33" i="7" s="1"/>
  <c r="L165" i="7"/>
  <c r="N165" i="7" s="1"/>
  <c r="L9" i="7"/>
  <c r="N9" i="7" s="1"/>
  <c r="O168" i="7"/>
  <c r="L53" i="7"/>
  <c r="N53" i="7" s="1"/>
  <c r="L157" i="7"/>
  <c r="N157" i="7" s="1"/>
  <c r="L93" i="7"/>
  <c r="N93" i="7" s="1"/>
  <c r="L73" i="7"/>
  <c r="N73" i="7" s="1"/>
  <c r="L129" i="7"/>
  <c r="N129" i="7" s="1"/>
  <c r="L133" i="7"/>
  <c r="N133" i="7" s="1"/>
  <c r="L25" i="7"/>
  <c r="N25" i="7" s="1"/>
  <c r="L13" i="7"/>
  <c r="N13" i="7" s="1"/>
  <c r="L37" i="7"/>
  <c r="N37" i="7" s="1"/>
  <c r="L29" i="7"/>
  <c r="L49" i="7"/>
  <c r="N49" i="7" s="1"/>
  <c r="L153" i="7"/>
  <c r="N153" i="7" s="1"/>
  <c r="L113" i="7"/>
  <c r="N113" i="7" s="1"/>
  <c r="L109" i="7"/>
  <c r="N109" i="7" s="1"/>
  <c r="L125" i="7"/>
  <c r="N125" i="7" s="1"/>
  <c r="L45" i="7"/>
  <c r="N45" i="7" s="1"/>
  <c r="L61" i="7"/>
  <c r="N61" i="7" s="1"/>
  <c r="O167" i="7"/>
  <c r="L105" i="7"/>
  <c r="N105" i="7" s="1"/>
  <c r="L77" i="7"/>
  <c r="N77" i="7" s="1"/>
  <c r="L85" i="7"/>
  <c r="N85" i="7" s="1"/>
  <c r="L121" i="7"/>
  <c r="N121" i="7" s="1"/>
  <c r="L117" i="7"/>
  <c r="N117" i="7" s="1"/>
  <c r="L137" i="7"/>
  <c r="N137" i="7" s="1"/>
  <c r="L41" i="7"/>
  <c r="N41" i="7" s="1"/>
  <c r="L57" i="7"/>
  <c r="L89" i="7"/>
  <c r="N89" i="7" s="1"/>
  <c r="F168" i="7"/>
  <c r="H168" i="7" s="1"/>
  <c r="F167" i="7"/>
  <c r="H167" i="7" s="1"/>
  <c r="F166" i="7"/>
  <c r="H166" i="7" s="1"/>
  <c r="K33" i="7"/>
  <c r="J33" i="7"/>
  <c r="F33" i="7"/>
  <c r="H33" i="7" s="1"/>
  <c r="E33" i="7"/>
  <c r="D33" i="7"/>
  <c r="F141" i="7"/>
  <c r="H141" i="7" s="1"/>
  <c r="F165" i="7"/>
  <c r="H165" i="7" s="1"/>
  <c r="F161" i="7"/>
  <c r="H161" i="7" s="1"/>
  <c r="F157" i="7"/>
  <c r="H157" i="7" s="1"/>
  <c r="F153" i="7"/>
  <c r="H153" i="7" s="1"/>
  <c r="F149" i="7"/>
  <c r="H149" i="7" s="1"/>
  <c r="F145" i="7"/>
  <c r="H145" i="7" s="1"/>
  <c r="F137" i="7"/>
  <c r="H137" i="7" s="1"/>
  <c r="F133" i="7"/>
  <c r="H133" i="7" s="1"/>
  <c r="F129" i="7"/>
  <c r="H129" i="7" s="1"/>
  <c r="F125" i="7"/>
  <c r="H125" i="7" s="1"/>
  <c r="F121" i="7"/>
  <c r="H121" i="7" s="1"/>
  <c r="F117" i="7"/>
  <c r="H117" i="7" s="1"/>
  <c r="F113" i="7"/>
  <c r="H113" i="7" s="1"/>
  <c r="F109" i="7"/>
  <c r="H109" i="7" s="1"/>
  <c r="F105" i="7"/>
  <c r="H105" i="7" s="1"/>
  <c r="F93" i="7"/>
  <c r="H93" i="7" s="1"/>
  <c r="F89" i="7"/>
  <c r="H89" i="7" s="1"/>
  <c r="F85" i="7"/>
  <c r="H85" i="7" s="1"/>
  <c r="F81" i="7"/>
  <c r="H81" i="7" s="1"/>
  <c r="F77" i="7"/>
  <c r="H77" i="7" s="1"/>
  <c r="F73" i="7"/>
  <c r="H73" i="7" s="1"/>
  <c r="F61" i="7"/>
  <c r="H61" i="7" s="1"/>
  <c r="F57" i="7"/>
  <c r="F53" i="7"/>
  <c r="H53" i="7" s="1"/>
  <c r="F49" i="7"/>
  <c r="H49" i="7" s="1"/>
  <c r="F45" i="7"/>
  <c r="H45" i="7" s="1"/>
  <c r="F41" i="7"/>
  <c r="H41" i="7" s="1"/>
  <c r="F37" i="7"/>
  <c r="H37" i="7" s="1"/>
  <c r="F29" i="7"/>
  <c r="F25" i="7"/>
  <c r="H25" i="7" s="1"/>
  <c r="F17" i="7"/>
  <c r="H17" i="7" s="1"/>
  <c r="F13" i="7"/>
  <c r="H13" i="7" s="1"/>
  <c r="F9" i="7"/>
  <c r="H9" i="7" s="1"/>
  <c r="O169" i="7" l="1"/>
  <c r="L169" i="7"/>
  <c r="N169" i="7" s="1"/>
  <c r="F169" i="7"/>
  <c r="H169" i="7" s="1"/>
  <c r="K165" i="7" l="1"/>
  <c r="K161" i="7"/>
  <c r="K157" i="7"/>
  <c r="K153" i="7"/>
  <c r="K149" i="7"/>
  <c r="K145" i="7"/>
  <c r="K141" i="7"/>
  <c r="K137" i="7"/>
  <c r="K133" i="7"/>
  <c r="K129" i="7"/>
  <c r="K125" i="7"/>
  <c r="K121" i="7"/>
  <c r="K117" i="7"/>
  <c r="K113" i="7"/>
  <c r="K109" i="7"/>
  <c r="K105" i="7"/>
  <c r="K101" i="7"/>
  <c r="K97" i="7"/>
  <c r="K93" i="7"/>
  <c r="K89" i="7"/>
  <c r="K85" i="7"/>
  <c r="K81" i="7"/>
  <c r="K77" i="7"/>
  <c r="K73" i="7"/>
  <c r="K69" i="7"/>
  <c r="K65" i="7"/>
  <c r="K61" i="7"/>
  <c r="K57" i="7"/>
  <c r="K53" i="7"/>
  <c r="K49" i="7"/>
  <c r="K45" i="7"/>
  <c r="K41" i="7"/>
  <c r="K37" i="7"/>
  <c r="K29" i="7"/>
  <c r="K25" i="7"/>
  <c r="K21" i="7"/>
  <c r="K17" i="7"/>
  <c r="K13" i="7"/>
  <c r="K9" i="7"/>
  <c r="K168" i="7"/>
  <c r="J167" i="7"/>
  <c r="J168" i="7"/>
  <c r="K166" i="7"/>
  <c r="J166" i="7"/>
  <c r="E168" i="7"/>
  <c r="D168" i="7"/>
  <c r="E167" i="7"/>
  <c r="D167" i="7"/>
  <c r="E166" i="7"/>
  <c r="D166" i="7"/>
  <c r="J165" i="7"/>
  <c r="J161" i="7"/>
  <c r="J157" i="7"/>
  <c r="J153" i="7"/>
  <c r="J149" i="7"/>
  <c r="J145" i="7"/>
  <c r="J141" i="7"/>
  <c r="J137" i="7"/>
  <c r="J133" i="7"/>
  <c r="J129" i="7"/>
  <c r="J125" i="7"/>
  <c r="J121" i="7"/>
  <c r="J117" i="7"/>
  <c r="J113" i="7"/>
  <c r="J109" i="7"/>
  <c r="J105" i="7"/>
  <c r="J101" i="7"/>
  <c r="J97" i="7"/>
  <c r="J93" i="7"/>
  <c r="J89" i="7"/>
  <c r="J85" i="7"/>
  <c r="J81" i="7"/>
  <c r="J77" i="7"/>
  <c r="J73" i="7"/>
  <c r="J69" i="7"/>
  <c r="J65" i="7"/>
  <c r="J61" i="7"/>
  <c r="J57" i="7"/>
  <c r="J53" i="7"/>
  <c r="J49" i="7"/>
  <c r="J45" i="7"/>
  <c r="J41" i="7"/>
  <c r="J37" i="7"/>
  <c r="J29" i="7"/>
  <c r="J25" i="7"/>
  <c r="J21" i="7"/>
  <c r="J17" i="7"/>
  <c r="J13" i="7"/>
  <c r="J9" i="7"/>
  <c r="D165" i="7"/>
  <c r="D161" i="7"/>
  <c r="D157" i="7"/>
  <c r="D153" i="7"/>
  <c r="D149" i="7"/>
  <c r="D145" i="7"/>
  <c r="D141" i="7"/>
  <c r="D137" i="7"/>
  <c r="D133" i="7"/>
  <c r="D129" i="7"/>
  <c r="D125" i="7"/>
  <c r="D121" i="7"/>
  <c r="D117" i="7"/>
  <c r="D113" i="7"/>
  <c r="D109" i="7"/>
  <c r="D105" i="7"/>
  <c r="D101" i="7"/>
  <c r="D97" i="7"/>
  <c r="D93" i="7"/>
  <c r="D89" i="7"/>
  <c r="D85" i="7"/>
  <c r="D81" i="7"/>
  <c r="D77" i="7"/>
  <c r="D73" i="7"/>
  <c r="D69" i="7"/>
  <c r="D65" i="7"/>
  <c r="D61" i="7"/>
  <c r="D57" i="7"/>
  <c r="D53" i="7"/>
  <c r="D49" i="7"/>
  <c r="D45" i="7"/>
  <c r="D41" i="7"/>
  <c r="D37" i="7"/>
  <c r="D29" i="7"/>
  <c r="D25" i="7"/>
  <c r="D21" i="7"/>
  <c r="D17" i="7"/>
  <c r="D13" i="7"/>
  <c r="D9" i="7"/>
  <c r="E125" i="7"/>
  <c r="K167" i="7" l="1"/>
  <c r="K169" i="7" l="1"/>
  <c r="E165" i="7"/>
  <c r="E161" i="7"/>
  <c r="E157" i="7"/>
  <c r="E153" i="7"/>
  <c r="E149" i="7"/>
  <c r="E145" i="7"/>
  <c r="E141" i="7"/>
  <c r="E137" i="7"/>
  <c r="E133" i="7"/>
  <c r="E129" i="7"/>
  <c r="E121" i="7"/>
  <c r="E117" i="7"/>
  <c r="E113" i="7"/>
  <c r="E109" i="7"/>
  <c r="E105" i="7"/>
  <c r="E101" i="7"/>
  <c r="E97" i="7"/>
  <c r="E93" i="7"/>
  <c r="E89" i="7"/>
  <c r="E85" i="7"/>
  <c r="E81" i="7"/>
  <c r="E77" i="7"/>
  <c r="E73" i="7"/>
  <c r="E69" i="7"/>
  <c r="E65" i="7"/>
  <c r="E61" i="7"/>
  <c r="E57" i="7"/>
  <c r="E53" i="7"/>
  <c r="E49" i="7"/>
  <c r="E45" i="7"/>
  <c r="E41" i="7"/>
  <c r="E37" i="7"/>
  <c r="E29" i="7"/>
  <c r="E25" i="7"/>
  <c r="E21" i="7"/>
  <c r="E17" i="7"/>
  <c r="E13" i="7"/>
  <c r="E9" i="7"/>
  <c r="E169" i="7" l="1"/>
  <c r="D169" i="7"/>
  <c r="J169" i="7" l="1"/>
  <c r="M132" i="5"/>
  <c r="M136" i="5"/>
  <c r="M140" i="5" l="1"/>
  <c r="G140" i="5" l="1"/>
  <c r="V136" i="5"/>
  <c r="U136" i="5"/>
  <c r="T136" i="5"/>
  <c r="S136" i="5"/>
  <c r="R136" i="5"/>
  <c r="Q136" i="5"/>
  <c r="P136" i="5"/>
  <c r="O136" i="5"/>
  <c r="N136" i="5"/>
  <c r="L136" i="5"/>
  <c r="K136" i="5"/>
  <c r="J136" i="5"/>
  <c r="I136" i="5"/>
  <c r="H136" i="5"/>
  <c r="G136" i="5"/>
  <c r="F136" i="5"/>
  <c r="E136" i="5"/>
  <c r="D136" i="5"/>
  <c r="Z136" i="5" s="1"/>
  <c r="W135" i="5"/>
  <c r="W134" i="5"/>
  <c r="W133" i="5"/>
  <c r="V132" i="5"/>
  <c r="U132" i="5"/>
  <c r="T132" i="5"/>
  <c r="S132" i="5"/>
  <c r="R132" i="5"/>
  <c r="Q132" i="5"/>
  <c r="P132" i="5"/>
  <c r="O132" i="5"/>
  <c r="N132" i="5"/>
  <c r="L132" i="5"/>
  <c r="K132" i="5"/>
  <c r="J132" i="5"/>
  <c r="I132" i="5"/>
  <c r="H132" i="5"/>
  <c r="G132" i="5"/>
  <c r="F132" i="5"/>
  <c r="E132" i="5"/>
  <c r="D132" i="5"/>
  <c r="Z132" i="5" s="1"/>
  <c r="W131" i="5"/>
  <c r="W130" i="5"/>
  <c r="W129" i="5"/>
  <c r="T128" i="5"/>
  <c r="O128" i="5"/>
  <c r="D128" i="5"/>
  <c r="Z128" i="5" s="1"/>
  <c r="W127" i="5"/>
  <c r="W126" i="5"/>
  <c r="W125" i="5"/>
  <c r="T124" i="5"/>
  <c r="N124" i="5"/>
  <c r="D124" i="5"/>
  <c r="Z124" i="5" s="1"/>
  <c r="W123" i="5"/>
  <c r="W122" i="5"/>
  <c r="W121" i="5"/>
  <c r="T120" i="5"/>
  <c r="D120" i="5"/>
  <c r="Z120" i="5" s="1"/>
  <c r="W119" i="5"/>
  <c r="W118" i="5"/>
  <c r="W117" i="5"/>
  <c r="T116" i="5"/>
  <c r="D116" i="5"/>
  <c r="Z116" i="5" s="1"/>
  <c r="W115" i="5"/>
  <c r="W114" i="5"/>
  <c r="W113" i="5"/>
  <c r="V112" i="5"/>
  <c r="U112" i="5"/>
  <c r="T112" i="5"/>
  <c r="S112" i="5"/>
  <c r="R112" i="5"/>
  <c r="Q112" i="5"/>
  <c r="P112" i="5"/>
  <c r="O112" i="5"/>
  <c r="N112" i="5"/>
  <c r="L112" i="5"/>
  <c r="K112" i="5"/>
  <c r="J112" i="5"/>
  <c r="I112" i="5"/>
  <c r="H112" i="5"/>
  <c r="G112" i="5"/>
  <c r="F112" i="5"/>
  <c r="E112" i="5"/>
  <c r="D112" i="5"/>
  <c r="Z112" i="5" s="1"/>
  <c r="W111" i="5"/>
  <c r="W110" i="5"/>
  <c r="W109" i="5"/>
  <c r="V108" i="5"/>
  <c r="U108" i="5"/>
  <c r="T108" i="5"/>
  <c r="S108" i="5"/>
  <c r="R108" i="5"/>
  <c r="O108" i="5"/>
  <c r="L108" i="5"/>
  <c r="H108" i="5"/>
  <c r="F108" i="5"/>
  <c r="E108" i="5"/>
  <c r="D108" i="5"/>
  <c r="Z108" i="5" s="1"/>
  <c r="W107" i="5"/>
  <c r="W106" i="5"/>
  <c r="W105" i="5"/>
  <c r="V104" i="5"/>
  <c r="U104" i="5"/>
  <c r="T104" i="5"/>
  <c r="S104" i="5"/>
  <c r="R104" i="5"/>
  <c r="Q104" i="5"/>
  <c r="P104" i="5"/>
  <c r="O104" i="5"/>
  <c r="N104" i="5"/>
  <c r="L104" i="5"/>
  <c r="K104" i="5"/>
  <c r="J104" i="5"/>
  <c r="I104" i="5"/>
  <c r="H104" i="5"/>
  <c r="G104" i="5"/>
  <c r="F104" i="5"/>
  <c r="E104" i="5"/>
  <c r="D104" i="5"/>
  <c r="Z104" i="5" s="1"/>
  <c r="W103" i="5"/>
  <c r="W102" i="5"/>
  <c r="W101" i="5"/>
  <c r="T100" i="5"/>
  <c r="R100" i="5"/>
  <c r="Q100" i="5"/>
  <c r="L100" i="5"/>
  <c r="D100" i="5"/>
  <c r="Z100" i="5" s="1"/>
  <c r="W99" i="5"/>
  <c r="W98" i="5"/>
  <c r="W97" i="5"/>
  <c r="T96" i="5"/>
  <c r="Q96" i="5"/>
  <c r="O96" i="5"/>
  <c r="L96" i="5"/>
  <c r="J96" i="5"/>
  <c r="I96" i="5"/>
  <c r="D96" i="5"/>
  <c r="Z96" i="5" s="1"/>
  <c r="W95" i="5"/>
  <c r="W94" i="5"/>
  <c r="W93" i="5"/>
  <c r="T92" i="5"/>
  <c r="R92" i="5"/>
  <c r="Q92" i="5"/>
  <c r="O92" i="5"/>
  <c r="N92" i="5"/>
  <c r="L92" i="5"/>
  <c r="K92" i="5"/>
  <c r="J92" i="5"/>
  <c r="I92" i="5"/>
  <c r="H92" i="5"/>
  <c r="G92" i="5"/>
  <c r="D92" i="5"/>
  <c r="Z92" i="5" s="1"/>
  <c r="W91" i="5"/>
  <c r="W90" i="5"/>
  <c r="W89" i="5"/>
  <c r="T88" i="5"/>
  <c r="R88" i="5"/>
  <c r="O88" i="5"/>
  <c r="N88" i="5"/>
  <c r="L88" i="5"/>
  <c r="K88" i="5"/>
  <c r="J88" i="5"/>
  <c r="I88" i="5"/>
  <c r="G88" i="5"/>
  <c r="D88" i="5"/>
  <c r="Z88" i="5" s="1"/>
  <c r="W87" i="5"/>
  <c r="W86" i="5"/>
  <c r="W85" i="5"/>
  <c r="T84" i="5"/>
  <c r="R84" i="5"/>
  <c r="L84" i="5"/>
  <c r="J84" i="5"/>
  <c r="D84" i="5"/>
  <c r="Z84" i="5" s="1"/>
  <c r="W83" i="5"/>
  <c r="W82" i="5"/>
  <c r="W81" i="5"/>
  <c r="T80" i="5"/>
  <c r="R80" i="5"/>
  <c r="O80" i="5"/>
  <c r="N80" i="5"/>
  <c r="L80" i="5"/>
  <c r="J80" i="5"/>
  <c r="I80" i="5"/>
  <c r="D80" i="5"/>
  <c r="Z80" i="5" s="1"/>
  <c r="W79" i="5"/>
  <c r="W78" i="5"/>
  <c r="W77" i="5"/>
  <c r="U76" i="5"/>
  <c r="T76" i="5"/>
  <c r="S76" i="5"/>
  <c r="R76" i="5"/>
  <c r="Q76" i="5"/>
  <c r="O76" i="5"/>
  <c r="N76" i="5"/>
  <c r="L76" i="5"/>
  <c r="K76" i="5"/>
  <c r="J76" i="5"/>
  <c r="I76" i="5"/>
  <c r="H76" i="5"/>
  <c r="F76" i="5"/>
  <c r="E76" i="5"/>
  <c r="D76" i="5"/>
  <c r="Z76" i="5" s="1"/>
  <c r="W75" i="5"/>
  <c r="W74" i="5"/>
  <c r="W73" i="5"/>
  <c r="T72" i="5"/>
  <c r="R72" i="5"/>
  <c r="Q72" i="5"/>
  <c r="N72" i="5"/>
  <c r="K72" i="5"/>
  <c r="G72" i="5"/>
  <c r="D72" i="5"/>
  <c r="Z72" i="5" s="1"/>
  <c r="W70" i="5"/>
  <c r="W69" i="5"/>
  <c r="T68" i="5"/>
  <c r="S68" i="5"/>
  <c r="O68" i="5"/>
  <c r="G68" i="5"/>
  <c r="D68" i="5"/>
  <c r="Z68" i="5" s="1"/>
  <c r="W67" i="5"/>
  <c r="W66" i="5"/>
  <c r="W65" i="5"/>
  <c r="T64" i="5"/>
  <c r="R64" i="5"/>
  <c r="Q64" i="5"/>
  <c r="O64" i="5"/>
  <c r="N64" i="5"/>
  <c r="L64" i="5"/>
  <c r="I64" i="5"/>
  <c r="H64" i="5"/>
  <c r="G64" i="5"/>
  <c r="D64" i="5"/>
  <c r="Z64" i="5" s="1"/>
  <c r="W63" i="5"/>
  <c r="W62" i="5"/>
  <c r="W61" i="5"/>
  <c r="T60" i="5"/>
  <c r="R60" i="5"/>
  <c r="O60" i="5"/>
  <c r="I60" i="5"/>
  <c r="H60" i="5"/>
  <c r="G60" i="5"/>
  <c r="D60" i="5"/>
  <c r="Z60" i="5" s="1"/>
  <c r="W59" i="5"/>
  <c r="W58" i="5"/>
  <c r="W57" i="5"/>
  <c r="T56" i="5"/>
  <c r="S56" i="5"/>
  <c r="R56" i="5"/>
  <c r="N56" i="5"/>
  <c r="K56" i="5"/>
  <c r="H56" i="5"/>
  <c r="G56" i="5"/>
  <c r="D56" i="5"/>
  <c r="Z56" i="5" s="1"/>
  <c r="W55" i="5"/>
  <c r="W54" i="5"/>
  <c r="W53" i="5"/>
  <c r="T52" i="5"/>
  <c r="R52" i="5"/>
  <c r="Q52" i="5"/>
  <c r="O52" i="5"/>
  <c r="N52" i="5"/>
  <c r="K52" i="5"/>
  <c r="I52" i="5"/>
  <c r="H52" i="5"/>
  <c r="G52" i="5"/>
  <c r="D52" i="5"/>
  <c r="Z52" i="5" s="1"/>
  <c r="W51" i="5"/>
  <c r="W50" i="5"/>
  <c r="W49" i="5"/>
  <c r="T48" i="5"/>
  <c r="R48" i="5"/>
  <c r="K48" i="5"/>
  <c r="G48" i="5"/>
  <c r="D48" i="5"/>
  <c r="Z48" i="5" s="1"/>
  <c r="W47" i="5"/>
  <c r="W46" i="5"/>
  <c r="W45" i="5"/>
  <c r="T44" i="5"/>
  <c r="J44" i="5"/>
  <c r="G44" i="5"/>
  <c r="D44" i="5"/>
  <c r="Z44" i="5" s="1"/>
  <c r="W43" i="5"/>
  <c r="W42" i="5"/>
  <c r="W41" i="5"/>
  <c r="T40" i="5"/>
  <c r="I40" i="5"/>
  <c r="D40" i="5"/>
  <c r="Z40" i="5" s="1"/>
  <c r="W39" i="5"/>
  <c r="W38" i="5"/>
  <c r="W37" i="5"/>
  <c r="T36" i="5"/>
  <c r="Q36" i="5"/>
  <c r="G36" i="5"/>
  <c r="D36" i="5"/>
  <c r="Z36" i="5" s="1"/>
  <c r="W35" i="5"/>
  <c r="W34" i="5"/>
  <c r="W33" i="5"/>
  <c r="V32" i="5"/>
  <c r="T32" i="5"/>
  <c r="S32" i="5"/>
  <c r="N32" i="5"/>
  <c r="D32" i="5"/>
  <c r="Z32" i="5" s="1"/>
  <c r="W31" i="5"/>
  <c r="W30" i="5"/>
  <c r="W29" i="5"/>
  <c r="U28" i="5"/>
  <c r="T28" i="5"/>
  <c r="Q28" i="5"/>
  <c r="N28" i="5"/>
  <c r="J28" i="5"/>
  <c r="F28" i="5"/>
  <c r="E28" i="5"/>
  <c r="D28" i="5"/>
  <c r="Z28" i="5" s="1"/>
  <c r="W27" i="5"/>
  <c r="W26" i="5"/>
  <c r="W25" i="5"/>
  <c r="T24" i="5"/>
  <c r="Q24" i="5"/>
  <c r="J24" i="5"/>
  <c r="D24" i="5"/>
  <c r="Z24" i="5" s="1"/>
  <c r="W23" i="5"/>
  <c r="W22" i="5"/>
  <c r="T20" i="5"/>
  <c r="J20" i="5"/>
  <c r="G20" i="5"/>
  <c r="D20" i="5"/>
  <c r="Z20" i="5" s="1"/>
  <c r="W19" i="5"/>
  <c r="W18" i="5"/>
  <c r="W17" i="5"/>
  <c r="T16" i="5"/>
  <c r="D16" i="5"/>
  <c r="Z16" i="5" s="1"/>
  <c r="W15" i="5"/>
  <c r="W14" i="5"/>
  <c r="W13" i="5"/>
  <c r="Q12" i="5"/>
  <c r="J12" i="5"/>
  <c r="D12" i="5"/>
  <c r="Z12" i="5" s="1"/>
  <c r="W11" i="5"/>
  <c r="W10" i="5"/>
  <c r="W9" i="5"/>
  <c r="T8" i="5"/>
  <c r="Q8" i="5"/>
  <c r="J8" i="5"/>
  <c r="D8" i="5"/>
  <c r="Z8" i="5" s="1"/>
  <c r="W7" i="5"/>
  <c r="W6" i="5"/>
  <c r="W5" i="5"/>
  <c r="Z140" i="5" l="1"/>
  <c r="W48" i="5"/>
  <c r="W20" i="5"/>
  <c r="W80" i="5"/>
  <c r="J140" i="5"/>
  <c r="S140" i="5"/>
  <c r="U140" i="5"/>
  <c r="F140" i="5"/>
  <c r="W92" i="5"/>
  <c r="W96" i="5"/>
  <c r="W104" i="5"/>
  <c r="W16" i="5"/>
  <c r="W36" i="5"/>
  <c r="W40" i="5"/>
  <c r="W116" i="5"/>
  <c r="W128" i="5"/>
  <c r="W136" i="5"/>
  <c r="W132" i="5"/>
  <c r="W12" i="5"/>
  <c r="W8" i="5"/>
  <c r="W100" i="5"/>
  <c r="W124" i="5"/>
  <c r="W120" i="5"/>
  <c r="H140" i="5"/>
  <c r="W112" i="5"/>
  <c r="K140" i="5"/>
  <c r="Q140" i="5"/>
  <c r="W24" i="5"/>
  <c r="W88" i="5"/>
  <c r="W32" i="5"/>
  <c r="W84" i="5"/>
  <c r="I140" i="5"/>
  <c r="L140" i="5"/>
  <c r="O140" i="5"/>
  <c r="E140" i="5"/>
  <c r="W56" i="5"/>
  <c r="T140" i="5"/>
  <c r="R140" i="5"/>
  <c r="N140" i="5"/>
  <c r="W76" i="5"/>
  <c r="W108" i="5"/>
  <c r="W44" i="5"/>
  <c r="W28" i="5"/>
  <c r="W64" i="5"/>
  <c r="W52" i="5"/>
  <c r="W72" i="5"/>
  <c r="W68" i="5"/>
  <c r="W138" i="5"/>
  <c r="W60" i="5"/>
  <c r="W139" i="5"/>
  <c r="P140" i="5"/>
  <c r="V140" i="5"/>
  <c r="W137" i="5"/>
  <c r="V142" i="5" l="1"/>
  <c r="E142" i="5"/>
  <c r="Q142" i="5"/>
  <c r="M142" i="5"/>
  <c r="L142" i="5"/>
  <c r="W140" i="5"/>
  <c r="K142" i="5"/>
  <c r="T142" i="5"/>
  <c r="P142" i="5"/>
  <c r="S142" i="5"/>
  <c r="O142" i="5"/>
  <c r="J142" i="5"/>
  <c r="F142" i="5"/>
  <c r="U142" i="5"/>
  <c r="R142" i="5"/>
  <c r="N142" i="5"/>
  <c r="I142" i="5"/>
  <c r="G142" i="5"/>
  <c r="H142" i="5"/>
  <c r="P143" i="5" l="1"/>
  <c r="M143" i="5"/>
  <c r="D142" i="5"/>
  <c r="W142" i="5"/>
  <c r="V143" i="5"/>
  <c r="H143" i="5"/>
  <c r="E143" i="5"/>
  <c r="U143" i="5"/>
  <c r="S143" i="5"/>
  <c r="Q143" i="5"/>
  <c r="N143" i="5"/>
  <c r="J143" i="5"/>
  <c r="G143" i="5"/>
  <c r="I143" i="5"/>
  <c r="T143" i="5"/>
  <c r="R143" i="5"/>
  <c r="O143" i="5"/>
  <c r="K143" i="5"/>
  <c r="L143" i="5"/>
  <c r="F143" i="5"/>
  <c r="D143" i="5" l="1"/>
  <c r="W143" i="5"/>
</calcChain>
</file>

<file path=xl/sharedStrings.xml><?xml version="1.0" encoding="utf-8"?>
<sst xmlns="http://schemas.openxmlformats.org/spreadsheetml/2006/main" count="455" uniqueCount="112">
  <si>
    <t>Įstaiga</t>
  </si>
  <si>
    <t>Pajamų rūšis</t>
  </si>
  <si>
    <t>Pajamos už atsitiktines paslaugas</t>
  </si>
  <si>
    <t>Alsėdžių Stanislovo Narutavičiaus gimnazija</t>
  </si>
  <si>
    <t>Iš viso</t>
  </si>
  <si>
    <t>Socialinio draudimo įmokos</t>
  </si>
  <si>
    <t>Mitybos išlaidos</t>
  </si>
  <si>
    <t>Medikamentų ir medicininių paslaugų įsigijimo išlaidos</t>
  </si>
  <si>
    <t>Ryšių paslaugų įsigijimo išlaidos</t>
  </si>
  <si>
    <t>Transporto išlaikymo ir transporto paslaugų įsigijimo išlaidos</t>
  </si>
  <si>
    <t>Aprangos ir patalynės įsigijimo išlaidos</t>
  </si>
  <si>
    <t>Komandiruočių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</si>
  <si>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</si>
  <si>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</si>
  <si>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</si>
  <si>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</si>
  <si>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</si>
  <si>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</si>
  <si>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</si>
  <si>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Darbdavių socialinė parama pinigais</t>
  </si>
  <si>
    <t>Akademiko A.Jucio pagrindinė mokykla</t>
  </si>
  <si>
    <t>Straipsnis pagal ekonominę klasifikaciją/ panaudotos gautos pajamos, eurais</t>
  </si>
  <si>
    <t>Vyskupo M.Valančiaus pradinė mokykla</t>
  </si>
  <si>
    <t>Kulių gimnazija</t>
  </si>
  <si>
    <t>Platelių gimnazija</t>
  </si>
  <si>
    <t>„Ryto“ pagrindinė mokykla</t>
  </si>
  <si>
    <t>„Saulės“  gimnazija</t>
  </si>
  <si>
    <t>Senamiesčio mokykla</t>
  </si>
  <si>
    <t>Specialiojo ugdymo centras</t>
  </si>
  <si>
    <t>Pajamos už prekes ir paslaugas</t>
  </si>
  <si>
    <t>Pajamos už nuomą</t>
  </si>
  <si>
    <t>Plungės paslaugų ir švietimo pagalbos centras</t>
  </si>
  <si>
    <t>Šateikių pagrindinė mokykla</t>
  </si>
  <si>
    <t>Žemaičių Kalvarijos M.Valančiaus gimnazija</t>
  </si>
  <si>
    <t>Didvyčių  daugiafunkcis centras</t>
  </si>
  <si>
    <t>Prūsalių mokykla darželis</t>
  </si>
  <si>
    <t>Lopšelis-darželis „Nykštukas“</t>
  </si>
  <si>
    <t>Lopšelis-darželis „Pasaka“</t>
  </si>
  <si>
    <t>Lopšelis-darželis „Rūtelė“</t>
  </si>
  <si>
    <t>Lopšelis-darželis „Saulutė“</t>
  </si>
  <si>
    <t>Lopšelis-darželis „Vyturėlis“</t>
  </si>
  <si>
    <t xml:space="preserve">Alsėdžių lopšelis-darželis </t>
  </si>
  <si>
    <t>Platelių universalus daugiafunkcis centras</t>
  </si>
  <si>
    <t>M.Oginskio meno mokykla</t>
  </si>
  <si>
    <t>Platelių meno mokykla</t>
  </si>
  <si>
    <t>Plungės sporto ir rekreacijos centras</t>
  </si>
  <si>
    <t>Plungės krizių centras</t>
  </si>
  <si>
    <t>Socialinių paslaugų centras</t>
  </si>
  <si>
    <t>Plungės rajono savivaldybės visuomenės sveikatos biuras</t>
  </si>
  <si>
    <t>Plungės rajono savivaldybės viešoji biblioteka</t>
  </si>
  <si>
    <t>Plungės turizmo informacijos centras</t>
  </si>
  <si>
    <t>Žemaičių dailės muziejus</t>
  </si>
  <si>
    <t>Plungės rajono savivaldybės kultūros centras</t>
  </si>
  <si>
    <t>Kulių kultūros centras</t>
  </si>
  <si>
    <t>Šateikių kultūros centras</t>
  </si>
  <si>
    <t>Žemaičių Kalvarijos kultūros centras</t>
  </si>
  <si>
    <t>Žlibinų kultūros centras</t>
  </si>
  <si>
    <t>Lopšelis-darželis „Raudonke  puraitė“</t>
  </si>
  <si>
    <t>Darbuotojų darbo užmokestis</t>
  </si>
  <si>
    <t>Įmokos už išlaik. Šviet., soc. aps. ir kt. įstaigose</t>
  </si>
  <si>
    <t>Eil. Nr.</t>
  </si>
  <si>
    <t>procentas nuo visų panaudotų pajamų</t>
  </si>
  <si>
    <t>procentas nuo panaudotų pajamų už nuomą (be savivaldybės administracijos)</t>
  </si>
  <si>
    <t>Gyvenamųjų vietovių viešojo ūkio išlaidos</t>
  </si>
  <si>
    <t>Akademiko A.Jucio progimnazija</t>
  </si>
  <si>
    <t>"Babrungo" progimnazija</t>
  </si>
  <si>
    <t>Eil Nr.</t>
  </si>
  <si>
    <t>Lopšelis-darželis „Raudonkepuraitė“</t>
  </si>
  <si>
    <t>Lopšelis - darželis „Raudonkepuraitė“</t>
  </si>
  <si>
    <t>Eurai</t>
  </si>
  <si>
    <t>2019 m. gautos pajamos pagal rūšis</t>
  </si>
  <si>
    <t>2020 m. gautos pajamos pagal rūšis</t>
  </si>
  <si>
    <t>2019 m. panaudotos gautos pajamos pagal rūšis</t>
  </si>
  <si>
    <t>2020 m. panaudotos gautos pajamos pagal rūšis</t>
  </si>
  <si>
    <t>Savivaldybės administracija (seniūnijos)</t>
  </si>
  <si>
    <t>Savivaldybės administracija</t>
  </si>
  <si>
    <t>Suma, eurais</t>
  </si>
  <si>
    <t>2021 m. gautos pajamos pagal rūšis</t>
  </si>
  <si>
    <t>"Babrungo" pagrindinė mokykla</t>
  </si>
  <si>
    <t>Liepijų   mokykla</t>
  </si>
  <si>
    <t>Kulių   gimnazija</t>
  </si>
  <si>
    <t>Liepijų mokykla</t>
  </si>
  <si>
    <t>2021 m. panaudotos gautos pajamos pagal rūšis</t>
  </si>
  <si>
    <t>Mater. ir nemater. turto įsigijimo, finans. turto padidėjimo ir finansinių įsipareig. vykdymo išlaidos</t>
  </si>
  <si>
    <t>2021 m. gautų pajamų suma pagal rūšis, Eurais</t>
  </si>
  <si>
    <t>Panaudotų 2021 metais gautų pajamų suma, Eurais</t>
  </si>
  <si>
    <t>2022 metais gautų pajamų panaudojimas</t>
  </si>
  <si>
    <t xml:space="preserve">Likutis iš 2021 metų, eurais </t>
  </si>
  <si>
    <t>Pervesta įstaigoms per 2022 metus, eurais</t>
  </si>
  <si>
    <t>Lėšų likutis 2022 metų pabaigoje, eurais</t>
  </si>
  <si>
    <t>2022 m. gautos pajamos pagal rūšis</t>
  </si>
  <si>
    <t>Didėjimas/mažėjimas (+/-), lyginame 2021 ir 2022 metus</t>
  </si>
  <si>
    <t>Nepanaudotos 2022 metais įstaigų pajamos, perkeltos į 2023 metus</t>
  </si>
  <si>
    <t>Lyginimo presas bendrabučio skalbyklai</t>
  </si>
  <si>
    <t xml:space="preserve">Indaplovė Asber pobarinė (1 vnt.) </t>
  </si>
  <si>
    <t>Prisidėta prie krepšinio aikštelės įrengimo</t>
  </si>
  <si>
    <t>Interaktyvi lenta 800,00 eur;                 Vejapjovė 565,00 eur;                           Mėsos malimo mašina 700,00 eur;                Virtuvės vėdinimo įranga 5448,00 eur; Gaubtas 786,50 eur.</t>
  </si>
  <si>
    <t>Kompiuteris 1151 eur;                     Kompiuteris 899 eur;                                 Akordeonas 2950 eur.</t>
  </si>
  <si>
    <t>Ilgalaikis turtas, kurį įsigijo įstaiga iš įstaigos pajamų  likučio  iš 2021 m., kaina</t>
  </si>
  <si>
    <t>Nešiojamas kompiuteris 15.6 FHD 1511,0 eur;                                                                Nešiojamas kompiuteris FHD 2789,00 eur</t>
  </si>
  <si>
    <t xml:space="preserve">Nešiojamas kompiuteris ASUS 1300,00 eur;                                                      Akordeonas Pigini 96 bosų juodas 4500,00 eur;                                    Veidrodinis fotoaparatas Canon EOS 2000,00 eur                </t>
  </si>
  <si>
    <t>Šildymo katilas ir jo pajungimas Savivaldybės administracijos bute, Aušros g. 5 , Kuliai  1500,0 eur
Šildymo sistemos kapitalinis remontas, didinantis pastato vertę,  Minijos g. 8, Keturakių km., Žlibinų sen. 3995,0 eur</t>
  </si>
  <si>
    <t>Planetarinė maišyklė 30 l, 992,20 eur;           Karuselė ARTDI03089(dalinis apmokėjimas), 500 eur;                                              Laipynė PR N123/AKP66 (dalinis apmokėjimas) 264,79 eur;                   Laipynė PR  N121/AKP65, 1735,21 eur</t>
  </si>
  <si>
    <t xml:space="preserve"> </t>
  </si>
  <si>
    <t xml:space="preserve">Antivirusinė programa ESET NOD32 antivirus (dalinis apmokėjimas) 7,2 eur;            Vaizdo stebėjimo sistemos komplektas prie vakarinės oficinos 2296,45 eur;       Nešiojamas kompiuteris „Dell  Volstro 15 3510“ 998 eur;                                       Fondinių patalpų stelažai vakarinėje oficinoje  2986,98;                                                     R. Bartkaus meninė šviesos instaliacija „Vainikai“ (dalinis apmokėjimas) 190,0 eur;    Scenos rūbai 738,0 eur;                     Bibliotekų fondai  140,44 eur;              Uždanga terasai 8x4,4 622,97 eur;       Uždanga terasai 8x4,4  622,98 eur;          Lauko terasa prie Vakarų oficinos (dalinis apmokėjimas) 890,97 eur;    </t>
  </si>
  <si>
    <t>Lėšos panaudotos sporto aikštelės įrengimui, pirkta sportinė danga</t>
  </si>
  <si>
    <t>Ilgalaikis turtas, kurį įsigijo įstaigos iš 2022 metais surinktų pajamų, kaina</t>
  </si>
  <si>
    <t xml:space="preserve">Žaidimų komplektas su čiuožykla ir tuneliu 1 vnt. </t>
  </si>
  <si>
    <t>2022 m. panaudotos gautos pajamos pagal rūšis</t>
  </si>
  <si>
    <t>Informacija apie Savivaldybės biudžetinių įstaigų 2019 - 2022 metais gautas pajamas už suteiktas paslaugas ir jų  panaudojimą, 2021-2022 metų gautų pajamų palyginimas      3 lentelė</t>
  </si>
  <si>
    <t xml:space="preserve">                                                               Informacija apie Savivaldybės biudžetinių įstaigų 2022 metų gautų pajamų už suteiktas paslaugas panaudojimą                                                                     1 lentelė</t>
  </si>
  <si>
    <t>Ilgalaikis turtas, kurį už 2022 metais gautas pajamas ir pajamas, kurios buvo nepanaudotos 2021 metais, įsigijo įstaigos         2 lentelė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</si>
</sst>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"/>
  </numFmts>
  <fonts count="13" x14ac:knownFonts="1"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b/>
      <sz val="8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0"/>
      <color theme="1"/>
      <name val="Verdana"/>
      <family val="2"/>
      <charset val="186"/>
    </font>
    <font>
      <b/>
      <sz val="11"/>
      <color theme="1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175">
    <xf numFmtId="0" fontId="0" fillId="0" borderId="0" xfId="0"/>
    <xf numFmtId="0" fontId="3" fillId="0" borderId="0" xfId="0" applyFont="1" applyAlignment="1">
      <alignment wrapText="1"/>
    </xf>
    <xf numFmtId="2" fontId="3" fillId="0" borderId="2" xfId="0" applyNumberFormat="1" applyFont="1" applyBorder="1" applyAlignment="1">
      <alignment wrapText="1"/>
    </xf>
    <xf numFmtId="0" fontId="3" fillId="0" borderId="1" xfId="0" applyFont="1" applyBorder="1" applyAlignment="1">
      <alignment wrapText="1"/>
    </xf>
    <xf numFmtId="2" fontId="3" fillId="0" borderId="1" xfId="0" applyNumberFormat="1" applyFont="1" applyBorder="1" applyAlignment="1">
      <alignment wrapText="1"/>
    </xf>
    <xf numFmtId="0" fontId="3" fillId="0" borderId="3" xfId="0" applyFont="1" applyBorder="1" applyAlignment="1">
      <alignment wrapText="1"/>
    </xf>
    <xf numFmtId="2" fontId="3" fillId="0" borderId="3" xfId="0" applyNumberFormat="1" applyFont="1" applyBorder="1" applyAlignment="1">
      <alignment wrapText="1"/>
    </xf>
    <xf numFmtId="2" fontId="2" fillId="0" borderId="11" xfId="0" applyNumberFormat="1" applyFont="1" applyBorder="1" applyAlignment="1">
      <alignment wrapText="1"/>
    </xf>
    <xf numFmtId="2" fontId="3" fillId="0" borderId="0" xfId="0" applyNumberFormat="1" applyFont="1" applyAlignment="1">
      <alignment wrapText="1"/>
    </xf>
    <xf numFmtId="1" fontId="2" fillId="0" borderId="11" xfId="0" applyNumberFormat="1" applyFont="1" applyBorder="1" applyAlignment="1">
      <alignment wrapText="1"/>
    </xf>
    <xf numFmtId="1" fontId="3" fillId="0" borderId="3" xfId="0" applyNumberFormat="1" applyFont="1" applyBorder="1" applyAlignment="1">
      <alignment wrapText="1"/>
    </xf>
    <xf numFmtId="1" fontId="3" fillId="0" borderId="1" xfId="0" applyNumberFormat="1" applyFont="1" applyBorder="1" applyAlignment="1">
      <alignment wrapText="1"/>
    </xf>
    <xf numFmtId="0" fontId="3" fillId="0" borderId="0" xfId="0" applyFont="1" applyFill="1" applyAlignment="1">
      <alignment wrapText="1"/>
    </xf>
    <xf numFmtId="2" fontId="2" fillId="2" borderId="11" xfId="0" applyNumberFormat="1" applyFont="1" applyFill="1" applyBorder="1" applyAlignment="1">
      <alignment wrapText="1"/>
    </xf>
    <xf numFmtId="1" fontId="3" fillId="0" borderId="3" xfId="0" applyNumberFormat="1" applyFont="1" applyFill="1" applyBorder="1" applyAlignment="1">
      <alignment wrapText="1"/>
    </xf>
    <xf numFmtId="164" fontId="3" fillId="0" borderId="1" xfId="0" applyNumberFormat="1" applyFont="1" applyBorder="1" applyAlignment="1">
      <alignment wrapText="1"/>
    </xf>
    <xf numFmtId="164" fontId="3" fillId="0" borderId="3" xfId="0" applyNumberFormat="1" applyFont="1" applyBorder="1" applyAlignment="1">
      <alignment wrapText="1"/>
    </xf>
    <xf numFmtId="164" fontId="2" fillId="0" borderId="11" xfId="0" applyNumberFormat="1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1" xfId="0" applyFont="1" applyBorder="1" applyAlignment="1">
      <alignment horizontal="center" textRotation="90" wrapText="1"/>
    </xf>
    <xf numFmtId="1" fontId="3" fillId="0" borderId="2" xfId="0" applyNumberFormat="1" applyFont="1" applyBorder="1" applyAlignment="1">
      <alignment wrapText="1"/>
    </xf>
    <xf numFmtId="164" fontId="3" fillId="0" borderId="2" xfId="0" applyNumberFormat="1" applyFont="1" applyBorder="1" applyAlignment="1">
      <alignment wrapText="1"/>
    </xf>
    <xf numFmtId="165" fontId="3" fillId="0" borderId="1" xfId="0" applyNumberFormat="1" applyFont="1" applyBorder="1" applyAlignment="1">
      <alignment wrapText="1"/>
    </xf>
    <xf numFmtId="2" fontId="3" fillId="0" borderId="3" xfId="0" applyNumberFormat="1" applyFont="1" applyFill="1" applyBorder="1" applyAlignment="1">
      <alignment wrapText="1"/>
    </xf>
    <xf numFmtId="2" fontId="3" fillId="0" borderId="1" xfId="0" applyNumberFormat="1" applyFont="1" applyFill="1" applyBorder="1" applyAlignment="1">
      <alignment wrapText="1"/>
    </xf>
    <xf numFmtId="2" fontId="3" fillId="0" borderId="2" xfId="0" applyNumberFormat="1" applyFont="1" applyFill="1" applyBorder="1" applyAlignment="1">
      <alignment wrapText="1"/>
    </xf>
    <xf numFmtId="2" fontId="3" fillId="3" borderId="3" xfId="0" applyNumberFormat="1" applyFont="1" applyFill="1" applyBorder="1" applyAlignment="1">
      <alignment wrapText="1"/>
    </xf>
    <xf numFmtId="2" fontId="3" fillId="3" borderId="2" xfId="0" applyNumberFormat="1" applyFont="1" applyFill="1" applyBorder="1" applyAlignment="1">
      <alignment wrapText="1"/>
    </xf>
    <xf numFmtId="2" fontId="3" fillId="3" borderId="1" xfId="0" applyNumberFormat="1" applyFont="1" applyFill="1" applyBorder="1" applyAlignment="1">
      <alignment wrapText="1"/>
    </xf>
    <xf numFmtId="2" fontId="3" fillId="0" borderId="8" xfId="0" applyNumberFormat="1" applyFont="1" applyFill="1" applyBorder="1" applyAlignment="1">
      <alignment wrapText="1"/>
    </xf>
    <xf numFmtId="2" fontId="3" fillId="0" borderId="9" xfId="0" applyNumberFormat="1" applyFont="1" applyFill="1" applyBorder="1" applyAlignment="1">
      <alignment wrapText="1"/>
    </xf>
    <xf numFmtId="2" fontId="3" fillId="0" borderId="16" xfId="0" applyNumberFormat="1" applyFont="1" applyFill="1" applyBorder="1" applyAlignment="1">
      <alignment wrapText="1"/>
    </xf>
    <xf numFmtId="2" fontId="3" fillId="0" borderId="0" xfId="0" applyNumberFormat="1" applyFont="1" applyFill="1" applyAlignment="1">
      <alignment wrapText="1"/>
    </xf>
    <xf numFmtId="2" fontId="2" fillId="2" borderId="12" xfId="0" applyNumberFormat="1" applyFont="1" applyFill="1" applyBorder="1" applyAlignment="1">
      <alignment wrapText="1"/>
    </xf>
    <xf numFmtId="2" fontId="3" fillId="0" borderId="23" xfId="0" applyNumberFormat="1" applyFont="1" applyBorder="1" applyAlignment="1">
      <alignment wrapText="1"/>
    </xf>
    <xf numFmtId="2" fontId="2" fillId="2" borderId="10" xfId="0" applyNumberFormat="1" applyFont="1" applyFill="1" applyBorder="1" applyAlignment="1">
      <alignment wrapText="1"/>
    </xf>
    <xf numFmtId="2" fontId="2" fillId="2" borderId="26" xfId="0" applyNumberFormat="1" applyFont="1" applyFill="1" applyBorder="1" applyAlignment="1">
      <alignment wrapText="1"/>
    </xf>
    <xf numFmtId="0" fontId="2" fillId="2" borderId="10" xfId="0" applyFont="1" applyFill="1" applyBorder="1" applyAlignment="1">
      <alignment wrapText="1"/>
    </xf>
    <xf numFmtId="0" fontId="2" fillId="2" borderId="22" xfId="0" applyFont="1" applyFill="1" applyBorder="1" applyAlignment="1">
      <alignment wrapText="1"/>
    </xf>
    <xf numFmtId="0" fontId="7" fillId="0" borderId="0" xfId="0" applyFont="1" applyAlignment="1">
      <alignment wrapText="1"/>
    </xf>
    <xf numFmtId="2" fontId="3" fillId="0" borderId="25" xfId="0" applyNumberFormat="1" applyFont="1" applyBorder="1" applyAlignment="1">
      <alignment wrapText="1"/>
    </xf>
    <xf numFmtId="2" fontId="2" fillId="0" borderId="1" xfId="0" applyNumberFormat="1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2" fontId="2" fillId="0" borderId="2" xfId="0" applyNumberFormat="1" applyFont="1" applyFill="1" applyBorder="1" applyAlignment="1">
      <alignment wrapText="1"/>
    </xf>
    <xf numFmtId="0" fontId="3" fillId="0" borderId="3" xfId="0" applyFont="1" applyFill="1" applyBorder="1" applyAlignment="1">
      <alignment wrapText="1"/>
    </xf>
    <xf numFmtId="2" fontId="2" fillId="0" borderId="3" xfId="0" applyNumberFormat="1" applyFont="1" applyFill="1" applyBorder="1" applyAlignment="1">
      <alignment wrapText="1"/>
    </xf>
    <xf numFmtId="2" fontId="3" fillId="5" borderId="2" xfId="0" applyNumberFormat="1" applyFont="1" applyFill="1" applyBorder="1" applyAlignment="1">
      <alignment wrapText="1"/>
    </xf>
    <xf numFmtId="2" fontId="3" fillId="5" borderId="1" xfId="0" applyNumberFormat="1" applyFont="1" applyFill="1" applyBorder="1" applyAlignment="1">
      <alignment wrapText="1"/>
    </xf>
    <xf numFmtId="2" fontId="3" fillId="5" borderId="3" xfId="0" applyNumberFormat="1" applyFont="1" applyFill="1" applyBorder="1" applyAlignment="1">
      <alignment wrapText="1"/>
    </xf>
    <xf numFmtId="0" fontId="4" fillId="0" borderId="1" xfId="0" applyFont="1" applyBorder="1" applyAlignment="1">
      <alignment horizontal="center" textRotation="90" wrapText="1"/>
    </xf>
    <xf numFmtId="2" fontId="2" fillId="0" borderId="11" xfId="0" applyNumberFormat="1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2" fillId="0" borderId="26" xfId="0" applyFont="1" applyFill="1" applyBorder="1" applyAlignment="1">
      <alignment wrapText="1"/>
    </xf>
    <xf numFmtId="2" fontId="3" fillId="0" borderId="8" xfId="0" applyNumberFormat="1" applyFont="1" applyFill="1" applyBorder="1" applyAlignment="1">
      <alignment horizontal="right" wrapText="1"/>
    </xf>
    <xf numFmtId="2" fontId="2" fillId="0" borderId="12" xfId="0" applyNumberFormat="1" applyFont="1" applyBorder="1" applyAlignment="1">
      <alignment wrapText="1"/>
    </xf>
    <xf numFmtId="2" fontId="2" fillId="2" borderId="37" xfId="0" applyNumberFormat="1" applyFont="1" applyFill="1" applyBorder="1" applyAlignment="1">
      <alignment wrapText="1"/>
    </xf>
    <xf numFmtId="2" fontId="3" fillId="2" borderId="12" xfId="0" applyNumberFormat="1" applyFont="1" applyFill="1" applyBorder="1" applyAlignment="1">
      <alignment wrapText="1"/>
    </xf>
    <xf numFmtId="0" fontId="2" fillId="2" borderId="35" xfId="0" applyFont="1" applyFill="1" applyBorder="1" applyAlignment="1">
      <alignment wrapText="1"/>
    </xf>
    <xf numFmtId="2" fontId="3" fillId="2" borderId="11" xfId="0" applyNumberFormat="1" applyFont="1" applyFill="1" applyBorder="1" applyAlignment="1">
      <alignment wrapText="1"/>
    </xf>
    <xf numFmtId="0" fontId="2" fillId="0" borderId="10" xfId="0" applyFont="1" applyFill="1" applyBorder="1" applyAlignment="1">
      <alignment wrapText="1"/>
    </xf>
    <xf numFmtId="2" fontId="2" fillId="3" borderId="2" xfId="0" applyNumberFormat="1" applyFont="1" applyFill="1" applyBorder="1" applyAlignment="1">
      <alignment wrapText="1"/>
    </xf>
    <xf numFmtId="2" fontId="2" fillId="3" borderId="1" xfId="0" applyNumberFormat="1" applyFont="1" applyFill="1" applyBorder="1" applyAlignment="1">
      <alignment wrapText="1"/>
    </xf>
    <xf numFmtId="2" fontId="2" fillId="3" borderId="3" xfId="0" applyNumberFormat="1" applyFont="1" applyFill="1" applyBorder="1" applyAlignment="1">
      <alignment wrapText="1"/>
    </xf>
    <xf numFmtId="0" fontId="2" fillId="0" borderId="14" xfId="0" applyFont="1" applyFill="1" applyBorder="1" applyAlignment="1">
      <alignment wrapText="1"/>
    </xf>
    <xf numFmtId="2" fontId="2" fillId="2" borderId="44" xfId="0" applyNumberFormat="1" applyFont="1" applyFill="1" applyBorder="1" applyAlignment="1">
      <alignment wrapText="1"/>
    </xf>
    <xf numFmtId="2" fontId="2" fillId="0" borderId="45" xfId="0" applyNumberFormat="1" applyFont="1" applyBorder="1" applyAlignment="1">
      <alignment wrapText="1"/>
    </xf>
    <xf numFmtId="2" fontId="2" fillId="0" borderId="46" xfId="0" applyNumberFormat="1" applyFont="1" applyBorder="1" applyAlignment="1">
      <alignment wrapText="1"/>
    </xf>
    <xf numFmtId="2" fontId="2" fillId="2" borderId="47" xfId="0" applyNumberFormat="1" applyFont="1" applyFill="1" applyBorder="1" applyAlignment="1">
      <alignment wrapText="1"/>
    </xf>
    <xf numFmtId="0" fontId="2" fillId="0" borderId="21" xfId="0" applyFont="1" applyFill="1" applyBorder="1" applyAlignment="1">
      <alignment wrapText="1"/>
    </xf>
    <xf numFmtId="2" fontId="2" fillId="2" borderId="48" xfId="0" applyNumberFormat="1" applyFont="1" applyFill="1" applyBorder="1" applyAlignment="1">
      <alignment wrapText="1"/>
    </xf>
    <xf numFmtId="2" fontId="5" fillId="0" borderId="49" xfId="0" applyNumberFormat="1" applyFont="1" applyFill="1" applyBorder="1" applyAlignment="1">
      <alignment wrapText="1"/>
    </xf>
    <xf numFmtId="2" fontId="2" fillId="0" borderId="31" xfId="0" applyNumberFormat="1" applyFont="1" applyFill="1" applyBorder="1" applyAlignment="1">
      <alignment wrapText="1"/>
    </xf>
    <xf numFmtId="2" fontId="5" fillId="0" borderId="31" xfId="0" applyNumberFormat="1" applyFont="1" applyFill="1" applyBorder="1" applyAlignment="1">
      <alignment wrapText="1"/>
    </xf>
    <xf numFmtId="2" fontId="2" fillId="2" borderId="38" xfId="0" applyNumberFormat="1" applyFont="1" applyFill="1" applyBorder="1" applyAlignment="1">
      <alignment wrapText="1"/>
    </xf>
    <xf numFmtId="0" fontId="3" fillId="0" borderId="4" xfId="0" applyFont="1" applyFill="1" applyBorder="1" applyAlignment="1">
      <alignment wrapText="1"/>
    </xf>
    <xf numFmtId="2" fontId="3" fillId="0" borderId="5" xfId="0" applyNumberFormat="1" applyFont="1" applyBorder="1" applyAlignment="1">
      <alignment wrapText="1"/>
    </xf>
    <xf numFmtId="2" fontId="3" fillId="0" borderId="6" xfId="0" applyNumberFormat="1" applyFont="1" applyFill="1" applyBorder="1" applyAlignment="1">
      <alignment wrapText="1"/>
    </xf>
    <xf numFmtId="0" fontId="3" fillId="0" borderId="7" xfId="0" applyFont="1" applyFill="1" applyBorder="1" applyAlignment="1">
      <alignment wrapText="1"/>
    </xf>
    <xf numFmtId="0" fontId="3" fillId="0" borderId="17" xfId="0" applyFont="1" applyFill="1" applyBorder="1" applyAlignment="1">
      <alignment wrapText="1"/>
    </xf>
    <xf numFmtId="2" fontId="3" fillId="0" borderId="29" xfId="0" applyNumberFormat="1" applyFont="1" applyBorder="1" applyAlignment="1">
      <alignment wrapText="1"/>
    </xf>
    <xf numFmtId="2" fontId="3" fillId="0" borderId="30" xfId="0" applyNumberFormat="1" applyFont="1" applyFill="1" applyBorder="1" applyAlignment="1">
      <alignment wrapText="1"/>
    </xf>
    <xf numFmtId="0" fontId="4" fillId="0" borderId="0" xfId="0" applyFont="1" applyBorder="1" applyAlignment="1">
      <alignment wrapText="1"/>
    </xf>
    <xf numFmtId="2" fontId="3" fillId="0" borderId="13" xfId="0" applyNumberFormat="1" applyFont="1" applyFill="1" applyBorder="1" applyAlignment="1">
      <alignment wrapText="1"/>
    </xf>
    <xf numFmtId="0" fontId="11" fillId="0" borderId="0" xfId="0" applyFont="1" applyAlignment="1">
      <alignment vertical="center"/>
    </xf>
    <xf numFmtId="0" fontId="10" fillId="0" borderId="0" xfId="0" applyFont="1" applyBorder="1" applyAlignment="1">
      <alignment wrapText="1"/>
    </xf>
    <xf numFmtId="0" fontId="7" fillId="0" borderId="50" xfId="0" applyFont="1" applyFill="1" applyBorder="1" applyAlignment="1">
      <alignment horizontal="center" wrapText="1"/>
    </xf>
    <xf numFmtId="0" fontId="9" fillId="0" borderId="0" xfId="0" applyFont="1" applyBorder="1" applyAlignment="1">
      <alignment wrapText="1"/>
    </xf>
    <xf numFmtId="0" fontId="7" fillId="0" borderId="1" xfId="0" applyFont="1" applyBorder="1" applyAlignment="1">
      <alignment wrapText="1"/>
    </xf>
    <xf numFmtId="2" fontId="7" fillId="0" borderId="1" xfId="0" applyNumberFormat="1" applyFont="1" applyBorder="1" applyAlignment="1">
      <alignment wrapText="1"/>
    </xf>
    <xf numFmtId="0" fontId="7" fillId="0" borderId="1" xfId="0" applyFont="1" applyFill="1" applyBorder="1" applyAlignment="1">
      <alignment horizontal="center" wrapText="1"/>
    </xf>
    <xf numFmtId="0" fontId="7" fillId="0" borderId="46" xfId="0" applyFont="1" applyFill="1" applyBorder="1" applyAlignment="1">
      <alignment horizontal="center" wrapText="1"/>
    </xf>
    <xf numFmtId="0" fontId="7" fillId="0" borderId="46" xfId="0" applyFont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2" fontId="7" fillId="0" borderId="1" xfId="0" applyNumberFormat="1" applyFont="1" applyFill="1" applyBorder="1" applyAlignment="1">
      <alignment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wrapText="1"/>
    </xf>
    <xf numFmtId="2" fontId="7" fillId="0" borderId="3" xfId="0" applyNumberFormat="1" applyFont="1" applyFill="1" applyBorder="1" applyAlignment="1">
      <alignment vertical="center" wrapText="1"/>
    </xf>
    <xf numFmtId="0" fontId="7" fillId="0" borderId="3" xfId="0" applyFont="1" applyBorder="1" applyAlignment="1">
      <alignment wrapText="1"/>
    </xf>
    <xf numFmtId="2" fontId="7" fillId="0" borderId="3" xfId="0" applyNumberFormat="1" applyFont="1" applyBorder="1" applyAlignment="1">
      <alignment wrapText="1"/>
    </xf>
    <xf numFmtId="0" fontId="1" fillId="0" borderId="11" xfId="0" applyFont="1" applyFill="1" applyBorder="1" applyAlignment="1">
      <alignment horizontal="right" wrapText="1"/>
    </xf>
    <xf numFmtId="2" fontId="1" fillId="0" borderId="11" xfId="1" applyNumberFormat="1" applyFont="1" applyFill="1" applyBorder="1" applyAlignment="1">
      <alignment wrapText="1"/>
    </xf>
    <xf numFmtId="0" fontId="1" fillId="0" borderId="11" xfId="0" applyFont="1" applyBorder="1" applyAlignment="1">
      <alignment horizontal="right" wrapText="1"/>
    </xf>
    <xf numFmtId="0" fontId="7" fillId="0" borderId="51" xfId="0" applyFont="1" applyBorder="1" applyAlignment="1">
      <alignment horizontal="center" wrapText="1"/>
    </xf>
    <xf numFmtId="0" fontId="8" fillId="4" borderId="21" xfId="0" applyFont="1" applyFill="1" applyBorder="1" applyAlignment="1"/>
    <xf numFmtId="0" fontId="3" fillId="0" borderId="13" xfId="0" applyFont="1" applyFill="1" applyBorder="1" applyAlignment="1">
      <alignment horizontal="center" wrapText="1"/>
    </xf>
    <xf numFmtId="0" fontId="3" fillId="0" borderId="20" xfId="0" applyFont="1" applyFill="1" applyBorder="1" applyAlignment="1">
      <alignment horizont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wrapText="1"/>
    </xf>
    <xf numFmtId="0" fontId="3" fillId="0" borderId="42" xfId="0" applyFont="1" applyBorder="1" applyAlignment="1">
      <alignment horizontal="center" wrapText="1"/>
    </xf>
    <xf numFmtId="0" fontId="3" fillId="0" borderId="18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29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3" fillId="0" borderId="8" xfId="0" applyFont="1" applyBorder="1" applyAlignment="1">
      <alignment horizontal="center" wrapText="1"/>
    </xf>
    <xf numFmtId="0" fontId="4" fillId="0" borderId="13" xfId="0" applyFont="1" applyFill="1" applyBorder="1" applyAlignment="1">
      <alignment horizontal="center" wrapText="1"/>
    </xf>
    <xf numFmtId="0" fontId="4" fillId="0" borderId="20" xfId="0" applyFont="1" applyFill="1" applyBorder="1" applyAlignment="1">
      <alignment horizontal="center" wrapText="1"/>
    </xf>
    <xf numFmtId="0" fontId="3" fillId="0" borderId="19" xfId="0" applyFont="1" applyFill="1" applyBorder="1" applyAlignment="1">
      <alignment horizontal="center" wrapText="1"/>
    </xf>
    <xf numFmtId="0" fontId="3" fillId="0" borderId="32" xfId="0" applyFont="1" applyFill="1" applyBorder="1" applyAlignment="1">
      <alignment horizontal="center" wrapText="1"/>
    </xf>
    <xf numFmtId="0" fontId="3" fillId="0" borderId="15" xfId="0" applyFont="1" applyFill="1" applyBorder="1" applyAlignment="1">
      <alignment horizontal="center" wrapText="1"/>
    </xf>
    <xf numFmtId="0" fontId="3" fillId="0" borderId="39" xfId="0" applyFont="1" applyFill="1" applyBorder="1" applyAlignment="1">
      <alignment horizontal="center" wrapText="1"/>
    </xf>
    <xf numFmtId="0" fontId="3" fillId="0" borderId="28" xfId="0" applyFont="1" applyFill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17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30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3" fillId="0" borderId="43" xfId="0" applyFont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wrapText="1"/>
    </xf>
    <xf numFmtId="0" fontId="1" fillId="0" borderId="14" xfId="0" applyFont="1" applyBorder="1" applyAlignment="1">
      <alignment horizontal="center" vertical="center" textRotation="90" wrapText="1"/>
    </xf>
    <xf numFmtId="0" fontId="1" fillId="0" borderId="33" xfId="0" applyFont="1" applyBorder="1" applyAlignment="1">
      <alignment horizontal="center" vertical="center" textRotation="90" wrapText="1"/>
    </xf>
    <xf numFmtId="0" fontId="1" fillId="0" borderId="15" xfId="0" applyFont="1" applyBorder="1" applyAlignment="1">
      <alignment horizontal="center" vertical="center" textRotation="90" wrapText="1"/>
    </xf>
    <xf numFmtId="0" fontId="1" fillId="0" borderId="0" xfId="0" applyFont="1" applyBorder="1" applyAlignment="1">
      <alignment horizontal="center" vertical="center" textRotation="90" wrapText="1"/>
    </xf>
    <xf numFmtId="0" fontId="1" fillId="0" borderId="36" xfId="0" applyFont="1" applyBorder="1" applyAlignment="1">
      <alignment horizontal="center" vertical="center" textRotation="90" wrapText="1"/>
    </xf>
    <xf numFmtId="0" fontId="1" fillId="0" borderId="40" xfId="0" applyFont="1" applyBorder="1" applyAlignment="1">
      <alignment horizontal="center" vertical="center" textRotation="90" wrapText="1"/>
    </xf>
    <xf numFmtId="0" fontId="1" fillId="0" borderId="10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4" borderId="0" xfId="0" applyFont="1" applyFill="1" applyBorder="1" applyAlignment="1">
      <alignment horizontal="center" wrapText="1"/>
    </xf>
    <xf numFmtId="0" fontId="1" fillId="4" borderId="2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wrapText="1"/>
    </xf>
    <xf numFmtId="0" fontId="3" fillId="0" borderId="25" xfId="0" applyFont="1" applyBorder="1" applyAlignment="1">
      <alignment horizontal="center" wrapText="1"/>
    </xf>
    <xf numFmtId="0" fontId="3" fillId="0" borderId="34" xfId="0" applyFont="1" applyBorder="1" applyAlignment="1">
      <alignment horizontal="center" wrapText="1"/>
    </xf>
    <xf numFmtId="0" fontId="3" fillId="0" borderId="0" xfId="0" applyFont="1" applyFill="1" applyAlignment="1">
      <alignment horizontal="left" wrapText="1"/>
    </xf>
    <xf numFmtId="0" fontId="2" fillId="0" borderId="0" xfId="0" applyFont="1" applyAlignment="1">
      <alignment horizontal="center" wrapText="1"/>
    </xf>
    <xf numFmtId="0" fontId="3" fillId="0" borderId="32" xfId="0" applyFont="1" applyBorder="1" applyAlignment="1">
      <alignment horizontal="center" wrapText="1"/>
    </xf>
    <xf numFmtId="0" fontId="1" fillId="0" borderId="21" xfId="0" applyFont="1" applyBorder="1" applyAlignment="1">
      <alignment horizontal="center" vertical="center" textRotation="90" wrapText="1"/>
    </xf>
    <xf numFmtId="2" fontId="3" fillId="2" borderId="24" xfId="0" applyNumberFormat="1" applyFont="1" applyFill="1" applyBorder="1" applyAlignment="1">
      <alignment horizontal="center" wrapText="1"/>
    </xf>
    <xf numFmtId="2" fontId="3" fillId="2" borderId="27" xfId="0" applyNumberFormat="1" applyFont="1" applyFill="1" applyBorder="1" applyAlignment="1">
      <alignment horizontal="center" wrapText="1"/>
    </xf>
    <xf numFmtId="2" fontId="3" fillId="2" borderId="0" xfId="0" applyNumberFormat="1" applyFont="1" applyFill="1" applyBorder="1" applyAlignment="1">
      <alignment horizontal="center" wrapText="1"/>
    </xf>
    <xf numFmtId="2" fontId="3" fillId="2" borderId="25" xfId="0" applyNumberFormat="1" applyFont="1" applyFill="1" applyBorder="1" applyAlignment="1">
      <alignment horizontal="center" wrapText="1"/>
    </xf>
    <xf numFmtId="2" fontId="3" fillId="2" borderId="28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8" fillId="4" borderId="28" xfId="0" applyFont="1" applyFill="1" applyBorder="1" applyAlignment="1">
      <alignment horizontal="center"/>
    </xf>
    <xf numFmtId="0" fontId="3" fillId="0" borderId="28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25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1" fillId="4" borderId="21" xfId="0" applyFont="1" applyFill="1" applyBorder="1" applyAlignment="1"/>
    <xf numFmtId="2" fontId="12" fillId="0" borderId="12" xfId="0" applyNumberFormat="1" applyFont="1" applyBorder="1" applyAlignment="1">
      <alignment wrapText="1"/>
    </xf>
  </cellXfs>
  <cellStyles count="2">
    <cellStyle name="Įprastas" xfId="0" builtinId="0"/>
    <cellStyle name="Procentai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62"/>
  <sheetViews>
    <sheetView zoomScale="110" zoomScaleNormal="11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V4" sqref="V4"/>
    </sheetView>
  </sheetViews>
  <sheetFormatPr defaultColWidth="9.140625" defaultRowHeight="12" x14ac:dyDescent="0.2"/>
  <cols>
    <col min="1" max="1" width="2.85546875" style="1" customWidth="1"/>
    <col min="2" max="2" width="10.5703125" style="1" customWidth="1"/>
    <col min="3" max="3" width="17.28515625" style="1" customWidth="1"/>
    <col min="4" max="4" width="10.140625" style="1" customWidth="1"/>
    <col min="5" max="5" width="7.140625" style="1" customWidth="1"/>
    <col min="6" max="6" width="7" style="1" customWidth="1"/>
    <col min="7" max="7" width="8.28515625" style="1" customWidth="1"/>
    <col min="8" max="8" width="6.7109375" style="1" customWidth="1"/>
    <col min="9" max="9" width="8.140625" style="1" customWidth="1"/>
    <col min="10" max="10" width="8" style="1" customWidth="1"/>
    <col min="11" max="11" width="7" style="1" customWidth="1"/>
    <col min="12" max="12" width="7.5703125" style="1" customWidth="1"/>
    <col min="13" max="13" width="6.5703125" style="1" customWidth="1"/>
    <col min="14" max="14" width="8.28515625" style="1" customWidth="1"/>
    <col min="15" max="15" width="6.7109375" style="1" customWidth="1"/>
    <col min="16" max="16" width="6" style="1" customWidth="1"/>
    <col min="17" max="17" width="7.42578125" style="1" customWidth="1"/>
    <col min="18" max="18" width="7.85546875" style="1" customWidth="1"/>
    <col min="19" max="19" width="6.85546875" style="1" customWidth="1"/>
    <col min="20" max="20" width="8.28515625" style="1" customWidth="1"/>
    <col min="21" max="21" width="7.140625" style="1" customWidth="1"/>
    <col min="22" max="22" width="8.85546875" style="1" customWidth="1"/>
    <col min="23" max="23" width="9.7109375" style="1" customWidth="1"/>
    <col min="24" max="24" width="8.5703125" style="1" customWidth="1"/>
    <col min="25" max="25" width="10" style="1" customWidth="1"/>
    <col min="26" max="26" width="8.5703125" style="1" customWidth="1"/>
    <col min="27" max="16384" width="9.140625" style="1"/>
  </cols>
  <sheetData>
    <row r="1" spans="1:26" ht="16.5" customHeight="1" thickBot="1" x14ac:dyDescent="0.3">
      <c r="A1" s="173" t="s">
        <v>110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05"/>
      <c r="Y1" s="105"/>
      <c r="Z1" s="105"/>
    </row>
    <row r="2" spans="1:26" ht="13.5" customHeight="1" x14ac:dyDescent="0.2">
      <c r="A2" s="109" t="s">
        <v>60</v>
      </c>
      <c r="B2" s="111" t="s">
        <v>0</v>
      </c>
      <c r="C2" s="115" t="s">
        <v>1</v>
      </c>
      <c r="D2" s="115" t="s">
        <v>84</v>
      </c>
      <c r="E2" s="118" t="s">
        <v>86</v>
      </c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9"/>
      <c r="X2" s="128" t="s">
        <v>87</v>
      </c>
      <c r="Y2" s="115" t="s">
        <v>88</v>
      </c>
      <c r="Z2" s="131" t="s">
        <v>89</v>
      </c>
    </row>
    <row r="3" spans="1:26" ht="12.75" customHeight="1" x14ac:dyDescent="0.2">
      <c r="A3" s="110"/>
      <c r="B3" s="112"/>
      <c r="C3" s="116"/>
      <c r="D3" s="116"/>
      <c r="E3" s="116" t="s">
        <v>21</v>
      </c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20" t="s">
        <v>85</v>
      </c>
      <c r="X3" s="129"/>
      <c r="Y3" s="116"/>
      <c r="Z3" s="120"/>
    </row>
    <row r="4" spans="1:26" ht="100.5" customHeight="1" thickBot="1" x14ac:dyDescent="0.25">
      <c r="A4" s="110"/>
      <c r="B4" s="112"/>
      <c r="C4" s="116"/>
      <c r="D4" s="116"/>
      <c r="E4" s="19" t="s">
        <v>58</v>
      </c>
      <c r="F4" s="19" t="s">
        <v>5</v>
      </c>
      <c r="G4" s="19" t="s">
        <v>6</v>
      </c>
      <c r="H4" s="19" t="s">
        <v>7</v>
      </c>
      <c r="I4" s="19" t="s">
        <v>8</v>
      </c>
      <c r="J4" s="19" t="s">
        <v>9</v>
      </c>
      <c r="K4" s="19" t="s">
        <v>10</v>
      </c>
      <c r="L4" s="19" t="s">
        <v>11</v>
      </c>
      <c r="M4" s="19" t="s">
        <v>63</v>
      </c>
      <c r="N4" s="19" t="s">
        <v>12</v>
      </c>
      <c r="O4" s="19" t="s">
        <v>13</v>
      </c>
      <c r="P4" s="19" t="s">
        <v>14</v>
      </c>
      <c r="Q4" s="19" t="s">
        <v>15</v>
      </c>
      <c r="R4" s="19" t="s">
        <v>16</v>
      </c>
      <c r="S4" s="19" t="s">
        <v>17</v>
      </c>
      <c r="T4" s="19" t="s">
        <v>18</v>
      </c>
      <c r="U4" s="19" t="s">
        <v>19</v>
      </c>
      <c r="V4" s="50" t="s">
        <v>83</v>
      </c>
      <c r="W4" s="120"/>
      <c r="X4" s="130"/>
      <c r="Y4" s="117"/>
      <c r="Z4" s="132"/>
    </row>
    <row r="5" spans="1:26" ht="23.25" customHeight="1" x14ac:dyDescent="0.2">
      <c r="A5" s="108">
        <v>1</v>
      </c>
      <c r="B5" s="106" t="s">
        <v>3</v>
      </c>
      <c r="C5" s="42" t="s">
        <v>29</v>
      </c>
      <c r="D5" s="24">
        <v>6900</v>
      </c>
      <c r="E5" s="4"/>
      <c r="F5" s="4"/>
      <c r="G5" s="4"/>
      <c r="H5" s="4"/>
      <c r="I5" s="4"/>
      <c r="J5" s="4">
        <v>2600</v>
      </c>
      <c r="K5" s="4"/>
      <c r="L5" s="4"/>
      <c r="M5" s="4"/>
      <c r="N5" s="4">
        <v>1500</v>
      </c>
      <c r="O5" s="4"/>
      <c r="P5" s="4"/>
      <c r="Q5" s="4">
        <v>300</v>
      </c>
      <c r="R5" s="4"/>
      <c r="S5" s="4"/>
      <c r="T5" s="24">
        <v>2500</v>
      </c>
      <c r="U5" s="4"/>
      <c r="V5" s="4"/>
      <c r="W5" s="29">
        <f>SUM(E5:V5)</f>
        <v>6900</v>
      </c>
      <c r="X5" s="113"/>
      <c r="Y5" s="113"/>
      <c r="Z5" s="113"/>
    </row>
    <row r="6" spans="1:26" ht="23.25" customHeight="1" x14ac:dyDescent="0.2">
      <c r="A6" s="108"/>
      <c r="B6" s="106"/>
      <c r="C6" s="42" t="s">
        <v>59</v>
      </c>
      <c r="D6" s="4">
        <v>16590</v>
      </c>
      <c r="E6" s="4">
        <v>690</v>
      </c>
      <c r="F6" s="4"/>
      <c r="G6" s="4">
        <v>12900</v>
      </c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24">
        <v>3000</v>
      </c>
      <c r="U6" s="4"/>
      <c r="V6" s="4"/>
      <c r="W6" s="29">
        <f>SUM(E6:V6)</f>
        <v>16590</v>
      </c>
      <c r="X6" s="113"/>
      <c r="Y6" s="114"/>
      <c r="Z6" s="114"/>
    </row>
    <row r="7" spans="1:26" ht="12.75" thickBot="1" x14ac:dyDescent="0.25">
      <c r="A7" s="108"/>
      <c r="B7" s="106"/>
      <c r="C7" s="45" t="s">
        <v>30</v>
      </c>
      <c r="D7" s="23">
        <v>300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>
        <v>300</v>
      </c>
      <c r="U7" s="6"/>
      <c r="V7" s="6"/>
      <c r="W7" s="30">
        <f>SUM(E7:V7)</f>
        <v>300</v>
      </c>
      <c r="X7" s="113"/>
      <c r="Y7" s="114"/>
      <c r="Z7" s="114"/>
    </row>
    <row r="8" spans="1:26" ht="12.75" thickBot="1" x14ac:dyDescent="0.25">
      <c r="A8" s="108"/>
      <c r="B8" s="107"/>
      <c r="C8" s="60" t="s">
        <v>4</v>
      </c>
      <c r="D8" s="13">
        <f>SUM(D5:D7)</f>
        <v>23790</v>
      </c>
      <c r="E8" s="7"/>
      <c r="F8" s="7"/>
      <c r="G8" s="7"/>
      <c r="H8" s="7"/>
      <c r="I8" s="7"/>
      <c r="J8" s="7">
        <f t="shared" ref="J8:W8" si="0">SUM(J5:J7)</f>
        <v>2600</v>
      </c>
      <c r="K8" s="7"/>
      <c r="L8" s="7"/>
      <c r="M8" s="7"/>
      <c r="N8" s="7"/>
      <c r="O8" s="7"/>
      <c r="P8" s="7"/>
      <c r="Q8" s="7">
        <f t="shared" si="0"/>
        <v>300</v>
      </c>
      <c r="R8" s="7"/>
      <c r="S8" s="7"/>
      <c r="T8" s="7">
        <f t="shared" si="0"/>
        <v>5800</v>
      </c>
      <c r="U8" s="7"/>
      <c r="V8" s="7"/>
      <c r="W8" s="33">
        <f t="shared" si="0"/>
        <v>23790</v>
      </c>
      <c r="X8" s="52"/>
      <c r="Y8" s="24">
        <v>23790</v>
      </c>
      <c r="Z8" s="11">
        <f>D8+X8-Y8</f>
        <v>0</v>
      </c>
    </row>
    <row r="9" spans="1:26" ht="21.75" customHeight="1" x14ac:dyDescent="0.2">
      <c r="A9" s="108">
        <v>2</v>
      </c>
      <c r="B9" s="106" t="s">
        <v>65</v>
      </c>
      <c r="C9" s="43" t="s">
        <v>29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31">
        <f>SUM(E9:V9)</f>
        <v>0</v>
      </c>
      <c r="X9" s="113"/>
      <c r="Y9" s="114"/>
      <c r="Z9" s="114"/>
    </row>
    <row r="10" spans="1:26" ht="21.75" customHeight="1" x14ac:dyDescent="0.2">
      <c r="A10" s="108"/>
      <c r="B10" s="106"/>
      <c r="C10" s="42" t="s">
        <v>59</v>
      </c>
      <c r="D10" s="4">
        <v>0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29">
        <f>SUM(E10:V10)</f>
        <v>0</v>
      </c>
      <c r="X10" s="113"/>
      <c r="Y10" s="114"/>
      <c r="Z10" s="114"/>
    </row>
    <row r="11" spans="1:26" ht="12.75" thickBot="1" x14ac:dyDescent="0.25">
      <c r="A11" s="108"/>
      <c r="B11" s="106"/>
      <c r="C11" s="45" t="s">
        <v>30</v>
      </c>
      <c r="D11" s="23">
        <v>1721.77</v>
      </c>
      <c r="E11" s="6"/>
      <c r="F11" s="6"/>
      <c r="G11" s="6"/>
      <c r="H11" s="6"/>
      <c r="I11" s="6"/>
      <c r="J11" s="6"/>
      <c r="K11" s="6"/>
      <c r="L11" s="6"/>
      <c r="M11" s="6"/>
      <c r="N11" s="6">
        <v>500</v>
      </c>
      <c r="O11" s="6"/>
      <c r="P11" s="6"/>
      <c r="Q11" s="6"/>
      <c r="R11" s="6"/>
      <c r="S11" s="6"/>
      <c r="T11" s="23">
        <v>1221.77</v>
      </c>
      <c r="U11" s="6"/>
      <c r="V11" s="6"/>
      <c r="W11" s="30">
        <f>SUM(E11:V11)</f>
        <v>1721.77</v>
      </c>
      <c r="X11" s="113"/>
      <c r="Y11" s="114"/>
      <c r="Z11" s="114"/>
    </row>
    <row r="12" spans="1:26" ht="12.75" customHeight="1" thickBot="1" x14ac:dyDescent="0.25">
      <c r="A12" s="108"/>
      <c r="B12" s="107"/>
      <c r="C12" s="60" t="s">
        <v>4</v>
      </c>
      <c r="D12" s="13">
        <f>SUM(D9:D11)</f>
        <v>1721.77</v>
      </c>
      <c r="E12" s="7"/>
      <c r="F12" s="7"/>
      <c r="G12" s="7"/>
      <c r="H12" s="7"/>
      <c r="I12" s="7"/>
      <c r="J12" s="7">
        <f t="shared" ref="J12:W12" si="1">SUM(J9:J11)</f>
        <v>0</v>
      </c>
      <c r="K12" s="7"/>
      <c r="L12" s="7"/>
      <c r="M12" s="7"/>
      <c r="N12" s="7"/>
      <c r="O12" s="7"/>
      <c r="P12" s="7"/>
      <c r="Q12" s="7">
        <f t="shared" si="1"/>
        <v>0</v>
      </c>
      <c r="R12" s="7"/>
      <c r="S12" s="7"/>
      <c r="T12" s="7"/>
      <c r="U12" s="7"/>
      <c r="V12" s="7"/>
      <c r="W12" s="33">
        <f t="shared" si="1"/>
        <v>1721.77</v>
      </c>
      <c r="X12" s="52"/>
      <c r="Y12" s="42">
        <v>1721.77</v>
      </c>
      <c r="Z12" s="11">
        <f>D12+X12-Y12</f>
        <v>0</v>
      </c>
    </row>
    <row r="13" spans="1:26" ht="21.75" customHeight="1" x14ac:dyDescent="0.2">
      <c r="A13" s="108">
        <v>3</v>
      </c>
      <c r="B13" s="106" t="s">
        <v>64</v>
      </c>
      <c r="C13" s="43" t="s">
        <v>29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31">
        <f>SUM(E13:V13)</f>
        <v>0</v>
      </c>
      <c r="X13" s="113"/>
      <c r="Y13" s="114"/>
      <c r="Z13" s="114"/>
    </row>
    <row r="14" spans="1:26" ht="21.75" customHeight="1" x14ac:dyDescent="0.2">
      <c r="A14" s="108"/>
      <c r="B14" s="106"/>
      <c r="C14" s="42" t="s">
        <v>59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29">
        <f>SUM(E14:V14)</f>
        <v>0</v>
      </c>
      <c r="X14" s="113"/>
      <c r="Y14" s="114"/>
      <c r="Z14" s="114"/>
    </row>
    <row r="15" spans="1:26" ht="12.75" thickBot="1" x14ac:dyDescent="0.25">
      <c r="A15" s="108"/>
      <c r="B15" s="106"/>
      <c r="C15" s="45" t="s">
        <v>30</v>
      </c>
      <c r="D15" s="23">
        <v>5485.84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23">
        <v>5485.84</v>
      </c>
      <c r="U15" s="6"/>
      <c r="V15" s="6"/>
      <c r="W15" s="30">
        <f>SUM(E15:V15)</f>
        <v>5485.84</v>
      </c>
      <c r="X15" s="113"/>
      <c r="Y15" s="114"/>
      <c r="Z15" s="114"/>
    </row>
    <row r="16" spans="1:26" ht="12.75" customHeight="1" thickBot="1" x14ac:dyDescent="0.25">
      <c r="A16" s="108"/>
      <c r="B16" s="107"/>
      <c r="C16" s="60" t="s">
        <v>4</v>
      </c>
      <c r="D16" s="13">
        <f>SUM(D13:D15)</f>
        <v>5485.84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>
        <f t="shared" ref="T16" si="2">SUM(T13:T15)</f>
        <v>5485.84</v>
      </c>
      <c r="U16" s="7"/>
      <c r="V16" s="7"/>
      <c r="W16" s="33">
        <f t="shared" ref="W16" si="3">SUM(W13:W15)</f>
        <v>5485.84</v>
      </c>
      <c r="X16" s="52"/>
      <c r="Y16" s="42">
        <v>5485.84</v>
      </c>
      <c r="Z16" s="11">
        <f>D16+X16-Y16</f>
        <v>0</v>
      </c>
    </row>
    <row r="17" spans="1:26" ht="24" customHeight="1" x14ac:dyDescent="0.2">
      <c r="A17" s="108">
        <v>4</v>
      </c>
      <c r="B17" s="106" t="s">
        <v>23</v>
      </c>
      <c r="C17" s="43" t="s">
        <v>29</v>
      </c>
      <c r="D17" s="25">
        <v>398.2</v>
      </c>
      <c r="E17" s="2"/>
      <c r="F17" s="2"/>
      <c r="G17" s="2"/>
      <c r="H17" s="2"/>
      <c r="I17" s="2"/>
      <c r="J17" s="2">
        <v>92.8</v>
      </c>
      <c r="K17" s="2"/>
      <c r="L17" s="2"/>
      <c r="M17" s="2"/>
      <c r="N17" s="2"/>
      <c r="O17" s="2"/>
      <c r="P17" s="2"/>
      <c r="Q17" s="2"/>
      <c r="R17" s="2"/>
      <c r="S17" s="2"/>
      <c r="T17" s="2">
        <v>305.39999999999998</v>
      </c>
      <c r="U17" s="2"/>
      <c r="V17" s="2"/>
      <c r="W17" s="31">
        <f>SUM(E17:V17)</f>
        <v>398.2</v>
      </c>
      <c r="X17" s="113"/>
      <c r="Y17" s="114"/>
      <c r="Z17" s="114"/>
    </row>
    <row r="18" spans="1:26" ht="22.5" customHeight="1" x14ac:dyDescent="0.2">
      <c r="A18" s="108"/>
      <c r="B18" s="106"/>
      <c r="C18" s="42" t="s">
        <v>59</v>
      </c>
      <c r="D18" s="24">
        <v>12478.63</v>
      </c>
      <c r="E18" s="4">
        <v>270</v>
      </c>
      <c r="F18" s="4"/>
      <c r="G18" s="4">
        <v>9747.98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24">
        <v>1960.65</v>
      </c>
      <c r="U18" s="4"/>
      <c r="V18" s="24">
        <v>500</v>
      </c>
      <c r="W18" s="29">
        <f>SUM(E18:V18)</f>
        <v>12478.63</v>
      </c>
      <c r="X18" s="113"/>
      <c r="Y18" s="114"/>
      <c r="Z18" s="114"/>
    </row>
    <row r="19" spans="1:26" ht="13.5" customHeight="1" thickBot="1" x14ac:dyDescent="0.25">
      <c r="A19" s="108"/>
      <c r="B19" s="106"/>
      <c r="C19" s="45" t="s">
        <v>30</v>
      </c>
      <c r="D19" s="23">
        <v>1095.6100000000001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>
        <v>595.61</v>
      </c>
      <c r="U19" s="6"/>
      <c r="V19" s="23">
        <v>500</v>
      </c>
      <c r="W19" s="30">
        <f>SUM(E19:V19)</f>
        <v>1095.6100000000001</v>
      </c>
      <c r="X19" s="113"/>
      <c r="Y19" s="114"/>
      <c r="Z19" s="114"/>
    </row>
    <row r="20" spans="1:26" ht="12.75" customHeight="1" thickBot="1" x14ac:dyDescent="0.25">
      <c r="A20" s="108"/>
      <c r="B20" s="107"/>
      <c r="C20" s="60" t="s">
        <v>4</v>
      </c>
      <c r="D20" s="13">
        <f>SUM(D17:D19)</f>
        <v>13972.44</v>
      </c>
      <c r="E20" s="7"/>
      <c r="F20" s="7"/>
      <c r="G20" s="7">
        <f t="shared" ref="G20" si="4">SUM(G17:G19)</f>
        <v>9747.98</v>
      </c>
      <c r="H20" s="7"/>
      <c r="I20" s="7"/>
      <c r="J20" s="7">
        <f t="shared" ref="J20" si="5">SUM(J17:J19)</f>
        <v>92.8</v>
      </c>
      <c r="K20" s="7"/>
      <c r="L20" s="7"/>
      <c r="M20" s="7"/>
      <c r="N20" s="7"/>
      <c r="O20" s="7"/>
      <c r="P20" s="7"/>
      <c r="Q20" s="7"/>
      <c r="R20" s="7"/>
      <c r="S20" s="7"/>
      <c r="T20" s="7">
        <f t="shared" ref="T20" si="6">SUM(T17:T19)</f>
        <v>2861.6600000000003</v>
      </c>
      <c r="U20" s="7"/>
      <c r="V20" s="7"/>
      <c r="W20" s="33">
        <f t="shared" ref="W20" si="7">SUM(W17:W19)</f>
        <v>13972.44</v>
      </c>
      <c r="X20" s="52"/>
      <c r="Y20" s="42">
        <v>13972.44</v>
      </c>
      <c r="Z20" s="11">
        <f>D20+X20-Y20</f>
        <v>0</v>
      </c>
    </row>
    <row r="21" spans="1:26" ht="21.75" customHeight="1" x14ac:dyDescent="0.2">
      <c r="A21" s="108">
        <v>5</v>
      </c>
      <c r="B21" s="106" t="s">
        <v>25</v>
      </c>
      <c r="C21" s="43" t="s">
        <v>29</v>
      </c>
      <c r="D21" s="25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31">
        <f>SUM(E21:V21)</f>
        <v>0</v>
      </c>
      <c r="X21" s="113"/>
      <c r="Y21" s="114"/>
      <c r="Z21" s="114"/>
    </row>
    <row r="22" spans="1:26" ht="22.5" customHeight="1" x14ac:dyDescent="0.2">
      <c r="A22" s="108"/>
      <c r="B22" s="106"/>
      <c r="C22" s="42" t="s">
        <v>59</v>
      </c>
      <c r="D22" s="2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29">
        <f>SUM(E22:V22)</f>
        <v>0</v>
      </c>
      <c r="X22" s="113"/>
      <c r="Y22" s="114"/>
      <c r="Z22" s="114"/>
    </row>
    <row r="23" spans="1:26" ht="13.5" customHeight="1" thickBot="1" x14ac:dyDescent="0.25">
      <c r="A23" s="108"/>
      <c r="B23" s="106"/>
      <c r="C23" s="45" t="s">
        <v>30</v>
      </c>
      <c r="D23" s="23">
        <v>7962.85</v>
      </c>
      <c r="E23" s="6"/>
      <c r="F23" s="6"/>
      <c r="G23" s="6"/>
      <c r="H23" s="6"/>
      <c r="I23" s="6"/>
      <c r="J23" s="10"/>
      <c r="K23" s="6"/>
      <c r="L23" s="6"/>
      <c r="M23" s="6"/>
      <c r="N23" s="6">
        <v>3700</v>
      </c>
      <c r="O23" s="6"/>
      <c r="P23" s="6"/>
      <c r="Q23" s="6">
        <v>2286.6</v>
      </c>
      <c r="R23" s="6"/>
      <c r="S23" s="6"/>
      <c r="T23" s="6">
        <v>1976.25</v>
      </c>
      <c r="U23" s="6"/>
      <c r="V23" s="6"/>
      <c r="W23" s="30">
        <f>SUM(E23:V23)</f>
        <v>7962.85</v>
      </c>
      <c r="X23" s="113"/>
      <c r="Y23" s="114"/>
      <c r="Z23" s="114"/>
    </row>
    <row r="24" spans="1:26" ht="12.75" customHeight="1" thickBot="1" x14ac:dyDescent="0.25">
      <c r="A24" s="108"/>
      <c r="B24" s="107"/>
      <c r="C24" s="60" t="s">
        <v>4</v>
      </c>
      <c r="D24" s="13">
        <f>SUM(D21:D23)</f>
        <v>7962.85</v>
      </c>
      <c r="E24" s="7"/>
      <c r="F24" s="7"/>
      <c r="G24" s="7"/>
      <c r="H24" s="7"/>
      <c r="I24" s="7"/>
      <c r="J24" s="9">
        <f t="shared" ref="J24:W24" si="8">SUM(J21:J23)</f>
        <v>0</v>
      </c>
      <c r="K24" s="7"/>
      <c r="L24" s="7"/>
      <c r="M24" s="7"/>
      <c r="N24" s="7"/>
      <c r="O24" s="7"/>
      <c r="P24" s="7"/>
      <c r="Q24" s="7">
        <f t="shared" si="8"/>
        <v>2286.6</v>
      </c>
      <c r="R24" s="7"/>
      <c r="S24" s="7"/>
      <c r="T24" s="7">
        <f t="shared" si="8"/>
        <v>1976.25</v>
      </c>
      <c r="U24" s="7"/>
      <c r="V24" s="7"/>
      <c r="W24" s="33">
        <f t="shared" si="8"/>
        <v>7962.85</v>
      </c>
      <c r="X24" s="52"/>
      <c r="Y24" s="42">
        <v>7962.85</v>
      </c>
      <c r="Z24" s="3">
        <f>D24+X24-Y24</f>
        <v>0</v>
      </c>
    </row>
    <row r="25" spans="1:26" ht="24" x14ac:dyDescent="0.2">
      <c r="A25" s="108">
        <v>6</v>
      </c>
      <c r="B25" s="106" t="s">
        <v>26</v>
      </c>
      <c r="C25" s="43" t="s">
        <v>29</v>
      </c>
      <c r="D25" s="25">
        <v>2800</v>
      </c>
      <c r="E25" s="2"/>
      <c r="F25" s="2"/>
      <c r="G25" s="2"/>
      <c r="H25" s="2"/>
      <c r="I25" s="2"/>
      <c r="J25" s="2"/>
      <c r="K25" s="2"/>
      <c r="L25" s="2"/>
      <c r="M25" s="2"/>
      <c r="N25" s="2">
        <v>100</v>
      </c>
      <c r="O25" s="2"/>
      <c r="P25" s="2"/>
      <c r="Q25" s="2">
        <v>100</v>
      </c>
      <c r="R25" s="2"/>
      <c r="S25" s="2"/>
      <c r="T25" s="25">
        <v>1100</v>
      </c>
      <c r="U25" s="20"/>
      <c r="V25" s="25">
        <v>1500</v>
      </c>
      <c r="W25" s="31">
        <f>SUM(E25:V25)</f>
        <v>2800</v>
      </c>
      <c r="X25" s="113"/>
      <c r="Y25" s="114"/>
      <c r="Z25" s="114"/>
    </row>
    <row r="26" spans="1:26" ht="24" customHeight="1" x14ac:dyDescent="0.2">
      <c r="A26" s="108"/>
      <c r="B26" s="106"/>
      <c r="C26" s="42" t="s">
        <v>59</v>
      </c>
      <c r="D26" s="24">
        <v>0</v>
      </c>
      <c r="E26" s="4"/>
      <c r="F26" s="4"/>
      <c r="G26" s="22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29">
        <f>SUM(E26:V26)</f>
        <v>0</v>
      </c>
      <c r="X26" s="113"/>
      <c r="Y26" s="114"/>
      <c r="Z26" s="114"/>
    </row>
    <row r="27" spans="1:26" ht="12.75" thickBot="1" x14ac:dyDescent="0.25">
      <c r="A27" s="108"/>
      <c r="B27" s="106"/>
      <c r="C27" s="45" t="s">
        <v>30</v>
      </c>
      <c r="D27" s="23">
        <v>1900</v>
      </c>
      <c r="E27" s="6"/>
      <c r="F27" s="6"/>
      <c r="G27" s="6"/>
      <c r="H27" s="6"/>
      <c r="I27" s="6"/>
      <c r="J27" s="6"/>
      <c r="K27" s="6"/>
      <c r="L27" s="6"/>
      <c r="M27" s="6"/>
      <c r="N27" s="6">
        <v>200</v>
      </c>
      <c r="O27" s="6"/>
      <c r="P27" s="6"/>
      <c r="Q27" s="6">
        <v>500</v>
      </c>
      <c r="R27" s="6"/>
      <c r="S27" s="6"/>
      <c r="T27" s="6">
        <v>1200</v>
      </c>
      <c r="U27" s="6"/>
      <c r="V27" s="6"/>
      <c r="W27" s="30">
        <f>SUM(E27:V27)</f>
        <v>1900</v>
      </c>
      <c r="X27" s="113"/>
      <c r="Y27" s="114"/>
      <c r="Z27" s="114"/>
    </row>
    <row r="28" spans="1:26" ht="12.75" customHeight="1" thickBot="1" x14ac:dyDescent="0.25">
      <c r="A28" s="108"/>
      <c r="B28" s="107"/>
      <c r="C28" s="60" t="s">
        <v>4</v>
      </c>
      <c r="D28" s="13">
        <f>SUM(D25:D27)</f>
        <v>4700</v>
      </c>
      <c r="E28" s="9">
        <f t="shared" ref="E28:W28" si="9">SUM(E25:E27)</f>
        <v>0</v>
      </c>
      <c r="F28" s="9">
        <f t="shared" si="9"/>
        <v>0</v>
      </c>
      <c r="G28" s="7"/>
      <c r="H28" s="7"/>
      <c r="I28" s="7"/>
      <c r="J28" s="7">
        <f t="shared" si="9"/>
        <v>0</v>
      </c>
      <c r="K28" s="7"/>
      <c r="L28" s="7"/>
      <c r="M28" s="7"/>
      <c r="N28" s="7">
        <f t="shared" si="9"/>
        <v>300</v>
      </c>
      <c r="O28" s="7"/>
      <c r="P28" s="7"/>
      <c r="Q28" s="7">
        <f t="shared" si="9"/>
        <v>600</v>
      </c>
      <c r="R28" s="7"/>
      <c r="S28" s="7"/>
      <c r="T28" s="7">
        <f t="shared" si="9"/>
        <v>2300</v>
      </c>
      <c r="U28" s="9">
        <f t="shared" si="9"/>
        <v>0</v>
      </c>
      <c r="V28" s="7"/>
      <c r="W28" s="33">
        <f t="shared" si="9"/>
        <v>4700</v>
      </c>
      <c r="X28" s="52"/>
      <c r="Y28" s="24">
        <v>4700</v>
      </c>
      <c r="Z28" s="3">
        <f>D28+X28-Y28</f>
        <v>0</v>
      </c>
    </row>
    <row r="29" spans="1:26" ht="21" customHeight="1" x14ac:dyDescent="0.2">
      <c r="A29" s="108">
        <v>7</v>
      </c>
      <c r="B29" s="106" t="s">
        <v>27</v>
      </c>
      <c r="C29" s="43" t="s">
        <v>29</v>
      </c>
      <c r="D29" s="25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31">
        <f>SUM(E29:V29)</f>
        <v>0</v>
      </c>
      <c r="X29" s="113"/>
      <c r="Y29" s="114"/>
      <c r="Z29" s="114"/>
    </row>
    <row r="30" spans="1:26" ht="21.75" customHeight="1" x14ac:dyDescent="0.2">
      <c r="A30" s="108"/>
      <c r="B30" s="106"/>
      <c r="C30" s="42" t="s">
        <v>59</v>
      </c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29">
        <f>SUM(E30:V30)</f>
        <v>0</v>
      </c>
      <c r="X30" s="113"/>
      <c r="Y30" s="114"/>
      <c r="Z30" s="114"/>
    </row>
    <row r="31" spans="1:26" ht="15" customHeight="1" thickBot="1" x14ac:dyDescent="0.25">
      <c r="A31" s="108"/>
      <c r="B31" s="106"/>
      <c r="C31" s="45" t="s">
        <v>30</v>
      </c>
      <c r="D31" s="23">
        <v>9514.7000000000007</v>
      </c>
      <c r="E31" s="6"/>
      <c r="F31" s="6"/>
      <c r="G31" s="6"/>
      <c r="H31" s="6"/>
      <c r="I31" s="6"/>
      <c r="J31" s="6"/>
      <c r="K31" s="6"/>
      <c r="L31" s="6"/>
      <c r="M31" s="6"/>
      <c r="N31" s="23">
        <v>8014.7</v>
      </c>
      <c r="O31" s="23"/>
      <c r="P31" s="23"/>
      <c r="Q31" s="23"/>
      <c r="R31" s="23"/>
      <c r="S31" s="23"/>
      <c r="T31" s="23">
        <v>1500</v>
      </c>
      <c r="U31" s="6"/>
      <c r="V31" s="14"/>
      <c r="W31" s="30">
        <f>SUM(E31:V31)</f>
        <v>9514.7000000000007</v>
      </c>
      <c r="X31" s="113"/>
      <c r="Y31" s="114"/>
      <c r="Z31" s="114"/>
    </row>
    <row r="32" spans="1:26" ht="12.75" customHeight="1" thickBot="1" x14ac:dyDescent="0.25">
      <c r="A32" s="108"/>
      <c r="B32" s="107"/>
      <c r="C32" s="60" t="s">
        <v>4</v>
      </c>
      <c r="D32" s="13">
        <f>SUM(D29:D31)</f>
        <v>9514.7000000000007</v>
      </c>
      <c r="E32" s="7"/>
      <c r="F32" s="7"/>
      <c r="G32" s="7"/>
      <c r="H32" s="7"/>
      <c r="I32" s="7"/>
      <c r="J32" s="7"/>
      <c r="K32" s="7"/>
      <c r="L32" s="7"/>
      <c r="M32" s="7"/>
      <c r="N32" s="7">
        <f t="shared" ref="N32:W32" si="10">SUM(N29:N31)</f>
        <v>8014.7</v>
      </c>
      <c r="O32" s="7"/>
      <c r="P32" s="7"/>
      <c r="Q32" s="7"/>
      <c r="R32" s="7"/>
      <c r="S32" s="7">
        <f t="shared" si="10"/>
        <v>0</v>
      </c>
      <c r="T32" s="7">
        <f t="shared" si="10"/>
        <v>1500</v>
      </c>
      <c r="U32" s="7"/>
      <c r="V32" s="9">
        <f t="shared" si="10"/>
        <v>0</v>
      </c>
      <c r="W32" s="33">
        <f t="shared" si="10"/>
        <v>9514.7000000000007</v>
      </c>
      <c r="X32" s="52"/>
      <c r="Y32" s="24">
        <v>9514.7000000000007</v>
      </c>
      <c r="Z32" s="3">
        <f>D32+X32-Y32</f>
        <v>0</v>
      </c>
    </row>
    <row r="33" spans="1:26" ht="21" customHeight="1" x14ac:dyDescent="0.2">
      <c r="A33" s="108">
        <v>8</v>
      </c>
      <c r="B33" s="106" t="s">
        <v>28</v>
      </c>
      <c r="C33" s="43" t="s">
        <v>29</v>
      </c>
      <c r="D33" s="25">
        <v>6953.81</v>
      </c>
      <c r="E33" s="2"/>
      <c r="F33" s="2"/>
      <c r="G33" s="2">
        <v>3853.81</v>
      </c>
      <c r="H33" s="2"/>
      <c r="I33" s="2"/>
      <c r="J33" s="2"/>
      <c r="K33" s="2"/>
      <c r="L33" s="2"/>
      <c r="M33" s="2"/>
      <c r="N33" s="2">
        <v>1000</v>
      </c>
      <c r="O33" s="2"/>
      <c r="P33" s="2"/>
      <c r="Q33" s="2"/>
      <c r="R33" s="2"/>
      <c r="S33" s="2"/>
      <c r="T33" s="2"/>
      <c r="U33" s="2"/>
      <c r="V33" s="25">
        <v>2100</v>
      </c>
      <c r="W33" s="31">
        <f>SUM(E33:V33)</f>
        <v>6953.8099999999995</v>
      </c>
      <c r="X33" s="123"/>
      <c r="Y33" s="124"/>
      <c r="Z33" s="124"/>
    </row>
    <row r="34" spans="1:26" ht="24" customHeight="1" x14ac:dyDescent="0.2">
      <c r="A34" s="108"/>
      <c r="B34" s="106"/>
      <c r="C34" s="42" t="s">
        <v>59</v>
      </c>
      <c r="D34" s="24">
        <v>8727.76</v>
      </c>
      <c r="E34" s="4"/>
      <c r="F34" s="4"/>
      <c r="G34" s="4">
        <v>3798.62</v>
      </c>
      <c r="H34" s="4"/>
      <c r="I34" s="4"/>
      <c r="J34" s="4"/>
      <c r="K34" s="4"/>
      <c r="L34" s="4"/>
      <c r="M34" s="4"/>
      <c r="N34" s="4">
        <v>2392.84</v>
      </c>
      <c r="O34" s="4"/>
      <c r="P34" s="4"/>
      <c r="Q34" s="4"/>
      <c r="R34" s="4"/>
      <c r="S34" s="4"/>
      <c r="T34" s="4">
        <v>2536.3000000000002</v>
      </c>
      <c r="U34" s="4"/>
      <c r="V34" s="4"/>
      <c r="W34" s="29">
        <f>SUM(E34:V34)</f>
        <v>8727.76</v>
      </c>
      <c r="X34" s="125"/>
      <c r="Y34" s="114"/>
      <c r="Z34" s="114"/>
    </row>
    <row r="35" spans="1:26" ht="12.75" customHeight="1" thickBot="1" x14ac:dyDescent="0.25">
      <c r="A35" s="108"/>
      <c r="B35" s="106"/>
      <c r="C35" s="45" t="s">
        <v>30</v>
      </c>
      <c r="D35" s="23">
        <v>1509.25</v>
      </c>
      <c r="E35" s="6"/>
      <c r="F35" s="6"/>
      <c r="G35" s="6"/>
      <c r="H35" s="6"/>
      <c r="I35" s="6"/>
      <c r="J35" s="6"/>
      <c r="K35" s="6"/>
      <c r="L35" s="6"/>
      <c r="M35" s="6"/>
      <c r="N35" s="6">
        <v>1085.45</v>
      </c>
      <c r="O35" s="6"/>
      <c r="P35" s="6"/>
      <c r="Q35" s="6">
        <v>423.8</v>
      </c>
      <c r="R35" s="6"/>
      <c r="S35" s="6"/>
      <c r="T35" s="6"/>
      <c r="U35" s="6"/>
      <c r="V35" s="6"/>
      <c r="W35" s="30">
        <f>SUM(E35:V35)</f>
        <v>1509.25</v>
      </c>
      <c r="X35" s="126"/>
      <c r="Y35" s="127"/>
      <c r="Z35" s="127"/>
    </row>
    <row r="36" spans="1:26" ht="12.75" customHeight="1" thickBot="1" x14ac:dyDescent="0.25">
      <c r="A36" s="108"/>
      <c r="B36" s="107"/>
      <c r="C36" s="60" t="s">
        <v>4</v>
      </c>
      <c r="D36" s="13">
        <f>SUM(D33:D35)</f>
        <v>17190.82</v>
      </c>
      <c r="E36" s="7"/>
      <c r="F36" s="7"/>
      <c r="G36" s="7">
        <f t="shared" ref="G36:W36" si="11">SUM(G33:G35)</f>
        <v>7652.43</v>
      </c>
      <c r="H36" s="7"/>
      <c r="I36" s="7"/>
      <c r="J36" s="7"/>
      <c r="K36" s="7"/>
      <c r="L36" s="7"/>
      <c r="M36" s="7"/>
      <c r="N36" s="7"/>
      <c r="O36" s="7"/>
      <c r="P36" s="7"/>
      <c r="Q36" s="7">
        <f t="shared" si="11"/>
        <v>423.8</v>
      </c>
      <c r="R36" s="7"/>
      <c r="S36" s="7"/>
      <c r="T36" s="7">
        <f t="shared" si="11"/>
        <v>2536.3000000000002</v>
      </c>
      <c r="U36" s="7"/>
      <c r="V36" s="7"/>
      <c r="W36" s="33">
        <f t="shared" si="11"/>
        <v>17190.82</v>
      </c>
      <c r="X36" s="52"/>
      <c r="Y36" s="42">
        <v>17190.82</v>
      </c>
      <c r="Z36" s="3">
        <f>D36+X36-Y36</f>
        <v>0</v>
      </c>
    </row>
    <row r="37" spans="1:26" ht="22.5" customHeight="1" x14ac:dyDescent="0.2">
      <c r="A37" s="108">
        <v>9</v>
      </c>
      <c r="B37" s="106" t="s">
        <v>31</v>
      </c>
      <c r="C37" s="43" t="s">
        <v>29</v>
      </c>
      <c r="D37" s="25">
        <v>718.8</v>
      </c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>
        <v>718.8</v>
      </c>
      <c r="U37" s="2"/>
      <c r="V37" s="2"/>
      <c r="W37" s="31">
        <f>SUM(E37:V37)</f>
        <v>718.8</v>
      </c>
      <c r="X37" s="123"/>
      <c r="Y37" s="124"/>
      <c r="Z37" s="124"/>
    </row>
    <row r="38" spans="1:26" ht="23.25" customHeight="1" x14ac:dyDescent="0.2">
      <c r="A38" s="108"/>
      <c r="B38" s="106"/>
      <c r="C38" s="42" t="s">
        <v>59</v>
      </c>
      <c r="D38" s="4">
        <v>0</v>
      </c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29">
        <f>SUM(E38:V38)</f>
        <v>0</v>
      </c>
      <c r="X38" s="125"/>
      <c r="Y38" s="114"/>
      <c r="Z38" s="114"/>
    </row>
    <row r="39" spans="1:26" ht="12" customHeight="1" thickBot="1" x14ac:dyDescent="0.25">
      <c r="A39" s="108"/>
      <c r="B39" s="106"/>
      <c r="C39" s="45" t="s">
        <v>30</v>
      </c>
      <c r="D39" s="23">
        <v>200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>
        <v>200</v>
      </c>
      <c r="U39" s="6"/>
      <c r="V39" s="6"/>
      <c r="W39" s="30">
        <f>SUM(E39:V39)</f>
        <v>200</v>
      </c>
      <c r="X39" s="126"/>
      <c r="Y39" s="127"/>
      <c r="Z39" s="127"/>
    </row>
    <row r="40" spans="1:26" ht="12.75" customHeight="1" thickBot="1" x14ac:dyDescent="0.25">
      <c r="A40" s="108"/>
      <c r="B40" s="107"/>
      <c r="C40" s="60" t="s">
        <v>4</v>
      </c>
      <c r="D40" s="13">
        <f>SUM(D37:D39)</f>
        <v>918.8</v>
      </c>
      <c r="E40" s="7"/>
      <c r="F40" s="7"/>
      <c r="G40" s="7"/>
      <c r="H40" s="7"/>
      <c r="I40" s="7">
        <f t="shared" ref="I40:W40" si="12">SUM(I37:I39)</f>
        <v>0</v>
      </c>
      <c r="J40" s="7"/>
      <c r="K40" s="7"/>
      <c r="L40" s="7"/>
      <c r="M40" s="7"/>
      <c r="N40" s="7"/>
      <c r="O40" s="7"/>
      <c r="P40" s="7"/>
      <c r="Q40" s="7"/>
      <c r="R40" s="7"/>
      <c r="S40" s="7"/>
      <c r="T40" s="7">
        <f t="shared" si="12"/>
        <v>918.8</v>
      </c>
      <c r="U40" s="7"/>
      <c r="V40" s="7"/>
      <c r="W40" s="33">
        <f t="shared" si="12"/>
        <v>918.8</v>
      </c>
      <c r="X40" s="52"/>
      <c r="Y40" s="24">
        <v>918.8</v>
      </c>
      <c r="Z40" s="3">
        <f>D40+X40-Y40</f>
        <v>0</v>
      </c>
    </row>
    <row r="41" spans="1:26" ht="22.5" customHeight="1" x14ac:dyDescent="0.2">
      <c r="A41" s="108">
        <v>10</v>
      </c>
      <c r="B41" s="106" t="s">
        <v>33</v>
      </c>
      <c r="C41" s="43" t="s">
        <v>29</v>
      </c>
      <c r="D41" s="25">
        <v>1118.8399999999999</v>
      </c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>
        <v>1118.8399999999999</v>
      </c>
      <c r="U41" s="2"/>
      <c r="V41" s="2"/>
      <c r="W41" s="31">
        <f>SUM(E41:V41)</f>
        <v>1118.8399999999999</v>
      </c>
      <c r="X41" s="123"/>
      <c r="Y41" s="124"/>
      <c r="Z41" s="124"/>
    </row>
    <row r="42" spans="1:26" ht="24" customHeight="1" x14ac:dyDescent="0.2">
      <c r="A42" s="108"/>
      <c r="B42" s="106"/>
      <c r="C42" s="42" t="s">
        <v>59</v>
      </c>
      <c r="D42" s="24">
        <v>15416.27</v>
      </c>
      <c r="E42" s="4">
        <v>540</v>
      </c>
      <c r="F42" s="4"/>
      <c r="G42" s="4">
        <v>11246.27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24">
        <v>3630</v>
      </c>
      <c r="U42" s="4"/>
      <c r="V42" s="4"/>
      <c r="W42" s="29">
        <f>SUM(E42:V42)</f>
        <v>15416.27</v>
      </c>
      <c r="X42" s="125"/>
      <c r="Y42" s="114"/>
      <c r="Z42" s="114"/>
    </row>
    <row r="43" spans="1:26" ht="12.75" customHeight="1" thickBot="1" x14ac:dyDescent="0.25">
      <c r="A43" s="108"/>
      <c r="B43" s="106"/>
      <c r="C43" s="45" t="s">
        <v>30</v>
      </c>
      <c r="D43" s="23">
        <v>1349.3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23">
        <v>1349.3</v>
      </c>
      <c r="U43" s="6"/>
      <c r="V43" s="6"/>
      <c r="W43" s="30">
        <f>SUM(E43:V43)</f>
        <v>1349.3</v>
      </c>
      <c r="X43" s="126"/>
      <c r="Y43" s="127"/>
      <c r="Z43" s="127"/>
    </row>
    <row r="44" spans="1:26" ht="12.75" customHeight="1" thickBot="1" x14ac:dyDescent="0.25">
      <c r="A44" s="108"/>
      <c r="B44" s="107"/>
      <c r="C44" s="60" t="s">
        <v>4</v>
      </c>
      <c r="D44" s="13">
        <f>SUM(D41:D43)</f>
        <v>17884.41</v>
      </c>
      <c r="E44" s="7"/>
      <c r="F44" s="7"/>
      <c r="G44" s="7">
        <f t="shared" ref="G44:W44" si="13">SUM(G41:G43)</f>
        <v>11246.27</v>
      </c>
      <c r="H44" s="7"/>
      <c r="I44" s="7"/>
      <c r="J44" s="7">
        <f t="shared" si="13"/>
        <v>0</v>
      </c>
      <c r="K44" s="7"/>
      <c r="L44" s="7"/>
      <c r="M44" s="7"/>
      <c r="N44" s="7"/>
      <c r="O44" s="7"/>
      <c r="P44" s="7"/>
      <c r="Q44" s="7"/>
      <c r="R44" s="7"/>
      <c r="S44" s="7"/>
      <c r="T44" s="7">
        <f t="shared" si="13"/>
        <v>6098.14</v>
      </c>
      <c r="U44" s="7"/>
      <c r="V44" s="7"/>
      <c r="W44" s="33">
        <f t="shared" si="13"/>
        <v>17884.41</v>
      </c>
      <c r="X44" s="52"/>
      <c r="Y44" s="42">
        <v>17884.41</v>
      </c>
      <c r="Z44" s="3">
        <f>D44+X44-Y44</f>
        <v>0</v>
      </c>
    </row>
    <row r="45" spans="1:26" ht="21.75" customHeight="1" x14ac:dyDescent="0.2">
      <c r="A45" s="108">
        <v>11</v>
      </c>
      <c r="B45" s="106" t="s">
        <v>81</v>
      </c>
      <c r="C45" s="43" t="s">
        <v>29</v>
      </c>
      <c r="D45" s="25">
        <v>2237.2200000000003</v>
      </c>
      <c r="E45" s="2"/>
      <c r="F45" s="2"/>
      <c r="G45" s="2">
        <v>1310.72</v>
      </c>
      <c r="H45" s="2"/>
      <c r="I45" s="2"/>
      <c r="J45" s="2">
        <v>926.5</v>
      </c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31">
        <f>SUM(E45:V45)</f>
        <v>2237.2200000000003</v>
      </c>
      <c r="X45" s="123"/>
      <c r="Y45" s="124"/>
      <c r="Z45" s="124"/>
    </row>
    <row r="46" spans="1:26" ht="24" customHeight="1" x14ac:dyDescent="0.2">
      <c r="A46" s="108"/>
      <c r="B46" s="106"/>
      <c r="C46" s="42" t="s">
        <v>59</v>
      </c>
      <c r="D46" s="24">
        <v>23702.14</v>
      </c>
      <c r="E46" s="4">
        <v>1640</v>
      </c>
      <c r="F46" s="4"/>
      <c r="G46" s="4">
        <v>16697.14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24">
        <v>5365</v>
      </c>
      <c r="U46" s="4"/>
      <c r="V46" s="4"/>
      <c r="W46" s="29">
        <f>SUM(E46:V46)</f>
        <v>23702.14</v>
      </c>
      <c r="X46" s="125"/>
      <c r="Y46" s="114"/>
      <c r="Z46" s="114"/>
    </row>
    <row r="47" spans="1:26" ht="15" customHeight="1" thickBot="1" x14ac:dyDescent="0.25">
      <c r="A47" s="108"/>
      <c r="B47" s="106"/>
      <c r="C47" s="45" t="s">
        <v>30</v>
      </c>
      <c r="D47" s="6">
        <v>2590.7199999999998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23">
        <v>2590.7199999999998</v>
      </c>
      <c r="U47" s="6"/>
      <c r="V47" s="6"/>
      <c r="W47" s="30">
        <f>SUM(E47:V47)</f>
        <v>2590.7199999999998</v>
      </c>
      <c r="X47" s="126"/>
      <c r="Y47" s="127"/>
      <c r="Z47" s="127"/>
    </row>
    <row r="48" spans="1:26" ht="12.75" customHeight="1" thickBot="1" x14ac:dyDescent="0.25">
      <c r="A48" s="108"/>
      <c r="B48" s="107"/>
      <c r="C48" s="60" t="s">
        <v>4</v>
      </c>
      <c r="D48" s="13">
        <f>SUM(D45:D47)</f>
        <v>28530.080000000002</v>
      </c>
      <c r="E48" s="7"/>
      <c r="F48" s="7"/>
      <c r="G48" s="7">
        <f t="shared" ref="G48:W48" si="14">SUM(G45:G47)</f>
        <v>18007.86</v>
      </c>
      <c r="H48" s="7"/>
      <c r="I48" s="7"/>
      <c r="J48" s="7"/>
      <c r="K48" s="7">
        <f t="shared" si="14"/>
        <v>0</v>
      </c>
      <c r="L48" s="7"/>
      <c r="M48" s="7"/>
      <c r="N48" s="7"/>
      <c r="O48" s="7"/>
      <c r="P48" s="7"/>
      <c r="Q48" s="7"/>
      <c r="R48" s="7">
        <f t="shared" si="14"/>
        <v>0</v>
      </c>
      <c r="S48" s="7"/>
      <c r="T48" s="7">
        <f t="shared" si="14"/>
        <v>7955.7199999999993</v>
      </c>
      <c r="U48" s="7"/>
      <c r="V48" s="7"/>
      <c r="W48" s="33">
        <f t="shared" si="14"/>
        <v>28530.080000000002</v>
      </c>
      <c r="X48" s="52"/>
      <c r="Y48" s="42">
        <v>28530.080000000002</v>
      </c>
      <c r="Z48" s="3">
        <f>D48+X48-Y48</f>
        <v>0</v>
      </c>
    </row>
    <row r="49" spans="1:26" ht="24" x14ac:dyDescent="0.2">
      <c r="A49" s="108">
        <v>12</v>
      </c>
      <c r="B49" s="106" t="s">
        <v>36</v>
      </c>
      <c r="C49" s="43" t="s">
        <v>29</v>
      </c>
      <c r="D49" s="25">
        <v>1983.97</v>
      </c>
      <c r="E49" s="2"/>
      <c r="F49" s="2"/>
      <c r="G49" s="2">
        <v>1684.13</v>
      </c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>
        <v>299.83999999999997</v>
      </c>
      <c r="U49" s="2"/>
      <c r="V49" s="2"/>
      <c r="W49" s="31">
        <f>SUM(E49:V49)</f>
        <v>1983.97</v>
      </c>
      <c r="X49" s="123"/>
      <c r="Y49" s="124"/>
      <c r="Z49" s="124"/>
    </row>
    <row r="50" spans="1:26" ht="21" customHeight="1" x14ac:dyDescent="0.2">
      <c r="A50" s="108"/>
      <c r="B50" s="106"/>
      <c r="C50" s="42" t="s">
        <v>59</v>
      </c>
      <c r="D50" s="24">
        <v>59864.560000000005</v>
      </c>
      <c r="E50" s="4">
        <v>4300</v>
      </c>
      <c r="F50" s="4">
        <v>78.36</v>
      </c>
      <c r="G50" s="4">
        <v>41930.53</v>
      </c>
      <c r="H50" s="4"/>
      <c r="I50" s="4"/>
      <c r="J50" s="4"/>
      <c r="K50" s="4"/>
      <c r="L50" s="4"/>
      <c r="M50" s="4"/>
      <c r="N50" s="4">
        <v>393.48</v>
      </c>
      <c r="O50" s="4"/>
      <c r="P50" s="4"/>
      <c r="Q50" s="4"/>
      <c r="R50" s="4">
        <v>139.94</v>
      </c>
      <c r="S50" s="4"/>
      <c r="T50" s="24">
        <v>13022.25</v>
      </c>
      <c r="U50" s="4"/>
      <c r="V50" s="28"/>
      <c r="W50" s="29">
        <f>SUM(E50:V50)</f>
        <v>59864.560000000005</v>
      </c>
      <c r="X50" s="125"/>
      <c r="Y50" s="114"/>
      <c r="Z50" s="114"/>
    </row>
    <row r="51" spans="1:26" ht="15" customHeight="1" thickBot="1" x14ac:dyDescent="0.25">
      <c r="A51" s="108"/>
      <c r="B51" s="106"/>
      <c r="C51" s="45" t="s">
        <v>30</v>
      </c>
      <c r="D51" s="23">
        <v>55</v>
      </c>
      <c r="E51" s="6"/>
      <c r="F51" s="6"/>
      <c r="G51" s="6"/>
      <c r="H51" s="6"/>
      <c r="I51" s="6"/>
      <c r="J51" s="6"/>
      <c r="K51" s="6"/>
      <c r="L51" s="6"/>
      <c r="M51" s="6"/>
      <c r="N51" s="6">
        <v>55</v>
      </c>
      <c r="O51" s="6"/>
      <c r="P51" s="6"/>
      <c r="Q51" s="6"/>
      <c r="R51" s="6"/>
      <c r="S51" s="6"/>
      <c r="T51" s="6"/>
      <c r="U51" s="6"/>
      <c r="V51" s="6"/>
      <c r="W51" s="30">
        <f>SUM(E51:V51)</f>
        <v>55</v>
      </c>
      <c r="X51" s="126"/>
      <c r="Y51" s="127"/>
      <c r="Z51" s="127"/>
    </row>
    <row r="52" spans="1:26" ht="12.75" customHeight="1" thickBot="1" x14ac:dyDescent="0.25">
      <c r="A52" s="108"/>
      <c r="B52" s="107"/>
      <c r="C52" s="60" t="s">
        <v>4</v>
      </c>
      <c r="D52" s="13">
        <f>SUM(D49:D51)</f>
        <v>61903.530000000006</v>
      </c>
      <c r="E52" s="7"/>
      <c r="F52" s="7"/>
      <c r="G52" s="7">
        <f t="shared" ref="G52:W52" si="15">SUM(G49:G51)</f>
        <v>43614.659999999996</v>
      </c>
      <c r="H52" s="7">
        <f t="shared" si="15"/>
        <v>0</v>
      </c>
      <c r="I52" s="7">
        <f t="shared" si="15"/>
        <v>0</v>
      </c>
      <c r="J52" s="7"/>
      <c r="K52" s="7">
        <f t="shared" si="15"/>
        <v>0</v>
      </c>
      <c r="L52" s="7"/>
      <c r="M52" s="7"/>
      <c r="N52" s="7">
        <f t="shared" si="15"/>
        <v>448.48</v>
      </c>
      <c r="O52" s="7">
        <f t="shared" si="15"/>
        <v>0</v>
      </c>
      <c r="P52" s="7"/>
      <c r="Q52" s="7">
        <f t="shared" si="15"/>
        <v>0</v>
      </c>
      <c r="R52" s="7">
        <f t="shared" si="15"/>
        <v>139.94</v>
      </c>
      <c r="S52" s="7"/>
      <c r="T52" s="7">
        <f t="shared" si="15"/>
        <v>13322.09</v>
      </c>
      <c r="U52" s="7"/>
      <c r="V52" s="7"/>
      <c r="W52" s="33">
        <f t="shared" si="15"/>
        <v>61903.530000000006</v>
      </c>
      <c r="X52" s="52"/>
      <c r="Y52" s="42">
        <v>61903.53</v>
      </c>
      <c r="Z52" s="3">
        <f>D52+X52-Y52</f>
        <v>0</v>
      </c>
    </row>
    <row r="53" spans="1:26" ht="24" x14ac:dyDescent="0.2">
      <c r="A53" s="108">
        <v>13</v>
      </c>
      <c r="B53" s="106" t="s">
        <v>37</v>
      </c>
      <c r="C53" s="43" t="s">
        <v>29</v>
      </c>
      <c r="D53" s="25">
        <v>373.46</v>
      </c>
      <c r="E53" s="2"/>
      <c r="F53" s="2"/>
      <c r="G53" s="2">
        <v>373.46</v>
      </c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31">
        <f>SUM(E53:V53)</f>
        <v>373.46</v>
      </c>
      <c r="X53" s="123"/>
      <c r="Y53" s="124"/>
      <c r="Z53" s="124"/>
    </row>
    <row r="54" spans="1:26" ht="21.75" customHeight="1" x14ac:dyDescent="0.2">
      <c r="A54" s="108"/>
      <c r="B54" s="106"/>
      <c r="C54" s="42" t="s">
        <v>59</v>
      </c>
      <c r="D54" s="24">
        <v>74715.600000000006</v>
      </c>
      <c r="E54" s="4">
        <v>6382.76</v>
      </c>
      <c r="F54" s="4">
        <v>98.1</v>
      </c>
      <c r="G54" s="4">
        <v>50753.58</v>
      </c>
      <c r="H54" s="24">
        <v>336</v>
      </c>
      <c r="I54" s="4"/>
      <c r="J54" s="4">
        <v>21</v>
      </c>
      <c r="K54" s="4"/>
      <c r="L54" s="4"/>
      <c r="M54" s="4"/>
      <c r="N54" s="24">
        <v>6083.05</v>
      </c>
      <c r="O54" s="4">
        <v>15</v>
      </c>
      <c r="P54" s="4"/>
      <c r="Q54" s="4">
        <v>5.98</v>
      </c>
      <c r="R54" s="4">
        <v>30</v>
      </c>
      <c r="S54" s="4">
        <v>387.26</v>
      </c>
      <c r="T54" s="24">
        <v>9202.8700000000008</v>
      </c>
      <c r="U54" s="4"/>
      <c r="V54" s="24">
        <v>1400</v>
      </c>
      <c r="W54" s="29">
        <f>SUM(E54:V54)</f>
        <v>74715.600000000006</v>
      </c>
      <c r="X54" s="125"/>
      <c r="Y54" s="114"/>
      <c r="Z54" s="114"/>
    </row>
    <row r="55" spans="1:26" ht="12.75" customHeight="1" thickBot="1" x14ac:dyDescent="0.25">
      <c r="A55" s="108"/>
      <c r="B55" s="106"/>
      <c r="C55" s="45" t="s">
        <v>30</v>
      </c>
      <c r="D55" s="23">
        <v>72</v>
      </c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>
        <v>72</v>
      </c>
      <c r="U55" s="6"/>
      <c r="V55" s="6"/>
      <c r="W55" s="30">
        <f>SUM(E55:V55)</f>
        <v>72</v>
      </c>
      <c r="X55" s="126"/>
      <c r="Y55" s="127"/>
      <c r="Z55" s="127"/>
    </row>
    <row r="56" spans="1:26" ht="12.75" customHeight="1" thickBot="1" x14ac:dyDescent="0.25">
      <c r="A56" s="108"/>
      <c r="B56" s="107"/>
      <c r="C56" s="60" t="s">
        <v>4</v>
      </c>
      <c r="D56" s="13">
        <f>SUM(D53:D55)</f>
        <v>75161.060000000012</v>
      </c>
      <c r="E56" s="7"/>
      <c r="F56" s="7"/>
      <c r="G56" s="7">
        <f t="shared" ref="G56:W56" si="16">SUM(G53:G55)</f>
        <v>51127.040000000001</v>
      </c>
      <c r="H56" s="7">
        <f t="shared" si="16"/>
        <v>336</v>
      </c>
      <c r="I56" s="7"/>
      <c r="J56" s="7"/>
      <c r="K56" s="7">
        <f t="shared" si="16"/>
        <v>0</v>
      </c>
      <c r="L56" s="7"/>
      <c r="M56" s="7"/>
      <c r="N56" s="7">
        <f t="shared" si="16"/>
        <v>6083.05</v>
      </c>
      <c r="O56" s="7"/>
      <c r="P56" s="7"/>
      <c r="Q56" s="7"/>
      <c r="R56" s="7">
        <f t="shared" si="16"/>
        <v>30</v>
      </c>
      <c r="S56" s="7">
        <f t="shared" si="16"/>
        <v>387.26</v>
      </c>
      <c r="T56" s="7">
        <f t="shared" si="16"/>
        <v>9274.8700000000008</v>
      </c>
      <c r="U56" s="7"/>
      <c r="V56" s="7"/>
      <c r="W56" s="33">
        <f t="shared" si="16"/>
        <v>75161.060000000012</v>
      </c>
      <c r="X56" s="52"/>
      <c r="Y56" s="42">
        <v>75161.06</v>
      </c>
      <c r="Z56" s="3">
        <f>D56+X56-Y56</f>
        <v>0</v>
      </c>
    </row>
    <row r="57" spans="1:26" ht="24.75" customHeight="1" x14ac:dyDescent="0.2">
      <c r="A57" s="108">
        <v>14</v>
      </c>
      <c r="B57" s="106" t="s">
        <v>67</v>
      </c>
      <c r="C57" s="43" t="s">
        <v>29</v>
      </c>
      <c r="D57" s="27">
        <v>2221.9</v>
      </c>
      <c r="E57" s="2"/>
      <c r="F57" s="2"/>
      <c r="G57" s="2">
        <v>2221.9</v>
      </c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31">
        <f>SUM(E57:V57)</f>
        <v>2221.9</v>
      </c>
      <c r="X57" s="123"/>
      <c r="Y57" s="124"/>
      <c r="Z57" s="124"/>
    </row>
    <row r="58" spans="1:26" ht="24" customHeight="1" x14ac:dyDescent="0.2">
      <c r="A58" s="108"/>
      <c r="B58" s="106"/>
      <c r="C58" s="42" t="s">
        <v>59</v>
      </c>
      <c r="D58" s="28">
        <v>81846.28</v>
      </c>
      <c r="E58" s="4">
        <v>5667.82</v>
      </c>
      <c r="F58" s="4">
        <v>82.18</v>
      </c>
      <c r="G58" s="4">
        <v>56109.67</v>
      </c>
      <c r="H58" s="11"/>
      <c r="I58" s="4"/>
      <c r="J58" s="4"/>
      <c r="K58" s="4"/>
      <c r="L58" s="4"/>
      <c r="M58" s="4"/>
      <c r="N58" s="4"/>
      <c r="O58" s="4">
        <v>640.22</v>
      </c>
      <c r="P58" s="4"/>
      <c r="Q58" s="4">
        <v>600</v>
      </c>
      <c r="R58" s="24">
        <v>80</v>
      </c>
      <c r="S58" s="24"/>
      <c r="T58" s="24">
        <v>10366.89</v>
      </c>
      <c r="U58" s="4"/>
      <c r="V58" s="24">
        <v>8299.5</v>
      </c>
      <c r="W58" s="29">
        <f>SUM(E58:V58)</f>
        <v>81846.28</v>
      </c>
      <c r="X58" s="125"/>
      <c r="Y58" s="114"/>
      <c r="Z58" s="114"/>
    </row>
    <row r="59" spans="1:26" ht="12" customHeight="1" thickBot="1" x14ac:dyDescent="0.25">
      <c r="A59" s="108"/>
      <c r="B59" s="106"/>
      <c r="C59" s="45" t="s">
        <v>30</v>
      </c>
      <c r="D59" s="23">
        <v>315</v>
      </c>
      <c r="E59" s="6"/>
      <c r="F59" s="6"/>
      <c r="G59" s="6"/>
      <c r="H59" s="6"/>
      <c r="I59" s="6"/>
      <c r="J59" s="6"/>
      <c r="K59" s="6"/>
      <c r="L59" s="6"/>
      <c r="M59" s="6"/>
      <c r="N59" s="6">
        <v>315</v>
      </c>
      <c r="O59" s="6"/>
      <c r="P59" s="6"/>
      <c r="Q59" s="6"/>
      <c r="R59" s="6"/>
      <c r="S59" s="6"/>
      <c r="T59" s="6"/>
      <c r="U59" s="6"/>
      <c r="V59" s="6"/>
      <c r="W59" s="30">
        <f>SUM(E59:V59)</f>
        <v>315</v>
      </c>
      <c r="X59" s="126"/>
      <c r="Y59" s="127"/>
      <c r="Z59" s="127"/>
    </row>
    <row r="60" spans="1:26" ht="12.75" customHeight="1" thickBot="1" x14ac:dyDescent="0.25">
      <c r="A60" s="108"/>
      <c r="B60" s="107"/>
      <c r="C60" s="60" t="s">
        <v>4</v>
      </c>
      <c r="D60" s="13">
        <f>SUM(D57:D59)</f>
        <v>84383.18</v>
      </c>
      <c r="E60" s="7"/>
      <c r="F60" s="7"/>
      <c r="G60" s="7">
        <f t="shared" ref="G60:W60" si="17">SUM(G57:G59)</f>
        <v>58331.57</v>
      </c>
      <c r="H60" s="9">
        <f t="shared" si="17"/>
        <v>0</v>
      </c>
      <c r="I60" s="7">
        <f t="shared" si="17"/>
        <v>0</v>
      </c>
      <c r="J60" s="7"/>
      <c r="K60" s="7"/>
      <c r="L60" s="7"/>
      <c r="M60" s="7"/>
      <c r="N60" s="7"/>
      <c r="O60" s="7">
        <f t="shared" si="17"/>
        <v>640.22</v>
      </c>
      <c r="P60" s="7"/>
      <c r="Q60" s="7"/>
      <c r="R60" s="7">
        <f t="shared" si="17"/>
        <v>80</v>
      </c>
      <c r="S60" s="7"/>
      <c r="T60" s="7">
        <f t="shared" si="17"/>
        <v>10366.89</v>
      </c>
      <c r="U60" s="7"/>
      <c r="V60" s="7"/>
      <c r="W60" s="33">
        <f t="shared" si="17"/>
        <v>84383.18</v>
      </c>
      <c r="X60" s="52"/>
      <c r="Y60" s="42">
        <v>84383.18</v>
      </c>
      <c r="Z60" s="3">
        <f>D60+X60-Y60</f>
        <v>0</v>
      </c>
    </row>
    <row r="61" spans="1:26" ht="24" x14ac:dyDescent="0.2">
      <c r="A61" s="108">
        <v>15</v>
      </c>
      <c r="B61" s="106" t="s">
        <v>38</v>
      </c>
      <c r="C61" s="43" t="s">
        <v>29</v>
      </c>
      <c r="D61" s="25">
        <v>515.82000000000005</v>
      </c>
      <c r="E61" s="2"/>
      <c r="F61" s="2"/>
      <c r="G61" s="2">
        <v>412.66</v>
      </c>
      <c r="H61" s="2"/>
      <c r="I61" s="2"/>
      <c r="J61" s="2"/>
      <c r="K61" s="2"/>
      <c r="L61" s="2"/>
      <c r="M61" s="2"/>
      <c r="N61" s="2"/>
      <c r="O61" s="2"/>
      <c r="P61" s="2"/>
      <c r="Q61" s="2">
        <v>103.16</v>
      </c>
      <c r="R61" s="2"/>
      <c r="S61" s="2"/>
      <c r="T61" s="2"/>
      <c r="U61" s="2"/>
      <c r="V61" s="2"/>
      <c r="W61" s="31">
        <f>SUM(E61:V61)</f>
        <v>515.82000000000005</v>
      </c>
      <c r="X61" s="123"/>
      <c r="Y61" s="124"/>
      <c r="Z61" s="124"/>
    </row>
    <row r="62" spans="1:26" ht="21.75" customHeight="1" x14ac:dyDescent="0.2">
      <c r="A62" s="108"/>
      <c r="B62" s="106"/>
      <c r="C62" s="42" t="s">
        <v>59</v>
      </c>
      <c r="D62" s="24">
        <v>97454.319999999992</v>
      </c>
      <c r="E62" s="4">
        <v>7700</v>
      </c>
      <c r="F62" s="4">
        <v>100</v>
      </c>
      <c r="G62" s="4">
        <v>75435.95</v>
      </c>
      <c r="H62" s="4"/>
      <c r="I62" s="4">
        <v>211.77</v>
      </c>
      <c r="J62" s="4"/>
      <c r="K62" s="4"/>
      <c r="L62" s="4">
        <v>303.79000000000002</v>
      </c>
      <c r="M62" s="4"/>
      <c r="N62" s="4">
        <v>500</v>
      </c>
      <c r="O62" s="4">
        <v>318</v>
      </c>
      <c r="P62" s="4"/>
      <c r="Q62" s="4"/>
      <c r="R62" s="24">
        <v>1100</v>
      </c>
      <c r="S62" s="24"/>
      <c r="T62" s="24">
        <v>11784.81</v>
      </c>
      <c r="U62" s="4"/>
      <c r="V62" s="4"/>
      <c r="W62" s="29">
        <f>SUM(E62:V62)</f>
        <v>97454.319999999992</v>
      </c>
      <c r="X62" s="125"/>
      <c r="Y62" s="114"/>
      <c r="Z62" s="114"/>
    </row>
    <row r="63" spans="1:26" ht="12.75" customHeight="1" thickBot="1" x14ac:dyDescent="0.25">
      <c r="A63" s="108"/>
      <c r="B63" s="106"/>
      <c r="C63" s="45" t="s">
        <v>30</v>
      </c>
      <c r="D63" s="23">
        <v>741</v>
      </c>
      <c r="E63" s="6"/>
      <c r="F63" s="6"/>
      <c r="G63" s="6"/>
      <c r="H63" s="6"/>
      <c r="I63" s="6"/>
      <c r="J63" s="6"/>
      <c r="K63" s="6"/>
      <c r="L63" s="6"/>
      <c r="M63" s="6"/>
      <c r="N63" s="6">
        <v>741</v>
      </c>
      <c r="O63" s="6"/>
      <c r="P63" s="6"/>
      <c r="Q63" s="6"/>
      <c r="R63" s="6"/>
      <c r="S63" s="6"/>
      <c r="T63" s="6"/>
      <c r="U63" s="6"/>
      <c r="V63" s="6"/>
      <c r="W63" s="30">
        <f>SUM(E63:V63)</f>
        <v>741</v>
      </c>
      <c r="X63" s="126"/>
      <c r="Y63" s="127"/>
      <c r="Z63" s="127"/>
    </row>
    <row r="64" spans="1:26" ht="12.75" customHeight="1" thickBot="1" x14ac:dyDescent="0.25">
      <c r="A64" s="108"/>
      <c r="B64" s="107"/>
      <c r="C64" s="60" t="s">
        <v>4</v>
      </c>
      <c r="D64" s="13">
        <f>SUM(D61:D63)</f>
        <v>98711.14</v>
      </c>
      <c r="E64" s="7"/>
      <c r="F64" s="7"/>
      <c r="G64" s="7">
        <f t="shared" ref="G64:W64" si="18">SUM(G61:G63)</f>
        <v>75848.61</v>
      </c>
      <c r="H64" s="7">
        <f t="shared" si="18"/>
        <v>0</v>
      </c>
      <c r="I64" s="7">
        <f t="shared" si="18"/>
        <v>211.77</v>
      </c>
      <c r="J64" s="7"/>
      <c r="K64" s="7"/>
      <c r="L64" s="7">
        <f t="shared" si="18"/>
        <v>303.79000000000002</v>
      </c>
      <c r="M64" s="7"/>
      <c r="N64" s="7">
        <f t="shared" si="18"/>
        <v>1241</v>
      </c>
      <c r="O64" s="7">
        <f t="shared" si="18"/>
        <v>318</v>
      </c>
      <c r="P64" s="7"/>
      <c r="Q64" s="7">
        <f t="shared" si="18"/>
        <v>103.16</v>
      </c>
      <c r="R64" s="7">
        <f t="shared" si="18"/>
        <v>1100</v>
      </c>
      <c r="S64" s="7"/>
      <c r="T64" s="7">
        <f t="shared" si="18"/>
        <v>11784.81</v>
      </c>
      <c r="U64" s="7"/>
      <c r="V64" s="7"/>
      <c r="W64" s="33">
        <f t="shared" si="18"/>
        <v>98711.14</v>
      </c>
      <c r="X64" s="52"/>
      <c r="Y64" s="42">
        <v>98711.14</v>
      </c>
      <c r="Z64" s="3">
        <f>D64+X64-Y64</f>
        <v>0</v>
      </c>
    </row>
    <row r="65" spans="1:26" ht="21.75" customHeight="1" x14ac:dyDescent="0.2">
      <c r="A65" s="108">
        <v>16</v>
      </c>
      <c r="B65" s="106" t="s">
        <v>39</v>
      </c>
      <c r="C65" s="43" t="s">
        <v>29</v>
      </c>
      <c r="D65" s="25">
        <v>1681.31</v>
      </c>
      <c r="E65" s="2"/>
      <c r="F65" s="2"/>
      <c r="G65" s="2">
        <v>1444.36</v>
      </c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>
        <v>236.95</v>
      </c>
      <c r="U65" s="2"/>
      <c r="V65" s="2"/>
      <c r="W65" s="31">
        <f>SUM(E65:V65)</f>
        <v>1681.31</v>
      </c>
      <c r="X65" s="123"/>
      <c r="Y65" s="124"/>
      <c r="Z65" s="124"/>
    </row>
    <row r="66" spans="1:26" ht="24" customHeight="1" x14ac:dyDescent="0.2">
      <c r="A66" s="108"/>
      <c r="B66" s="106"/>
      <c r="C66" s="42" t="s">
        <v>59</v>
      </c>
      <c r="D66" s="24">
        <v>86683.78</v>
      </c>
      <c r="E66" s="4">
        <v>6000</v>
      </c>
      <c r="F66" s="4">
        <v>87</v>
      </c>
      <c r="G66" s="4">
        <v>64200</v>
      </c>
      <c r="H66" s="4"/>
      <c r="I66" s="4"/>
      <c r="J66" s="4">
        <v>536.25</v>
      </c>
      <c r="K66" s="4"/>
      <c r="L66" s="4"/>
      <c r="M66" s="4"/>
      <c r="N66" s="4">
        <v>3791.66</v>
      </c>
      <c r="O66" s="4">
        <v>145</v>
      </c>
      <c r="P66" s="4"/>
      <c r="Q66" s="4"/>
      <c r="R66" s="24">
        <v>600</v>
      </c>
      <c r="S66" s="4"/>
      <c r="T66" s="24">
        <v>7831.67</v>
      </c>
      <c r="U66" s="4"/>
      <c r="V66" s="24">
        <v>3492.2</v>
      </c>
      <c r="W66" s="29">
        <f>SUM(E66:V66)</f>
        <v>86683.78</v>
      </c>
      <c r="X66" s="125"/>
      <c r="Y66" s="114"/>
      <c r="Z66" s="114"/>
    </row>
    <row r="67" spans="1:26" ht="12.75" thickBot="1" x14ac:dyDescent="0.25">
      <c r="A67" s="108"/>
      <c r="B67" s="106"/>
      <c r="C67" s="45" t="s">
        <v>30</v>
      </c>
      <c r="D67" s="23">
        <v>800</v>
      </c>
      <c r="E67" s="6"/>
      <c r="F67" s="6"/>
      <c r="G67" s="6"/>
      <c r="H67" s="6"/>
      <c r="I67" s="6"/>
      <c r="J67" s="6"/>
      <c r="K67" s="6"/>
      <c r="L67" s="6"/>
      <c r="M67" s="6"/>
      <c r="N67" s="6">
        <v>200</v>
      </c>
      <c r="O67" s="6"/>
      <c r="P67" s="6"/>
      <c r="Q67" s="6"/>
      <c r="R67" s="6"/>
      <c r="S67" s="6"/>
      <c r="T67" s="6">
        <v>600</v>
      </c>
      <c r="U67" s="6"/>
      <c r="V67" s="6"/>
      <c r="W67" s="30">
        <f>SUM(E67:V67)</f>
        <v>800</v>
      </c>
      <c r="X67" s="126"/>
      <c r="Y67" s="127"/>
      <c r="Z67" s="127"/>
    </row>
    <row r="68" spans="1:26" ht="12.75" customHeight="1" thickBot="1" x14ac:dyDescent="0.25">
      <c r="A68" s="108"/>
      <c r="B68" s="107"/>
      <c r="C68" s="60" t="s">
        <v>4</v>
      </c>
      <c r="D68" s="13">
        <f>SUM(D65:D67)</f>
        <v>89165.09</v>
      </c>
      <c r="E68" s="7"/>
      <c r="F68" s="7"/>
      <c r="G68" s="7">
        <f t="shared" ref="G68:W68" si="19">SUM(G65:G67)</f>
        <v>65644.36</v>
      </c>
      <c r="H68" s="7"/>
      <c r="I68" s="7"/>
      <c r="J68" s="7"/>
      <c r="K68" s="7"/>
      <c r="L68" s="7"/>
      <c r="M68" s="7"/>
      <c r="N68" s="7"/>
      <c r="O68" s="7">
        <f t="shared" si="19"/>
        <v>145</v>
      </c>
      <c r="P68" s="7"/>
      <c r="Q68" s="7"/>
      <c r="R68" s="7"/>
      <c r="S68" s="7">
        <f t="shared" si="19"/>
        <v>0</v>
      </c>
      <c r="T68" s="7">
        <f t="shared" si="19"/>
        <v>8668.619999999999</v>
      </c>
      <c r="U68" s="7"/>
      <c r="V68" s="7"/>
      <c r="W68" s="33">
        <f t="shared" si="19"/>
        <v>89165.09</v>
      </c>
      <c r="X68" s="52"/>
      <c r="Y68" s="42">
        <v>89165.09</v>
      </c>
      <c r="Z68" s="3">
        <f>D68+X68-Y68</f>
        <v>0</v>
      </c>
    </row>
    <row r="69" spans="1:26" ht="23.25" customHeight="1" x14ac:dyDescent="0.2">
      <c r="A69" s="108">
        <v>17</v>
      </c>
      <c r="B69" s="106" t="s">
        <v>40</v>
      </c>
      <c r="C69" s="43" t="s">
        <v>29</v>
      </c>
      <c r="D69" s="25">
        <v>4620</v>
      </c>
      <c r="E69" s="2"/>
      <c r="F69" s="2"/>
      <c r="G69" s="2">
        <v>3730.11</v>
      </c>
      <c r="H69" s="2"/>
      <c r="I69" s="2"/>
      <c r="J69" s="2"/>
      <c r="K69" s="2"/>
      <c r="L69" s="2"/>
      <c r="M69" s="2"/>
      <c r="N69" s="2"/>
      <c r="O69" s="2"/>
      <c r="P69" s="2"/>
      <c r="Q69" s="2">
        <v>889.89</v>
      </c>
      <c r="R69" s="2"/>
      <c r="S69" s="2"/>
      <c r="T69" s="2"/>
      <c r="U69" s="2"/>
      <c r="V69" s="2"/>
      <c r="W69" s="31">
        <f>SUM(E69:V69)</f>
        <v>4620</v>
      </c>
      <c r="X69" s="123"/>
      <c r="Y69" s="124"/>
      <c r="Z69" s="124"/>
    </row>
    <row r="70" spans="1:26" ht="22.5" customHeight="1" x14ac:dyDescent="0.2">
      <c r="A70" s="108"/>
      <c r="B70" s="106"/>
      <c r="C70" s="42" t="s">
        <v>59</v>
      </c>
      <c r="D70" s="24">
        <v>129390</v>
      </c>
      <c r="E70" s="4">
        <v>8400</v>
      </c>
      <c r="F70" s="4">
        <v>200</v>
      </c>
      <c r="G70" s="4">
        <v>96026.57</v>
      </c>
      <c r="H70" s="4"/>
      <c r="I70" s="4"/>
      <c r="J70" s="4"/>
      <c r="K70" s="4">
        <v>301.87</v>
      </c>
      <c r="L70" s="4"/>
      <c r="M70" s="4"/>
      <c r="N70" s="4"/>
      <c r="O70" s="4"/>
      <c r="P70" s="4"/>
      <c r="Q70" s="4"/>
      <c r="R70" s="4">
        <v>310.69</v>
      </c>
      <c r="S70" s="4"/>
      <c r="T70" s="24">
        <v>19650.87</v>
      </c>
      <c r="U70" s="4"/>
      <c r="V70" s="24">
        <v>4500</v>
      </c>
      <c r="W70" s="29">
        <f>SUM(E70:V70)</f>
        <v>129390</v>
      </c>
      <c r="X70" s="125"/>
      <c r="Y70" s="114"/>
      <c r="Z70" s="114"/>
    </row>
    <row r="71" spans="1:26" ht="12.75" customHeight="1" thickBot="1" x14ac:dyDescent="0.25">
      <c r="A71" s="108"/>
      <c r="B71" s="106"/>
      <c r="C71" s="45" t="s">
        <v>30</v>
      </c>
      <c r="D71" s="23">
        <v>1629</v>
      </c>
      <c r="E71" s="6"/>
      <c r="F71" s="6"/>
      <c r="G71" s="6"/>
      <c r="H71" s="6"/>
      <c r="I71" s="6"/>
      <c r="J71" s="6"/>
      <c r="K71" s="6"/>
      <c r="L71" s="6"/>
      <c r="M71" s="6"/>
      <c r="N71" s="6">
        <v>1629</v>
      </c>
      <c r="O71" s="6"/>
      <c r="P71" s="6"/>
      <c r="Q71" s="6"/>
      <c r="R71" s="6"/>
      <c r="S71" s="6"/>
      <c r="T71" s="6"/>
      <c r="U71" s="6"/>
      <c r="V71" s="6"/>
      <c r="W71" s="29">
        <f>SUM(E71:V71)</f>
        <v>1629</v>
      </c>
      <c r="X71" s="126"/>
      <c r="Y71" s="127"/>
      <c r="Z71" s="127"/>
    </row>
    <row r="72" spans="1:26" ht="12.75" customHeight="1" thickBot="1" x14ac:dyDescent="0.25">
      <c r="A72" s="108"/>
      <c r="B72" s="107"/>
      <c r="C72" s="60" t="s">
        <v>4</v>
      </c>
      <c r="D72" s="13">
        <f>SUM(D69:D71)</f>
        <v>135639</v>
      </c>
      <c r="E72" s="7"/>
      <c r="F72" s="7"/>
      <c r="G72" s="7">
        <f t="shared" ref="G72:W72" si="20">SUM(G69:G71)</f>
        <v>99756.680000000008</v>
      </c>
      <c r="H72" s="7"/>
      <c r="I72" s="7"/>
      <c r="J72" s="7"/>
      <c r="K72" s="7">
        <f t="shared" si="20"/>
        <v>301.87</v>
      </c>
      <c r="L72" s="7"/>
      <c r="M72" s="7"/>
      <c r="N72" s="7">
        <f t="shared" si="20"/>
        <v>1629</v>
      </c>
      <c r="O72" s="7"/>
      <c r="P72" s="7"/>
      <c r="Q72" s="7">
        <f t="shared" si="20"/>
        <v>889.89</v>
      </c>
      <c r="R72" s="7">
        <f t="shared" si="20"/>
        <v>310.69</v>
      </c>
      <c r="S72" s="7"/>
      <c r="T72" s="7">
        <f t="shared" si="20"/>
        <v>19650.87</v>
      </c>
      <c r="U72" s="7"/>
      <c r="V72" s="7"/>
      <c r="W72" s="33">
        <f t="shared" si="20"/>
        <v>135639</v>
      </c>
      <c r="X72" s="52"/>
      <c r="Y72" s="24">
        <v>135639</v>
      </c>
      <c r="Z72" s="3">
        <f>D72+X72-Y72</f>
        <v>0</v>
      </c>
    </row>
    <row r="73" spans="1:26" ht="24" x14ac:dyDescent="0.2">
      <c r="A73" s="108">
        <v>18</v>
      </c>
      <c r="B73" s="106" t="s">
        <v>43</v>
      </c>
      <c r="C73" s="43" t="s">
        <v>29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31">
        <f>SUM(E73:V73)</f>
        <v>0</v>
      </c>
      <c r="X73" s="123"/>
      <c r="Y73" s="124"/>
      <c r="Z73" s="124"/>
    </row>
    <row r="74" spans="1:26" ht="24" customHeight="1" x14ac:dyDescent="0.2">
      <c r="A74" s="108"/>
      <c r="B74" s="106"/>
      <c r="C74" s="42" t="s">
        <v>59</v>
      </c>
      <c r="D74" s="24">
        <v>76878.540000000008</v>
      </c>
      <c r="E74" s="4">
        <v>1154.95</v>
      </c>
      <c r="F74" s="4">
        <v>16.75</v>
      </c>
      <c r="G74" s="4">
        <v>1457.21</v>
      </c>
      <c r="H74" s="4">
        <v>818.4</v>
      </c>
      <c r="I74" s="24">
        <v>1751.69</v>
      </c>
      <c r="J74" s="24">
        <v>11264.55</v>
      </c>
      <c r="K74" s="24">
        <v>544.55999999999995</v>
      </c>
      <c r="L74" s="24">
        <v>2548.1</v>
      </c>
      <c r="M74" s="24"/>
      <c r="N74" s="24">
        <v>4800</v>
      </c>
      <c r="O74" s="24">
        <v>1037.8</v>
      </c>
      <c r="P74" s="24"/>
      <c r="Q74" s="24"/>
      <c r="R74" s="24">
        <v>9015.11</v>
      </c>
      <c r="S74" s="24">
        <v>1490.69</v>
      </c>
      <c r="T74" s="24">
        <v>36678.730000000003</v>
      </c>
      <c r="U74" s="24"/>
      <c r="V74" s="24">
        <v>4300</v>
      </c>
      <c r="W74" s="29">
        <f>SUM(E74:V74)</f>
        <v>76878.540000000008</v>
      </c>
      <c r="X74" s="125"/>
      <c r="Y74" s="114"/>
      <c r="Z74" s="114"/>
    </row>
    <row r="75" spans="1:26" ht="14.25" customHeight="1" thickBot="1" x14ac:dyDescent="0.25">
      <c r="A75" s="108"/>
      <c r="B75" s="106"/>
      <c r="C75" s="45" t="s">
        <v>30</v>
      </c>
      <c r="D75" s="23">
        <v>1264.32</v>
      </c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>
        <v>1264.32</v>
      </c>
      <c r="U75" s="6"/>
      <c r="V75" s="6"/>
      <c r="W75" s="30">
        <f>SUM(E75:V75)</f>
        <v>1264.32</v>
      </c>
      <c r="X75" s="126"/>
      <c r="Y75" s="127"/>
      <c r="Z75" s="127"/>
    </row>
    <row r="76" spans="1:26" ht="12.75" customHeight="1" thickBot="1" x14ac:dyDescent="0.25">
      <c r="A76" s="108"/>
      <c r="B76" s="107"/>
      <c r="C76" s="60" t="s">
        <v>4</v>
      </c>
      <c r="D76" s="13">
        <f>SUM(D73:D75)</f>
        <v>78142.860000000015</v>
      </c>
      <c r="E76" s="7">
        <f t="shared" ref="E76:W76" si="21">SUM(E73:E75)</f>
        <v>1154.95</v>
      </c>
      <c r="F76" s="7">
        <f t="shared" si="21"/>
        <v>16.75</v>
      </c>
      <c r="G76" s="7"/>
      <c r="H76" s="7">
        <f t="shared" si="21"/>
        <v>818.4</v>
      </c>
      <c r="I76" s="7">
        <f t="shared" si="21"/>
        <v>1751.69</v>
      </c>
      <c r="J76" s="7">
        <f t="shared" si="21"/>
        <v>11264.55</v>
      </c>
      <c r="K76" s="7">
        <f t="shared" si="21"/>
        <v>544.55999999999995</v>
      </c>
      <c r="L76" s="7">
        <f t="shared" si="21"/>
        <v>2548.1</v>
      </c>
      <c r="M76" s="7"/>
      <c r="N76" s="7">
        <f t="shared" si="21"/>
        <v>4800</v>
      </c>
      <c r="O76" s="7">
        <f t="shared" si="21"/>
        <v>1037.8</v>
      </c>
      <c r="P76" s="7"/>
      <c r="Q76" s="7">
        <f t="shared" si="21"/>
        <v>0</v>
      </c>
      <c r="R76" s="7">
        <f t="shared" si="21"/>
        <v>9015.11</v>
      </c>
      <c r="S76" s="7">
        <f t="shared" si="21"/>
        <v>1490.69</v>
      </c>
      <c r="T76" s="7">
        <f t="shared" si="21"/>
        <v>37943.050000000003</v>
      </c>
      <c r="U76" s="7">
        <f t="shared" si="21"/>
        <v>0</v>
      </c>
      <c r="V76" s="7"/>
      <c r="W76" s="33">
        <f t="shared" si="21"/>
        <v>78142.860000000015</v>
      </c>
      <c r="X76" s="83">
        <v>7800</v>
      </c>
      <c r="Y76" s="42">
        <v>85942.86</v>
      </c>
      <c r="Z76" s="3">
        <f>D76+X76-Y76</f>
        <v>0</v>
      </c>
    </row>
    <row r="77" spans="1:26" ht="22.5" customHeight="1" x14ac:dyDescent="0.2">
      <c r="A77" s="108">
        <v>19</v>
      </c>
      <c r="B77" s="106" t="s">
        <v>44</v>
      </c>
      <c r="C77" s="43" t="s">
        <v>29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31">
        <f>SUM(E77:V77)</f>
        <v>0</v>
      </c>
      <c r="X77" s="123"/>
      <c r="Y77" s="124"/>
      <c r="Z77" s="124"/>
    </row>
    <row r="78" spans="1:26" ht="24" customHeight="1" x14ac:dyDescent="0.2">
      <c r="A78" s="108"/>
      <c r="B78" s="106"/>
      <c r="C78" s="42" t="s">
        <v>59</v>
      </c>
      <c r="D78" s="24">
        <v>17399.45</v>
      </c>
      <c r="E78" s="4"/>
      <c r="F78" s="4"/>
      <c r="G78" s="4"/>
      <c r="H78" s="4">
        <v>118.85</v>
      </c>
      <c r="I78" s="4">
        <v>834.17</v>
      </c>
      <c r="J78" s="4">
        <v>4409.8100000000004</v>
      </c>
      <c r="K78" s="4"/>
      <c r="L78" s="4">
        <v>689.38</v>
      </c>
      <c r="M78" s="4"/>
      <c r="N78" s="4">
        <v>138.1</v>
      </c>
      <c r="O78" s="4">
        <v>1021.2</v>
      </c>
      <c r="P78" s="4"/>
      <c r="Q78" s="4">
        <v>1035.6500000000001</v>
      </c>
      <c r="R78" s="24">
        <v>2466.79</v>
      </c>
      <c r="S78" s="4"/>
      <c r="T78" s="24">
        <v>6685.5</v>
      </c>
      <c r="U78" s="4"/>
      <c r="V78" s="4"/>
      <c r="W78" s="29">
        <f>SUM(E78:V78)</f>
        <v>17399.45</v>
      </c>
      <c r="X78" s="125"/>
      <c r="Y78" s="114"/>
      <c r="Z78" s="114"/>
    </row>
    <row r="79" spans="1:26" ht="12" customHeight="1" thickBot="1" x14ac:dyDescent="0.25">
      <c r="A79" s="108"/>
      <c r="B79" s="106"/>
      <c r="C79" s="45" t="s">
        <v>30</v>
      </c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30">
        <f>SUM(E79:V79)</f>
        <v>0</v>
      </c>
      <c r="X79" s="126"/>
      <c r="Y79" s="127"/>
      <c r="Z79" s="127"/>
    </row>
    <row r="80" spans="1:26" ht="12.75" customHeight="1" thickBot="1" x14ac:dyDescent="0.25">
      <c r="A80" s="108"/>
      <c r="B80" s="107"/>
      <c r="C80" s="60" t="s">
        <v>4</v>
      </c>
      <c r="D80" s="13">
        <f>SUM(D77:D79)</f>
        <v>17399.45</v>
      </c>
      <c r="E80" s="7"/>
      <c r="F80" s="7"/>
      <c r="G80" s="7"/>
      <c r="H80" s="7"/>
      <c r="I80" s="7">
        <f t="shared" ref="I80:W80" si="22">SUM(I77:I79)</f>
        <v>834.17</v>
      </c>
      <c r="J80" s="7">
        <f t="shared" si="22"/>
        <v>4409.8100000000004</v>
      </c>
      <c r="K80" s="7"/>
      <c r="L80" s="7">
        <f t="shared" si="22"/>
        <v>689.38</v>
      </c>
      <c r="M80" s="7"/>
      <c r="N80" s="7">
        <f t="shared" si="22"/>
        <v>138.1</v>
      </c>
      <c r="O80" s="7">
        <f t="shared" si="22"/>
        <v>1021.2</v>
      </c>
      <c r="P80" s="7"/>
      <c r="Q80" s="7"/>
      <c r="R80" s="7">
        <f t="shared" si="22"/>
        <v>2466.79</v>
      </c>
      <c r="S80" s="7"/>
      <c r="T80" s="7">
        <f t="shared" si="22"/>
        <v>6685.5</v>
      </c>
      <c r="U80" s="7"/>
      <c r="V80" s="7"/>
      <c r="W80" s="33">
        <f t="shared" si="22"/>
        <v>17399.45</v>
      </c>
      <c r="X80" s="52"/>
      <c r="Y80" s="42">
        <v>17399.45</v>
      </c>
      <c r="Z80" s="3">
        <f>D80+X80-Y80</f>
        <v>0</v>
      </c>
    </row>
    <row r="81" spans="1:26" ht="22.5" customHeight="1" x14ac:dyDescent="0.2">
      <c r="A81" s="108">
        <v>20</v>
      </c>
      <c r="B81" s="106" t="s">
        <v>45</v>
      </c>
      <c r="C81" s="43" t="s">
        <v>29</v>
      </c>
      <c r="D81" s="25">
        <v>2470</v>
      </c>
      <c r="E81" s="2"/>
      <c r="F81" s="2"/>
      <c r="G81" s="2"/>
      <c r="H81" s="2"/>
      <c r="I81" s="2"/>
      <c r="J81" s="2"/>
      <c r="K81" s="2"/>
      <c r="L81" s="2">
        <v>600</v>
      </c>
      <c r="M81" s="2"/>
      <c r="N81" s="2"/>
      <c r="O81" s="2"/>
      <c r="P81" s="2"/>
      <c r="Q81" s="2"/>
      <c r="R81" s="2"/>
      <c r="S81" s="2"/>
      <c r="T81" s="2">
        <v>1870</v>
      </c>
      <c r="U81" s="2"/>
      <c r="V81" s="2"/>
      <c r="W81" s="31">
        <f>SUM(E81:V81)</f>
        <v>2470</v>
      </c>
      <c r="X81" s="123"/>
      <c r="Y81" s="124"/>
      <c r="Z81" s="124"/>
    </row>
    <row r="82" spans="1:26" ht="22.5" customHeight="1" x14ac:dyDescent="0.2">
      <c r="A82" s="108"/>
      <c r="B82" s="106"/>
      <c r="C82" s="42" t="s">
        <v>59</v>
      </c>
      <c r="D82" s="24">
        <v>48383.73</v>
      </c>
      <c r="E82" s="4"/>
      <c r="F82" s="4"/>
      <c r="G82" s="4"/>
      <c r="H82" s="4"/>
      <c r="I82" s="4"/>
      <c r="J82" s="4">
        <v>27800</v>
      </c>
      <c r="K82" s="4"/>
      <c r="L82" s="4">
        <v>14141.08</v>
      </c>
      <c r="M82" s="4"/>
      <c r="N82" s="4"/>
      <c r="O82" s="4"/>
      <c r="P82" s="4"/>
      <c r="Q82" s="4"/>
      <c r="R82" s="4"/>
      <c r="S82" s="4"/>
      <c r="T82" s="24">
        <v>6442.65</v>
      </c>
      <c r="U82" s="4"/>
      <c r="V82" s="4"/>
      <c r="W82" s="29">
        <f>SUM(E82:V82)</f>
        <v>48383.73</v>
      </c>
      <c r="X82" s="125"/>
      <c r="Y82" s="113"/>
      <c r="Z82" s="113"/>
    </row>
    <row r="83" spans="1:26" ht="15" customHeight="1" thickBot="1" x14ac:dyDescent="0.25">
      <c r="A83" s="108"/>
      <c r="B83" s="106"/>
      <c r="C83" s="45" t="s">
        <v>30</v>
      </c>
      <c r="D83" s="23">
        <v>92.49</v>
      </c>
      <c r="E83" s="6"/>
      <c r="F83" s="6"/>
      <c r="G83" s="6"/>
      <c r="H83" s="6"/>
      <c r="I83" s="6"/>
      <c r="J83" s="6"/>
      <c r="K83" s="6"/>
      <c r="L83" s="6">
        <v>92.49</v>
      </c>
      <c r="M83" s="10"/>
      <c r="N83" s="6"/>
      <c r="O83" s="6"/>
      <c r="P83" s="6"/>
      <c r="Q83" s="6"/>
      <c r="R83" s="6"/>
      <c r="S83" s="6"/>
      <c r="T83" s="6"/>
      <c r="U83" s="6"/>
      <c r="V83" s="6"/>
      <c r="W83" s="30">
        <f>SUM(E83:V83)</f>
        <v>92.49</v>
      </c>
      <c r="X83" s="126"/>
      <c r="Y83" s="127"/>
      <c r="Z83" s="127"/>
    </row>
    <row r="84" spans="1:26" ht="12.75" customHeight="1" thickBot="1" x14ac:dyDescent="0.25">
      <c r="A84" s="108"/>
      <c r="B84" s="107"/>
      <c r="C84" s="60" t="s">
        <v>4</v>
      </c>
      <c r="D84" s="13">
        <f>SUM(D81:D83)</f>
        <v>50946.22</v>
      </c>
      <c r="E84" s="7"/>
      <c r="F84" s="7"/>
      <c r="G84" s="7"/>
      <c r="H84" s="7"/>
      <c r="I84" s="7"/>
      <c r="J84" s="7">
        <f t="shared" ref="J84:W84" si="23">SUM(J81:J83)</f>
        <v>27800</v>
      </c>
      <c r="K84" s="7"/>
      <c r="L84" s="9">
        <f t="shared" si="23"/>
        <v>14833.57</v>
      </c>
      <c r="M84" s="9"/>
      <c r="N84" s="7"/>
      <c r="O84" s="7"/>
      <c r="P84" s="7"/>
      <c r="Q84" s="7"/>
      <c r="R84" s="7">
        <f t="shared" si="23"/>
        <v>0</v>
      </c>
      <c r="S84" s="7"/>
      <c r="T84" s="7">
        <f t="shared" si="23"/>
        <v>8312.65</v>
      </c>
      <c r="U84" s="7"/>
      <c r="V84" s="7"/>
      <c r="W84" s="33">
        <f t="shared" si="23"/>
        <v>50946.22</v>
      </c>
      <c r="X84" s="52"/>
      <c r="Y84" s="42">
        <v>50946.22</v>
      </c>
      <c r="Z84" s="3">
        <f>D84+X84-Y84</f>
        <v>0</v>
      </c>
    </row>
    <row r="85" spans="1:26" ht="24" x14ac:dyDescent="0.2">
      <c r="A85" s="108">
        <v>21</v>
      </c>
      <c r="B85" s="106" t="s">
        <v>46</v>
      </c>
      <c r="C85" s="43" t="s">
        <v>29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31">
        <f>SUM(E85:V85)</f>
        <v>0</v>
      </c>
      <c r="X85" s="123"/>
      <c r="Y85" s="124"/>
      <c r="Z85" s="124"/>
    </row>
    <row r="86" spans="1:26" ht="22.5" customHeight="1" x14ac:dyDescent="0.2">
      <c r="A86" s="108"/>
      <c r="B86" s="106"/>
      <c r="C86" s="42" t="s">
        <v>59</v>
      </c>
      <c r="D86" s="24">
        <v>16821</v>
      </c>
      <c r="E86" s="4"/>
      <c r="F86" s="4"/>
      <c r="G86" s="4">
        <v>1457.03</v>
      </c>
      <c r="H86" s="4">
        <v>160.5</v>
      </c>
      <c r="I86" s="4">
        <v>129.47999999999999</v>
      </c>
      <c r="J86" s="4">
        <v>1000</v>
      </c>
      <c r="K86" s="4">
        <v>2381</v>
      </c>
      <c r="L86" s="4"/>
      <c r="M86" s="4"/>
      <c r="N86" s="4">
        <v>84.49</v>
      </c>
      <c r="O86" s="4">
        <v>3177.5</v>
      </c>
      <c r="P86" s="4"/>
      <c r="Q86" s="4"/>
      <c r="R86" s="4">
        <v>415</v>
      </c>
      <c r="S86" s="4"/>
      <c r="T86" s="24">
        <v>8016</v>
      </c>
      <c r="U86" s="4"/>
      <c r="V86" s="4"/>
      <c r="W86" s="54">
        <f>SUM(E86:V86)</f>
        <v>16821</v>
      </c>
      <c r="X86" s="125"/>
      <c r="Y86" s="114"/>
      <c r="Z86" s="114"/>
    </row>
    <row r="87" spans="1:26" ht="14.25" customHeight="1" thickBot="1" x14ac:dyDescent="0.25">
      <c r="A87" s="108"/>
      <c r="B87" s="106"/>
      <c r="C87" s="45" t="s">
        <v>30</v>
      </c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30">
        <f>SUM(E87:V87)</f>
        <v>0</v>
      </c>
      <c r="X87" s="126"/>
      <c r="Y87" s="127"/>
      <c r="Z87" s="127"/>
    </row>
    <row r="88" spans="1:26" ht="12.75" customHeight="1" thickBot="1" x14ac:dyDescent="0.25">
      <c r="A88" s="108"/>
      <c r="B88" s="107"/>
      <c r="C88" s="60" t="s">
        <v>4</v>
      </c>
      <c r="D88" s="13">
        <f>SUM(D85:D87)</f>
        <v>16821</v>
      </c>
      <c r="E88" s="7"/>
      <c r="F88" s="7"/>
      <c r="G88" s="7">
        <f t="shared" ref="G88:W88" si="24">SUM(G85:G87)</f>
        <v>1457.03</v>
      </c>
      <c r="H88" s="7"/>
      <c r="I88" s="7">
        <f t="shared" si="24"/>
        <v>129.47999999999999</v>
      </c>
      <c r="J88" s="7">
        <f t="shared" si="24"/>
        <v>1000</v>
      </c>
      <c r="K88" s="7">
        <f t="shared" si="24"/>
        <v>2381</v>
      </c>
      <c r="L88" s="7">
        <f t="shared" si="24"/>
        <v>0</v>
      </c>
      <c r="M88" s="7"/>
      <c r="N88" s="7">
        <f t="shared" si="24"/>
        <v>84.49</v>
      </c>
      <c r="O88" s="7">
        <f t="shared" si="24"/>
        <v>3177.5</v>
      </c>
      <c r="P88" s="7"/>
      <c r="Q88" s="7"/>
      <c r="R88" s="7">
        <f t="shared" si="24"/>
        <v>415</v>
      </c>
      <c r="S88" s="7"/>
      <c r="T88" s="7">
        <f t="shared" si="24"/>
        <v>8016</v>
      </c>
      <c r="U88" s="7"/>
      <c r="V88" s="7"/>
      <c r="W88" s="33">
        <f t="shared" si="24"/>
        <v>16821</v>
      </c>
      <c r="X88" s="52"/>
      <c r="Y88" s="24">
        <v>16821</v>
      </c>
      <c r="Z88" s="3">
        <f>D88+X88-Y88</f>
        <v>0</v>
      </c>
    </row>
    <row r="89" spans="1:26" ht="24" x14ac:dyDescent="0.2">
      <c r="A89" s="108">
        <v>22</v>
      </c>
      <c r="B89" s="106" t="s">
        <v>47</v>
      </c>
      <c r="C89" s="43" t="s">
        <v>29</v>
      </c>
      <c r="D89" s="25">
        <v>31200</v>
      </c>
      <c r="E89" s="2"/>
      <c r="F89" s="2"/>
      <c r="G89" s="2"/>
      <c r="H89" s="2">
        <v>2000</v>
      </c>
      <c r="I89" s="2">
        <v>5700</v>
      </c>
      <c r="J89" s="2"/>
      <c r="K89" s="2"/>
      <c r="L89" s="2"/>
      <c r="M89" s="2"/>
      <c r="N89" s="2">
        <v>4000</v>
      </c>
      <c r="O89" s="2"/>
      <c r="P89" s="2"/>
      <c r="Q89" s="2"/>
      <c r="R89" s="25">
        <v>5300</v>
      </c>
      <c r="S89" s="25"/>
      <c r="T89" s="25">
        <v>14200</v>
      </c>
      <c r="U89" s="2"/>
      <c r="V89" s="2"/>
      <c r="W89" s="31">
        <f>SUM(E89:V89)</f>
        <v>31200</v>
      </c>
      <c r="X89" s="123"/>
      <c r="Y89" s="124"/>
      <c r="Z89" s="124"/>
    </row>
    <row r="90" spans="1:26" ht="24" customHeight="1" x14ac:dyDescent="0.2">
      <c r="A90" s="108"/>
      <c r="B90" s="106"/>
      <c r="C90" s="42" t="s">
        <v>59</v>
      </c>
      <c r="D90" s="24">
        <v>4947.5600000000004</v>
      </c>
      <c r="E90" s="4"/>
      <c r="F90" s="4"/>
      <c r="G90" s="4">
        <v>4947.5600000000004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24"/>
      <c r="U90" s="4"/>
      <c r="V90" s="4"/>
      <c r="W90" s="29">
        <f>SUM(E90:V90)</f>
        <v>4947.5600000000004</v>
      </c>
      <c r="X90" s="125"/>
      <c r="Y90" s="114"/>
      <c r="Z90" s="114"/>
    </row>
    <row r="91" spans="1:26" ht="12.75" customHeight="1" thickBot="1" x14ac:dyDescent="0.25">
      <c r="A91" s="108"/>
      <c r="B91" s="106"/>
      <c r="C91" s="45" t="s">
        <v>30</v>
      </c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30">
        <f>SUM(E91:V91)</f>
        <v>0</v>
      </c>
      <c r="X91" s="126"/>
      <c r="Y91" s="127"/>
      <c r="Z91" s="127"/>
    </row>
    <row r="92" spans="1:26" ht="12.75" customHeight="1" thickBot="1" x14ac:dyDescent="0.25">
      <c r="A92" s="108"/>
      <c r="B92" s="107"/>
      <c r="C92" s="60" t="s">
        <v>4</v>
      </c>
      <c r="D92" s="13">
        <f>SUM(D89:D91)</f>
        <v>36147.56</v>
      </c>
      <c r="E92" s="7"/>
      <c r="F92" s="7"/>
      <c r="G92" s="7">
        <f t="shared" ref="G92:W92" si="25">SUM(G89:G91)</f>
        <v>4947.5600000000004</v>
      </c>
      <c r="H92" s="7">
        <f t="shared" si="25"/>
        <v>2000</v>
      </c>
      <c r="I92" s="7">
        <f t="shared" si="25"/>
        <v>5700</v>
      </c>
      <c r="J92" s="7">
        <f t="shared" si="25"/>
        <v>0</v>
      </c>
      <c r="K92" s="7">
        <f t="shared" si="25"/>
        <v>0</v>
      </c>
      <c r="L92" s="7">
        <f t="shared" si="25"/>
        <v>0</v>
      </c>
      <c r="M92" s="7"/>
      <c r="N92" s="7">
        <f t="shared" si="25"/>
        <v>4000</v>
      </c>
      <c r="O92" s="7">
        <f t="shared" si="25"/>
        <v>0</v>
      </c>
      <c r="P92" s="7"/>
      <c r="Q92" s="7">
        <f t="shared" si="25"/>
        <v>0</v>
      </c>
      <c r="R92" s="7">
        <f t="shared" si="25"/>
        <v>5300</v>
      </c>
      <c r="S92" s="7"/>
      <c r="T92" s="7">
        <f t="shared" si="25"/>
        <v>14200</v>
      </c>
      <c r="U92" s="7"/>
      <c r="V92" s="7"/>
      <c r="W92" s="33">
        <f t="shared" si="25"/>
        <v>36147.56</v>
      </c>
      <c r="X92" s="52"/>
      <c r="Y92" s="42">
        <v>36147.56</v>
      </c>
      <c r="Z92" s="3">
        <f>D92+X92-Y92</f>
        <v>0</v>
      </c>
    </row>
    <row r="93" spans="1:26" ht="24.75" customHeight="1" x14ac:dyDescent="0.2">
      <c r="A93" s="108">
        <v>23</v>
      </c>
      <c r="B93" s="121" t="s">
        <v>48</v>
      </c>
      <c r="C93" s="43" t="s">
        <v>29</v>
      </c>
      <c r="D93" s="25">
        <v>4436.3999999999996</v>
      </c>
      <c r="E93" s="2"/>
      <c r="F93" s="2"/>
      <c r="G93" s="2"/>
      <c r="H93" s="2">
        <v>57.54</v>
      </c>
      <c r="I93" s="2">
        <v>10.71</v>
      </c>
      <c r="J93" s="2">
        <v>463.57</v>
      </c>
      <c r="K93" s="2"/>
      <c r="L93" s="2"/>
      <c r="M93" s="2"/>
      <c r="N93" s="2">
        <v>645.27</v>
      </c>
      <c r="O93" s="2">
        <v>223.85</v>
      </c>
      <c r="P93" s="2"/>
      <c r="Q93" s="2">
        <v>216</v>
      </c>
      <c r="R93" s="25">
        <v>463.82</v>
      </c>
      <c r="S93" s="25"/>
      <c r="T93" s="25">
        <v>2355.64</v>
      </c>
      <c r="U93" s="2"/>
      <c r="V93" s="2"/>
      <c r="W93" s="31">
        <f>SUM(E93:V93)</f>
        <v>4436.3999999999996</v>
      </c>
      <c r="X93" s="123"/>
      <c r="Y93" s="124"/>
      <c r="Z93" s="124"/>
    </row>
    <row r="94" spans="1:26" ht="24" customHeight="1" x14ac:dyDescent="0.2">
      <c r="A94" s="108"/>
      <c r="B94" s="121"/>
      <c r="C94" s="42" t="s">
        <v>59</v>
      </c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29">
        <f>SUM(E94:V94)</f>
        <v>0</v>
      </c>
      <c r="X94" s="125"/>
      <c r="Y94" s="114"/>
      <c r="Z94" s="114"/>
    </row>
    <row r="95" spans="1:26" ht="12.75" customHeight="1" thickBot="1" x14ac:dyDescent="0.25">
      <c r="A95" s="108"/>
      <c r="B95" s="121"/>
      <c r="C95" s="45" t="s">
        <v>30</v>
      </c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30">
        <f>SUM(E95:V95)</f>
        <v>0</v>
      </c>
      <c r="X95" s="126"/>
      <c r="Y95" s="127"/>
      <c r="Z95" s="127"/>
    </row>
    <row r="96" spans="1:26" ht="12.75" customHeight="1" thickBot="1" x14ac:dyDescent="0.25">
      <c r="A96" s="108"/>
      <c r="B96" s="122"/>
      <c r="C96" s="60" t="s">
        <v>4</v>
      </c>
      <c r="D96" s="13">
        <f>SUM(D93:D95)</f>
        <v>4436.3999999999996</v>
      </c>
      <c r="E96" s="7"/>
      <c r="F96" s="7"/>
      <c r="G96" s="7"/>
      <c r="H96" s="7"/>
      <c r="I96" s="7">
        <f t="shared" ref="I96:W96" si="26">SUM(I93:I95)</f>
        <v>10.71</v>
      </c>
      <c r="J96" s="7">
        <f t="shared" si="26"/>
        <v>463.57</v>
      </c>
      <c r="K96" s="7"/>
      <c r="L96" s="7">
        <f t="shared" si="26"/>
        <v>0</v>
      </c>
      <c r="M96" s="7"/>
      <c r="N96" s="7"/>
      <c r="O96" s="7">
        <f t="shared" si="26"/>
        <v>223.85</v>
      </c>
      <c r="P96" s="7"/>
      <c r="Q96" s="7">
        <f t="shared" si="26"/>
        <v>216</v>
      </c>
      <c r="R96" s="7"/>
      <c r="S96" s="7"/>
      <c r="T96" s="7">
        <f t="shared" si="26"/>
        <v>2355.64</v>
      </c>
      <c r="U96" s="7"/>
      <c r="V96" s="7"/>
      <c r="W96" s="33">
        <f t="shared" si="26"/>
        <v>4436.3999999999996</v>
      </c>
      <c r="X96" s="52"/>
      <c r="Y96" s="42">
        <v>4436.3999999999996</v>
      </c>
      <c r="Z96" s="3">
        <f>D96+X96-Y96</f>
        <v>0</v>
      </c>
    </row>
    <row r="97" spans="1:26" ht="24.75" customHeight="1" x14ac:dyDescent="0.2">
      <c r="A97" s="108">
        <v>24</v>
      </c>
      <c r="B97" s="106" t="s">
        <v>49</v>
      </c>
      <c r="C97" s="43" t="s">
        <v>29</v>
      </c>
      <c r="D97" s="25">
        <v>1995.45</v>
      </c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5"/>
      <c r="S97" s="25"/>
      <c r="T97" s="25">
        <v>1995.45</v>
      </c>
      <c r="U97" s="2"/>
      <c r="V97" s="2"/>
      <c r="W97" s="31">
        <f>SUM(E97:V97)</f>
        <v>1995.45</v>
      </c>
      <c r="X97" s="123"/>
      <c r="Y97" s="124"/>
      <c r="Z97" s="124"/>
    </row>
    <row r="98" spans="1:26" ht="24" customHeight="1" x14ac:dyDescent="0.2">
      <c r="A98" s="108"/>
      <c r="B98" s="106"/>
      <c r="C98" s="42" t="s">
        <v>59</v>
      </c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29">
        <f>SUM(E98:V98)</f>
        <v>0</v>
      </c>
      <c r="X98" s="125"/>
      <c r="Y98" s="114"/>
      <c r="Z98" s="114"/>
    </row>
    <row r="99" spans="1:26" ht="12.75" thickBot="1" x14ac:dyDescent="0.25">
      <c r="A99" s="108"/>
      <c r="B99" s="106"/>
      <c r="C99" s="45" t="s">
        <v>30</v>
      </c>
      <c r="D99" s="23">
        <v>740</v>
      </c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23">
        <v>740</v>
      </c>
      <c r="U99" s="6"/>
      <c r="V99" s="6"/>
      <c r="W99" s="30">
        <f>SUM(E99:V99)</f>
        <v>740</v>
      </c>
      <c r="X99" s="126"/>
      <c r="Y99" s="127"/>
      <c r="Z99" s="127"/>
    </row>
    <row r="100" spans="1:26" ht="12.75" customHeight="1" thickBot="1" x14ac:dyDescent="0.25">
      <c r="A100" s="108"/>
      <c r="B100" s="107"/>
      <c r="C100" s="60" t="s">
        <v>4</v>
      </c>
      <c r="D100" s="13">
        <f>SUM(D97:D99)</f>
        <v>2735.45</v>
      </c>
      <c r="E100" s="7"/>
      <c r="F100" s="7"/>
      <c r="G100" s="7"/>
      <c r="H100" s="7"/>
      <c r="I100" s="7"/>
      <c r="J100" s="7"/>
      <c r="K100" s="7"/>
      <c r="L100" s="7">
        <f t="shared" ref="L100:W100" si="27">SUM(L97:L99)</f>
        <v>0</v>
      </c>
      <c r="M100" s="7"/>
      <c r="N100" s="7"/>
      <c r="O100" s="7"/>
      <c r="P100" s="7"/>
      <c r="Q100" s="7">
        <f t="shared" si="27"/>
        <v>0</v>
      </c>
      <c r="R100" s="7">
        <f t="shared" si="27"/>
        <v>0</v>
      </c>
      <c r="S100" s="7"/>
      <c r="T100" s="7">
        <f t="shared" si="27"/>
        <v>2735.45</v>
      </c>
      <c r="U100" s="7"/>
      <c r="V100" s="7"/>
      <c r="W100" s="33">
        <f t="shared" si="27"/>
        <v>2735.45</v>
      </c>
      <c r="X100" s="52"/>
      <c r="Y100" s="24">
        <v>2735.45</v>
      </c>
      <c r="Z100" s="3">
        <f>D100+X100-Y100</f>
        <v>0</v>
      </c>
    </row>
    <row r="101" spans="1:26" ht="24" x14ac:dyDescent="0.2">
      <c r="A101" s="108">
        <v>25</v>
      </c>
      <c r="B101" s="106" t="s">
        <v>50</v>
      </c>
      <c r="C101" s="43" t="s">
        <v>29</v>
      </c>
      <c r="D101" s="25">
        <v>7334.79</v>
      </c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5">
        <v>7334.79</v>
      </c>
      <c r="U101" s="2"/>
      <c r="V101" s="2"/>
      <c r="W101" s="31">
        <f>SUM(E101:V101)</f>
        <v>7334.79</v>
      </c>
      <c r="X101" s="123"/>
      <c r="Y101" s="124"/>
      <c r="Z101" s="124"/>
    </row>
    <row r="102" spans="1:26" ht="20.25" customHeight="1" x14ac:dyDescent="0.2">
      <c r="A102" s="108"/>
      <c r="B102" s="106"/>
      <c r="C102" s="42" t="s">
        <v>59</v>
      </c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29">
        <f>SUM(E102:V102)</f>
        <v>0</v>
      </c>
      <c r="X102" s="125"/>
      <c r="Y102" s="114"/>
      <c r="Z102" s="114"/>
    </row>
    <row r="103" spans="1:26" ht="15" customHeight="1" thickBot="1" x14ac:dyDescent="0.25">
      <c r="A103" s="108"/>
      <c r="B103" s="106"/>
      <c r="C103" s="45" t="s">
        <v>30</v>
      </c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30">
        <f>SUM(E103:V103)</f>
        <v>0</v>
      </c>
      <c r="X103" s="126"/>
      <c r="Y103" s="127"/>
      <c r="Z103" s="127"/>
    </row>
    <row r="104" spans="1:26" ht="12.75" customHeight="1" thickBot="1" x14ac:dyDescent="0.25">
      <c r="A104" s="108"/>
      <c r="B104" s="107"/>
      <c r="C104" s="60" t="s">
        <v>4</v>
      </c>
      <c r="D104" s="13">
        <f>SUM(D101:D103)</f>
        <v>7334.79</v>
      </c>
      <c r="E104" s="7">
        <f t="shared" ref="E104:W104" si="28">SUM(E101:E103)</f>
        <v>0</v>
      </c>
      <c r="F104" s="7">
        <f t="shared" si="28"/>
        <v>0</v>
      </c>
      <c r="G104" s="7">
        <f t="shared" si="28"/>
        <v>0</v>
      </c>
      <c r="H104" s="7">
        <f t="shared" si="28"/>
        <v>0</v>
      </c>
      <c r="I104" s="7">
        <f t="shared" si="28"/>
        <v>0</v>
      </c>
      <c r="J104" s="7">
        <f t="shared" si="28"/>
        <v>0</v>
      </c>
      <c r="K104" s="7">
        <f t="shared" si="28"/>
        <v>0</v>
      </c>
      <c r="L104" s="7">
        <f t="shared" si="28"/>
        <v>0</v>
      </c>
      <c r="M104" s="7"/>
      <c r="N104" s="7">
        <f t="shared" si="28"/>
        <v>0</v>
      </c>
      <c r="O104" s="7">
        <f t="shared" si="28"/>
        <v>0</v>
      </c>
      <c r="P104" s="7">
        <f t="shared" si="28"/>
        <v>0</v>
      </c>
      <c r="Q104" s="7">
        <f t="shared" si="28"/>
        <v>0</v>
      </c>
      <c r="R104" s="7">
        <f t="shared" si="28"/>
        <v>0</v>
      </c>
      <c r="S104" s="7">
        <f t="shared" si="28"/>
        <v>0</v>
      </c>
      <c r="T104" s="7">
        <f t="shared" si="28"/>
        <v>7334.79</v>
      </c>
      <c r="U104" s="7">
        <f t="shared" si="28"/>
        <v>0</v>
      </c>
      <c r="V104" s="7">
        <f t="shared" si="28"/>
        <v>0</v>
      </c>
      <c r="W104" s="33">
        <f t="shared" si="28"/>
        <v>7334.79</v>
      </c>
      <c r="X104" s="52"/>
      <c r="Y104" s="42">
        <v>7334.79</v>
      </c>
      <c r="Z104" s="3">
        <f>D104+X104-Y104</f>
        <v>0</v>
      </c>
    </row>
    <row r="105" spans="1:26" ht="22.5" customHeight="1" x14ac:dyDescent="0.2">
      <c r="A105" s="108">
        <v>26</v>
      </c>
      <c r="B105" s="106" t="s">
        <v>51</v>
      </c>
      <c r="C105" s="43" t="s">
        <v>29</v>
      </c>
      <c r="D105" s="25">
        <v>77993.89</v>
      </c>
      <c r="E105" s="21">
        <v>34700</v>
      </c>
      <c r="F105" s="2">
        <v>500</v>
      </c>
      <c r="G105" s="2"/>
      <c r="H105" s="2">
        <v>99.9</v>
      </c>
      <c r="I105" s="2"/>
      <c r="J105" s="2"/>
      <c r="K105" s="2"/>
      <c r="L105" s="2">
        <v>200</v>
      </c>
      <c r="M105" s="2"/>
      <c r="N105" s="2"/>
      <c r="O105" s="2"/>
      <c r="P105" s="2"/>
      <c r="Q105" s="2"/>
      <c r="R105" s="2"/>
      <c r="S105" s="25"/>
      <c r="T105" s="25">
        <v>28600</v>
      </c>
      <c r="U105" s="2">
        <v>4400</v>
      </c>
      <c r="V105" s="25">
        <v>9493.99</v>
      </c>
      <c r="W105" s="31">
        <f>SUM(E105:V105)</f>
        <v>77993.89</v>
      </c>
      <c r="X105" s="123"/>
      <c r="Y105" s="124"/>
      <c r="Z105" s="124"/>
    </row>
    <row r="106" spans="1:26" ht="21.75" customHeight="1" x14ac:dyDescent="0.2">
      <c r="A106" s="108"/>
      <c r="B106" s="106"/>
      <c r="C106" s="42" t="s">
        <v>59</v>
      </c>
      <c r="D106" s="4">
        <v>0</v>
      </c>
      <c r="E106" s="15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28"/>
      <c r="W106" s="29">
        <f>SUM(E106:V106)</f>
        <v>0</v>
      </c>
      <c r="X106" s="125"/>
      <c r="Y106" s="114"/>
      <c r="Z106" s="114"/>
    </row>
    <row r="107" spans="1:26" ht="12.75" customHeight="1" thickBot="1" x14ac:dyDescent="0.25">
      <c r="A107" s="108"/>
      <c r="B107" s="106"/>
      <c r="C107" s="45" t="s">
        <v>30</v>
      </c>
      <c r="D107" s="23">
        <v>11912.66</v>
      </c>
      <c r="E107" s="16"/>
      <c r="F107" s="6"/>
      <c r="G107" s="6"/>
      <c r="H107" s="6"/>
      <c r="I107" s="6"/>
      <c r="J107" s="6"/>
      <c r="K107" s="6"/>
      <c r="L107" s="6">
        <v>99</v>
      </c>
      <c r="M107" s="6"/>
      <c r="N107" s="6"/>
      <c r="O107" s="6">
        <v>330.2</v>
      </c>
      <c r="P107" s="6"/>
      <c r="Q107" s="6"/>
      <c r="R107" s="6"/>
      <c r="S107" s="6"/>
      <c r="T107" s="23">
        <v>11483.46</v>
      </c>
      <c r="U107" s="6"/>
      <c r="V107" s="26"/>
      <c r="W107" s="30">
        <f>SUM(E107:V107)</f>
        <v>11912.66</v>
      </c>
      <c r="X107" s="126"/>
      <c r="Y107" s="127"/>
      <c r="Z107" s="127"/>
    </row>
    <row r="108" spans="1:26" ht="12.75" customHeight="1" thickBot="1" x14ac:dyDescent="0.25">
      <c r="A108" s="108"/>
      <c r="B108" s="107"/>
      <c r="C108" s="60" t="s">
        <v>4</v>
      </c>
      <c r="D108" s="13">
        <f>SUM(D105:D107)</f>
        <v>89906.55</v>
      </c>
      <c r="E108" s="17">
        <f t="shared" ref="E108:W108" si="29">SUM(E105:E107)</f>
        <v>34700</v>
      </c>
      <c r="F108" s="7">
        <f t="shared" si="29"/>
        <v>500</v>
      </c>
      <c r="G108" s="7"/>
      <c r="H108" s="7">
        <f t="shared" si="29"/>
        <v>99.9</v>
      </c>
      <c r="I108" s="7"/>
      <c r="J108" s="7"/>
      <c r="K108" s="7"/>
      <c r="L108" s="7">
        <f t="shared" si="29"/>
        <v>299</v>
      </c>
      <c r="M108" s="7"/>
      <c r="N108" s="7"/>
      <c r="O108" s="7">
        <f t="shared" si="29"/>
        <v>330.2</v>
      </c>
      <c r="P108" s="7"/>
      <c r="Q108" s="7"/>
      <c r="R108" s="7">
        <f t="shared" si="29"/>
        <v>0</v>
      </c>
      <c r="S108" s="7">
        <f t="shared" si="29"/>
        <v>0</v>
      </c>
      <c r="T108" s="7">
        <f t="shared" si="29"/>
        <v>40083.46</v>
      </c>
      <c r="U108" s="7">
        <f t="shared" si="29"/>
        <v>4400</v>
      </c>
      <c r="V108" s="7">
        <f t="shared" si="29"/>
        <v>9493.99</v>
      </c>
      <c r="W108" s="33">
        <f t="shared" si="29"/>
        <v>89906.55</v>
      </c>
      <c r="X108" s="52"/>
      <c r="Y108" s="42">
        <v>89906.55</v>
      </c>
      <c r="Z108" s="11">
        <f>D108+X108-Y108</f>
        <v>0</v>
      </c>
    </row>
    <row r="109" spans="1:26" ht="21.75" customHeight="1" x14ac:dyDescent="0.2">
      <c r="A109" s="108">
        <v>27</v>
      </c>
      <c r="B109" s="106" t="s">
        <v>52</v>
      </c>
      <c r="C109" s="43" t="s">
        <v>29</v>
      </c>
      <c r="D109" s="25">
        <v>50000</v>
      </c>
      <c r="E109" s="2"/>
      <c r="F109" s="2"/>
      <c r="G109" s="2"/>
      <c r="H109" s="2"/>
      <c r="I109" s="25"/>
      <c r="J109" s="25">
        <v>8600</v>
      </c>
      <c r="K109" s="25">
        <v>800</v>
      </c>
      <c r="L109" s="25"/>
      <c r="M109" s="25"/>
      <c r="N109" s="25"/>
      <c r="O109" s="25"/>
      <c r="P109" s="25"/>
      <c r="Q109" s="25"/>
      <c r="R109" s="25">
        <v>900</v>
      </c>
      <c r="S109" s="25"/>
      <c r="T109" s="25">
        <v>39700</v>
      </c>
      <c r="U109" s="2"/>
      <c r="V109" s="2"/>
      <c r="W109" s="31">
        <f>SUM(E109:V109)</f>
        <v>50000</v>
      </c>
      <c r="X109" s="123"/>
      <c r="Y109" s="124"/>
      <c r="Z109" s="124"/>
    </row>
    <row r="110" spans="1:26" ht="24" customHeight="1" x14ac:dyDescent="0.2">
      <c r="A110" s="108"/>
      <c r="B110" s="106"/>
      <c r="C110" s="42" t="s">
        <v>59</v>
      </c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29">
        <f>SUM(E110:V110)</f>
        <v>0</v>
      </c>
      <c r="X110" s="125"/>
      <c r="Y110" s="114"/>
      <c r="Z110" s="114"/>
    </row>
    <row r="111" spans="1:26" ht="13.5" customHeight="1" thickBot="1" x14ac:dyDescent="0.25">
      <c r="A111" s="108"/>
      <c r="B111" s="106"/>
      <c r="C111" s="45" t="s">
        <v>30</v>
      </c>
      <c r="D111" s="23">
        <v>14000</v>
      </c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>
        <v>1800</v>
      </c>
      <c r="R111" s="6"/>
      <c r="S111" s="6"/>
      <c r="T111" s="6">
        <v>7200</v>
      </c>
      <c r="U111" s="6"/>
      <c r="V111" s="23">
        <v>5000</v>
      </c>
      <c r="W111" s="30">
        <f>SUM(E111:V111)</f>
        <v>14000</v>
      </c>
      <c r="X111" s="126"/>
      <c r="Y111" s="127"/>
      <c r="Z111" s="127"/>
    </row>
    <row r="112" spans="1:26" ht="12.75" customHeight="1" thickBot="1" x14ac:dyDescent="0.25">
      <c r="A112" s="108"/>
      <c r="B112" s="107"/>
      <c r="C112" s="60" t="s">
        <v>4</v>
      </c>
      <c r="D112" s="13">
        <f>SUM(D109:D111)</f>
        <v>64000</v>
      </c>
      <c r="E112" s="7">
        <f t="shared" ref="E112:W112" si="30">SUM(E109:E111)</f>
        <v>0</v>
      </c>
      <c r="F112" s="7">
        <f t="shared" si="30"/>
        <v>0</v>
      </c>
      <c r="G112" s="7">
        <f t="shared" si="30"/>
        <v>0</v>
      </c>
      <c r="H112" s="7">
        <f t="shared" si="30"/>
        <v>0</v>
      </c>
      <c r="I112" s="7">
        <f t="shared" si="30"/>
        <v>0</v>
      </c>
      <c r="J112" s="7">
        <f t="shared" si="30"/>
        <v>8600</v>
      </c>
      <c r="K112" s="7">
        <f t="shared" si="30"/>
        <v>800</v>
      </c>
      <c r="L112" s="7">
        <f t="shared" si="30"/>
        <v>0</v>
      </c>
      <c r="M112" s="7"/>
      <c r="N112" s="7">
        <f t="shared" si="30"/>
        <v>0</v>
      </c>
      <c r="O112" s="7">
        <f t="shared" si="30"/>
        <v>0</v>
      </c>
      <c r="P112" s="7">
        <f t="shared" si="30"/>
        <v>0</v>
      </c>
      <c r="Q112" s="7">
        <f t="shared" si="30"/>
        <v>1800</v>
      </c>
      <c r="R112" s="7">
        <f t="shared" si="30"/>
        <v>900</v>
      </c>
      <c r="S112" s="7">
        <f t="shared" si="30"/>
        <v>0</v>
      </c>
      <c r="T112" s="7">
        <f t="shared" si="30"/>
        <v>46900</v>
      </c>
      <c r="U112" s="7">
        <f t="shared" si="30"/>
        <v>0</v>
      </c>
      <c r="V112" s="7">
        <f t="shared" si="30"/>
        <v>5000</v>
      </c>
      <c r="W112" s="33">
        <f t="shared" si="30"/>
        <v>64000</v>
      </c>
      <c r="X112" s="52"/>
      <c r="Y112" s="24">
        <v>64000</v>
      </c>
      <c r="Z112" s="4">
        <f>D112+X112-Y112</f>
        <v>0</v>
      </c>
    </row>
    <row r="113" spans="1:26" ht="24" x14ac:dyDescent="0.2">
      <c r="A113" s="108">
        <v>28</v>
      </c>
      <c r="B113" s="106" t="s">
        <v>53</v>
      </c>
      <c r="C113" s="43" t="s">
        <v>29</v>
      </c>
      <c r="D113" s="2">
        <v>98.1</v>
      </c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>
        <v>98.1</v>
      </c>
      <c r="U113" s="2"/>
      <c r="V113" s="2"/>
      <c r="W113" s="31">
        <f>SUM(E113:V113)</f>
        <v>98.1</v>
      </c>
      <c r="X113" s="123"/>
      <c r="Y113" s="124"/>
      <c r="Z113" s="124"/>
    </row>
    <row r="114" spans="1:26" ht="24" customHeight="1" x14ac:dyDescent="0.2">
      <c r="A114" s="108"/>
      <c r="B114" s="106"/>
      <c r="C114" s="42" t="s">
        <v>59</v>
      </c>
      <c r="D114" s="4">
        <v>0</v>
      </c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29">
        <f>SUM(E114:V114)</f>
        <v>0</v>
      </c>
      <c r="X114" s="125"/>
      <c r="Y114" s="114"/>
      <c r="Z114" s="114"/>
    </row>
    <row r="115" spans="1:26" ht="12" customHeight="1" thickBot="1" x14ac:dyDescent="0.25">
      <c r="A115" s="108"/>
      <c r="B115" s="106"/>
      <c r="C115" s="45" t="s">
        <v>30</v>
      </c>
      <c r="D115" s="23">
        <v>85.68</v>
      </c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>
        <v>85.68</v>
      </c>
      <c r="U115" s="6"/>
      <c r="V115" s="6"/>
      <c r="W115" s="30">
        <f>SUM(E115:V115)</f>
        <v>85.68</v>
      </c>
      <c r="X115" s="126"/>
      <c r="Y115" s="127"/>
      <c r="Z115" s="127"/>
    </row>
    <row r="116" spans="1:26" ht="12.75" customHeight="1" thickBot="1" x14ac:dyDescent="0.25">
      <c r="A116" s="108"/>
      <c r="B116" s="107"/>
      <c r="C116" s="60" t="s">
        <v>4</v>
      </c>
      <c r="D116" s="13">
        <f>SUM(D113:D115)</f>
        <v>183.78</v>
      </c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>
        <f t="shared" ref="T116:W116" si="31">SUM(T113:T115)</f>
        <v>183.78</v>
      </c>
      <c r="U116" s="7"/>
      <c r="V116" s="7"/>
      <c r="W116" s="33">
        <f t="shared" si="31"/>
        <v>183.78</v>
      </c>
      <c r="X116" s="52"/>
      <c r="Y116" s="42">
        <v>183.78</v>
      </c>
      <c r="Z116" s="3">
        <f>D116+X116-Y116</f>
        <v>0</v>
      </c>
    </row>
    <row r="117" spans="1:26" ht="24.75" customHeight="1" x14ac:dyDescent="0.2">
      <c r="A117" s="108">
        <v>29</v>
      </c>
      <c r="B117" s="106" t="s">
        <v>54</v>
      </c>
      <c r="C117" s="43" t="s">
        <v>29</v>
      </c>
      <c r="D117" s="25">
        <v>528</v>
      </c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5">
        <v>528</v>
      </c>
      <c r="U117" s="2"/>
      <c r="V117" s="2"/>
      <c r="W117" s="31">
        <f>SUM(E117:V117)</f>
        <v>528</v>
      </c>
      <c r="X117" s="123"/>
      <c r="Y117" s="124"/>
      <c r="Z117" s="124"/>
    </row>
    <row r="118" spans="1:26" ht="26.25" customHeight="1" x14ac:dyDescent="0.2">
      <c r="A118" s="108"/>
      <c r="B118" s="106"/>
      <c r="C118" s="42" t="s">
        <v>59</v>
      </c>
      <c r="D118" s="4">
        <v>0</v>
      </c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29">
        <f>SUM(E118:V118)</f>
        <v>0</v>
      </c>
      <c r="X118" s="125"/>
      <c r="Y118" s="114"/>
      <c r="Z118" s="114"/>
    </row>
    <row r="119" spans="1:26" ht="14.25" customHeight="1" thickBot="1" x14ac:dyDescent="0.25">
      <c r="A119" s="108"/>
      <c r="B119" s="106"/>
      <c r="C119" s="45" t="s">
        <v>30</v>
      </c>
      <c r="D119" s="23">
        <v>590</v>
      </c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23">
        <v>590</v>
      </c>
      <c r="U119" s="6"/>
      <c r="V119" s="6"/>
      <c r="W119" s="30">
        <f>SUM(E119:V119)</f>
        <v>590</v>
      </c>
      <c r="X119" s="126"/>
      <c r="Y119" s="127"/>
      <c r="Z119" s="127"/>
    </row>
    <row r="120" spans="1:26" ht="12.75" customHeight="1" thickBot="1" x14ac:dyDescent="0.25">
      <c r="A120" s="108"/>
      <c r="B120" s="107"/>
      <c r="C120" s="60" t="s">
        <v>4</v>
      </c>
      <c r="D120" s="13">
        <f>SUM(D117:D119)</f>
        <v>1118</v>
      </c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>
        <f t="shared" ref="T120:W120" si="32">SUM(T117:T119)</f>
        <v>1118</v>
      </c>
      <c r="U120" s="7"/>
      <c r="V120" s="7"/>
      <c r="W120" s="33">
        <f t="shared" si="32"/>
        <v>1118</v>
      </c>
      <c r="X120" s="52"/>
      <c r="Y120" s="24">
        <v>1118</v>
      </c>
      <c r="Z120" s="3">
        <f>D120+X120-Y120</f>
        <v>0</v>
      </c>
    </row>
    <row r="121" spans="1:26" ht="24" x14ac:dyDescent="0.2">
      <c r="A121" s="108">
        <v>30</v>
      </c>
      <c r="B121" s="106" t="s">
        <v>55</v>
      </c>
      <c r="C121" s="43" t="s">
        <v>29</v>
      </c>
      <c r="D121" s="25">
        <v>3573.2</v>
      </c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5">
        <v>3573.2</v>
      </c>
      <c r="U121" s="2"/>
      <c r="V121" s="2"/>
      <c r="W121" s="31">
        <f>SUM(E121:V121)</f>
        <v>3573.2</v>
      </c>
      <c r="X121" s="123"/>
      <c r="Y121" s="124"/>
      <c r="Z121" s="124"/>
    </row>
    <row r="122" spans="1:26" ht="21.75" customHeight="1" x14ac:dyDescent="0.2">
      <c r="A122" s="108"/>
      <c r="B122" s="106"/>
      <c r="C122" s="42" t="s">
        <v>59</v>
      </c>
      <c r="D122" s="4">
        <v>0</v>
      </c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29">
        <f>SUM(E122:V122)</f>
        <v>0</v>
      </c>
      <c r="X122" s="125"/>
      <c r="Y122" s="114"/>
      <c r="Z122" s="114"/>
    </row>
    <row r="123" spans="1:26" ht="11.25" customHeight="1" thickBot="1" x14ac:dyDescent="0.25">
      <c r="A123" s="108"/>
      <c r="B123" s="106"/>
      <c r="C123" s="45" t="s">
        <v>30</v>
      </c>
      <c r="D123" s="23">
        <v>840</v>
      </c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23">
        <v>840</v>
      </c>
      <c r="U123" s="6"/>
      <c r="V123" s="6"/>
      <c r="W123" s="30">
        <f>SUM(E123:V123)</f>
        <v>840</v>
      </c>
      <c r="X123" s="126"/>
      <c r="Y123" s="127"/>
      <c r="Z123" s="127"/>
    </row>
    <row r="124" spans="1:26" ht="12.75" customHeight="1" thickBot="1" x14ac:dyDescent="0.25">
      <c r="A124" s="108"/>
      <c r="B124" s="107"/>
      <c r="C124" s="60" t="s">
        <v>4</v>
      </c>
      <c r="D124" s="13">
        <f>SUM(D121:D123)</f>
        <v>4413.2</v>
      </c>
      <c r="E124" s="7"/>
      <c r="F124" s="7"/>
      <c r="G124" s="7"/>
      <c r="H124" s="7"/>
      <c r="I124" s="7"/>
      <c r="J124" s="7"/>
      <c r="K124" s="7"/>
      <c r="L124" s="7"/>
      <c r="M124" s="7"/>
      <c r="N124" s="7">
        <f t="shared" ref="N124:W124" si="33">SUM(N121:N123)</f>
        <v>0</v>
      </c>
      <c r="O124" s="7"/>
      <c r="P124" s="7"/>
      <c r="Q124" s="7"/>
      <c r="R124" s="7"/>
      <c r="S124" s="7"/>
      <c r="T124" s="7">
        <f t="shared" si="33"/>
        <v>4413.2</v>
      </c>
      <c r="U124" s="7"/>
      <c r="V124" s="7"/>
      <c r="W124" s="33">
        <f t="shared" si="33"/>
        <v>4413.2</v>
      </c>
      <c r="X124" s="52"/>
      <c r="Y124" s="24">
        <v>4413.2</v>
      </c>
      <c r="Z124" s="3">
        <f>D124+X124-Y124</f>
        <v>0</v>
      </c>
    </row>
    <row r="125" spans="1:26" ht="24" x14ac:dyDescent="0.2">
      <c r="A125" s="108">
        <v>31</v>
      </c>
      <c r="B125" s="106" t="s">
        <v>56</v>
      </c>
      <c r="C125" s="43" t="s">
        <v>29</v>
      </c>
      <c r="D125" s="25">
        <v>3484.74</v>
      </c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>
        <v>3484.74</v>
      </c>
      <c r="U125" s="2"/>
      <c r="V125" s="2"/>
      <c r="W125" s="31">
        <f>SUM(E125:V125)</f>
        <v>3484.74</v>
      </c>
      <c r="X125" s="123"/>
      <c r="Y125" s="124"/>
      <c r="Z125" s="124"/>
    </row>
    <row r="126" spans="1:26" ht="24" customHeight="1" x14ac:dyDescent="0.2">
      <c r="A126" s="108"/>
      <c r="B126" s="106"/>
      <c r="C126" s="42" t="s">
        <v>59</v>
      </c>
      <c r="D126" s="24">
        <v>0</v>
      </c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24"/>
      <c r="U126" s="4"/>
      <c r="V126" s="4"/>
      <c r="W126" s="29">
        <f>SUM(E126:V126)</f>
        <v>0</v>
      </c>
      <c r="X126" s="125"/>
      <c r="Y126" s="114"/>
      <c r="Z126" s="114"/>
    </row>
    <row r="127" spans="1:26" ht="12.75" thickBot="1" x14ac:dyDescent="0.25">
      <c r="A127" s="108"/>
      <c r="B127" s="106"/>
      <c r="C127" s="45" t="s">
        <v>30</v>
      </c>
      <c r="D127" s="23">
        <v>658.76</v>
      </c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23">
        <v>658.76</v>
      </c>
      <c r="U127" s="6"/>
      <c r="V127" s="6"/>
      <c r="W127" s="30">
        <f>SUM(E127:V127)</f>
        <v>658.76</v>
      </c>
      <c r="X127" s="126"/>
      <c r="Y127" s="127"/>
      <c r="Z127" s="127"/>
    </row>
    <row r="128" spans="1:26" ht="12" customHeight="1" thickBot="1" x14ac:dyDescent="0.25">
      <c r="A128" s="108"/>
      <c r="B128" s="107"/>
      <c r="C128" s="60" t="s">
        <v>4</v>
      </c>
      <c r="D128" s="13">
        <f>SUM(D125:D127)</f>
        <v>4143.5</v>
      </c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>
        <f t="shared" ref="O128:W128" si="34">SUM(O125:O127)</f>
        <v>0</v>
      </c>
      <c r="P128" s="7"/>
      <c r="Q128" s="7"/>
      <c r="R128" s="7"/>
      <c r="S128" s="7"/>
      <c r="T128" s="7">
        <f t="shared" si="34"/>
        <v>4143.5</v>
      </c>
      <c r="U128" s="7"/>
      <c r="V128" s="7"/>
      <c r="W128" s="33">
        <f t="shared" si="34"/>
        <v>4143.5</v>
      </c>
      <c r="X128" s="52">
        <v>156.26</v>
      </c>
      <c r="Y128" s="42">
        <v>4299.76</v>
      </c>
      <c r="Z128" s="3">
        <f>D128+X128-Y128</f>
        <v>0</v>
      </c>
    </row>
    <row r="129" spans="1:28" ht="22.5" customHeight="1" x14ac:dyDescent="0.2">
      <c r="A129" s="108">
        <v>32</v>
      </c>
      <c r="B129" s="106" t="s">
        <v>75</v>
      </c>
      <c r="C129" s="43" t="s">
        <v>29</v>
      </c>
      <c r="D129" s="2">
        <v>153728.45000000001</v>
      </c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31">
        <f>SUM(E129:V129)</f>
        <v>0</v>
      </c>
      <c r="X129" s="123"/>
      <c r="Y129" s="124"/>
      <c r="Z129" s="124"/>
      <c r="AA129" s="12"/>
    </row>
    <row r="130" spans="1:28" ht="24" customHeight="1" x14ac:dyDescent="0.2">
      <c r="A130" s="108"/>
      <c r="B130" s="106"/>
      <c r="C130" s="42" t="s">
        <v>59</v>
      </c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29">
        <f>SUM(E130:V130)</f>
        <v>0</v>
      </c>
      <c r="X130" s="125"/>
      <c r="Y130" s="114"/>
      <c r="Z130" s="114"/>
      <c r="AA130" s="12"/>
    </row>
    <row r="131" spans="1:28" ht="12.75" thickBot="1" x14ac:dyDescent="0.25">
      <c r="A131" s="108"/>
      <c r="B131" s="106"/>
      <c r="C131" s="45" t="s">
        <v>30</v>
      </c>
      <c r="D131" s="23">
        <v>195416.45</v>
      </c>
      <c r="E131" s="6"/>
      <c r="F131" s="6"/>
      <c r="G131" s="6"/>
      <c r="H131" s="6"/>
      <c r="I131" s="6"/>
      <c r="J131" s="6"/>
      <c r="K131" s="6"/>
      <c r="L131" s="6"/>
      <c r="M131" s="6"/>
      <c r="N131" s="6">
        <v>110416.45</v>
      </c>
      <c r="O131" s="6"/>
      <c r="P131" s="6"/>
      <c r="Q131" s="6"/>
      <c r="R131" s="6"/>
      <c r="S131" s="6"/>
      <c r="T131" s="6">
        <v>85000</v>
      </c>
      <c r="U131" s="6"/>
      <c r="V131" s="6"/>
      <c r="W131" s="30">
        <f>SUM(E131:V131)</f>
        <v>195416.45</v>
      </c>
      <c r="X131" s="126"/>
      <c r="Y131" s="127"/>
      <c r="Z131" s="127"/>
      <c r="AA131" s="12"/>
    </row>
    <row r="132" spans="1:28" ht="12.75" customHeight="1" thickBot="1" x14ac:dyDescent="0.25">
      <c r="A132" s="108"/>
      <c r="B132" s="107"/>
      <c r="C132" s="60" t="s">
        <v>4</v>
      </c>
      <c r="D132" s="13">
        <f>SUM(D129:D131)</f>
        <v>349144.9</v>
      </c>
      <c r="E132" s="7">
        <f t="shared" ref="E132:W132" si="35">SUM(E129:E131)</f>
        <v>0</v>
      </c>
      <c r="F132" s="7">
        <f t="shared" si="35"/>
        <v>0</v>
      </c>
      <c r="G132" s="7">
        <f t="shared" si="35"/>
        <v>0</v>
      </c>
      <c r="H132" s="7">
        <f t="shared" si="35"/>
        <v>0</v>
      </c>
      <c r="I132" s="7">
        <f t="shared" si="35"/>
        <v>0</v>
      </c>
      <c r="J132" s="7">
        <f t="shared" si="35"/>
        <v>0</v>
      </c>
      <c r="K132" s="7">
        <f t="shared" si="35"/>
        <v>0</v>
      </c>
      <c r="L132" s="7">
        <f t="shared" si="35"/>
        <v>0</v>
      </c>
      <c r="M132" s="7">
        <f t="shared" si="35"/>
        <v>0</v>
      </c>
      <c r="N132" s="7">
        <f t="shared" si="35"/>
        <v>110416.45</v>
      </c>
      <c r="O132" s="7">
        <f t="shared" si="35"/>
        <v>0</v>
      </c>
      <c r="P132" s="7">
        <f t="shared" si="35"/>
        <v>0</v>
      </c>
      <c r="Q132" s="7">
        <f t="shared" si="35"/>
        <v>0</v>
      </c>
      <c r="R132" s="7">
        <f t="shared" si="35"/>
        <v>0</v>
      </c>
      <c r="S132" s="7">
        <f t="shared" si="35"/>
        <v>0</v>
      </c>
      <c r="T132" s="7">
        <f t="shared" si="35"/>
        <v>85000</v>
      </c>
      <c r="U132" s="7">
        <f t="shared" si="35"/>
        <v>0</v>
      </c>
      <c r="V132" s="7">
        <f t="shared" si="35"/>
        <v>0</v>
      </c>
      <c r="W132" s="33">
        <f t="shared" si="35"/>
        <v>195416.45</v>
      </c>
      <c r="X132" s="52">
        <v>19368.86</v>
      </c>
      <c r="Y132" s="42">
        <v>214785.31</v>
      </c>
      <c r="Z132" s="4">
        <f>D132+X132-Y132</f>
        <v>153728.45000000001</v>
      </c>
      <c r="AA132" s="12"/>
    </row>
    <row r="133" spans="1:28" ht="24" x14ac:dyDescent="0.2">
      <c r="A133" s="108">
        <v>33</v>
      </c>
      <c r="B133" s="106" t="s">
        <v>74</v>
      </c>
      <c r="C133" s="43" t="s">
        <v>29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31">
        <f>SUM(E133:V133)</f>
        <v>0</v>
      </c>
      <c r="X133" s="123"/>
      <c r="Y133" s="124"/>
      <c r="Z133" s="124"/>
      <c r="AA133" s="12"/>
    </row>
    <row r="134" spans="1:28" ht="24" customHeight="1" x14ac:dyDescent="0.2">
      <c r="A134" s="108"/>
      <c r="B134" s="106"/>
      <c r="C134" s="42" t="s">
        <v>59</v>
      </c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29">
        <f>SUM(E134:V134)</f>
        <v>0</v>
      </c>
      <c r="X134" s="125"/>
      <c r="Y134" s="114"/>
      <c r="Z134" s="114"/>
      <c r="AA134" s="12"/>
    </row>
    <row r="135" spans="1:28" ht="12.75" thickBot="1" x14ac:dyDescent="0.25">
      <c r="A135" s="108"/>
      <c r="B135" s="106"/>
      <c r="C135" s="45" t="s">
        <v>30</v>
      </c>
      <c r="D135" s="23">
        <v>12506.94</v>
      </c>
      <c r="E135" s="6"/>
      <c r="F135" s="6"/>
      <c r="G135" s="6"/>
      <c r="H135" s="6"/>
      <c r="I135" s="6"/>
      <c r="J135" s="6"/>
      <c r="K135" s="6"/>
      <c r="L135" s="26"/>
      <c r="M135" s="26">
        <v>1782.81</v>
      </c>
      <c r="N135" s="6">
        <v>4226.75</v>
      </c>
      <c r="O135" s="6"/>
      <c r="P135" s="6"/>
      <c r="Q135" s="6"/>
      <c r="R135" s="6"/>
      <c r="S135" s="6"/>
      <c r="T135" s="6">
        <v>6497.38</v>
      </c>
      <c r="U135" s="6"/>
      <c r="V135" s="6"/>
      <c r="W135" s="30">
        <f>SUM(E135:V135)</f>
        <v>12506.939999999999</v>
      </c>
      <c r="X135" s="126"/>
      <c r="Y135" s="127"/>
      <c r="Z135" s="127"/>
      <c r="AA135" s="12"/>
    </row>
    <row r="136" spans="1:28" ht="12.75" customHeight="1" thickBot="1" x14ac:dyDescent="0.25">
      <c r="A136" s="135"/>
      <c r="B136" s="124"/>
      <c r="C136" s="64" t="s">
        <v>4</v>
      </c>
      <c r="D136" s="65">
        <f>SUM(D133:D135)</f>
        <v>12506.94</v>
      </c>
      <c r="E136" s="66">
        <f t="shared" ref="E136:W136" si="36">SUM(E133:E135)</f>
        <v>0</v>
      </c>
      <c r="F136" s="67">
        <f t="shared" si="36"/>
        <v>0</v>
      </c>
      <c r="G136" s="67">
        <f t="shared" si="36"/>
        <v>0</v>
      </c>
      <c r="H136" s="67">
        <f t="shared" si="36"/>
        <v>0</v>
      </c>
      <c r="I136" s="67">
        <f t="shared" si="36"/>
        <v>0</v>
      </c>
      <c r="J136" s="67">
        <f t="shared" si="36"/>
        <v>0</v>
      </c>
      <c r="K136" s="67">
        <f t="shared" si="36"/>
        <v>0</v>
      </c>
      <c r="L136" s="67">
        <f t="shared" si="36"/>
        <v>0</v>
      </c>
      <c r="M136" s="67">
        <f t="shared" si="36"/>
        <v>1782.81</v>
      </c>
      <c r="N136" s="67">
        <f t="shared" si="36"/>
        <v>4226.75</v>
      </c>
      <c r="O136" s="67">
        <f t="shared" si="36"/>
        <v>0</v>
      </c>
      <c r="P136" s="67">
        <f t="shared" si="36"/>
        <v>0</v>
      </c>
      <c r="Q136" s="67">
        <f t="shared" si="36"/>
        <v>0</v>
      </c>
      <c r="R136" s="67">
        <f t="shared" si="36"/>
        <v>0</v>
      </c>
      <c r="S136" s="67">
        <f t="shared" si="36"/>
        <v>0</v>
      </c>
      <c r="T136" s="67">
        <f t="shared" si="36"/>
        <v>6497.38</v>
      </c>
      <c r="U136" s="67">
        <f t="shared" si="36"/>
        <v>0</v>
      </c>
      <c r="V136" s="67">
        <f t="shared" si="36"/>
        <v>0</v>
      </c>
      <c r="W136" s="68">
        <f t="shared" si="36"/>
        <v>12506.939999999999</v>
      </c>
      <c r="X136" s="42"/>
      <c r="Y136" s="42">
        <v>12506.94</v>
      </c>
      <c r="Z136" s="11">
        <f>D136+X136-Y136</f>
        <v>0</v>
      </c>
      <c r="AA136" s="12"/>
    </row>
    <row r="137" spans="1:28" ht="36.75" customHeight="1" x14ac:dyDescent="0.2">
      <c r="A137" s="138" t="s">
        <v>4</v>
      </c>
      <c r="B137" s="139"/>
      <c r="C137" s="75" t="s">
        <v>29</v>
      </c>
      <c r="D137" s="76">
        <f>D5+D9+D13+D17+D21+D25+D29+D33+D37+D41+D45+D49+D53+D57+D61+D65+D69+D73+D77+D81+D85+D89+D93+D97+D101+D105+D109+D113+D117+D121+D125+D129+D133</f>
        <v>369366.35</v>
      </c>
      <c r="E137" s="76">
        <f t="shared" ref="E137:V137" si="37">E5+E9+E13+E17+E21+E25+E29+E33+E37+E41+E45+E49+E53+E57+E61+E65+E69+E73+E77+E81+E85+E89+E93+E97+E101+E105+E109+E113+E117+E121+E125+E129+E133</f>
        <v>34700</v>
      </c>
      <c r="F137" s="76">
        <f t="shared" si="37"/>
        <v>500</v>
      </c>
      <c r="G137" s="76">
        <f t="shared" si="37"/>
        <v>15031.150000000001</v>
      </c>
      <c r="H137" s="76">
        <f t="shared" si="37"/>
        <v>2157.44</v>
      </c>
      <c r="I137" s="76">
        <f t="shared" si="37"/>
        <v>5710.71</v>
      </c>
      <c r="J137" s="76">
        <f t="shared" si="37"/>
        <v>12682.87</v>
      </c>
      <c r="K137" s="76">
        <f t="shared" si="37"/>
        <v>800</v>
      </c>
      <c r="L137" s="76">
        <f t="shared" si="37"/>
        <v>800</v>
      </c>
      <c r="M137" s="76">
        <f t="shared" si="37"/>
        <v>0</v>
      </c>
      <c r="N137" s="76">
        <f t="shared" si="37"/>
        <v>7245.27</v>
      </c>
      <c r="O137" s="76">
        <f t="shared" si="37"/>
        <v>223.85</v>
      </c>
      <c r="P137" s="76">
        <f t="shared" si="37"/>
        <v>0</v>
      </c>
      <c r="Q137" s="76">
        <f t="shared" si="37"/>
        <v>1609.05</v>
      </c>
      <c r="R137" s="76">
        <f t="shared" si="37"/>
        <v>6663.82</v>
      </c>
      <c r="S137" s="76">
        <f t="shared" si="37"/>
        <v>0</v>
      </c>
      <c r="T137" s="76">
        <f t="shared" si="37"/>
        <v>110019.75</v>
      </c>
      <c r="U137" s="76">
        <f t="shared" si="37"/>
        <v>4400</v>
      </c>
      <c r="V137" s="76">
        <f t="shared" si="37"/>
        <v>13093.99</v>
      </c>
      <c r="W137" s="77">
        <f>SUM(E137:V137)</f>
        <v>215637.9</v>
      </c>
      <c r="X137" s="124"/>
      <c r="Y137" s="124"/>
      <c r="Z137" s="124"/>
    </row>
    <row r="138" spans="1:28" ht="24" customHeight="1" x14ac:dyDescent="0.2">
      <c r="A138" s="140"/>
      <c r="B138" s="141"/>
      <c r="C138" s="78" t="s">
        <v>59</v>
      </c>
      <c r="D138" s="4">
        <f>D6+D10+D14+D18+D22+D26+D30+D34+D38+D42+D46+D50+D54+D58+D62+D66+D70+D74+D78+D82+D86+D90+D94+D98+D102+D106+D110+D114+D118+D122+D126+D130+D134</f>
        <v>771299.62</v>
      </c>
      <c r="E138" s="4">
        <f t="shared" ref="E138:V138" si="38">E6+E10+E14+E18+E22+E26+E30+E34+E38+E42+E46+E50+E54+E58+E62+E66+E70+E74+E78+E82+E86+E90+E94+E98+E102+E106+E110+E114+E118+E122+E126+E130+E134</f>
        <v>42745.53</v>
      </c>
      <c r="F138" s="4">
        <f t="shared" si="38"/>
        <v>662.39</v>
      </c>
      <c r="G138" s="4">
        <f t="shared" si="38"/>
        <v>446708.11000000004</v>
      </c>
      <c r="H138" s="4">
        <f t="shared" si="38"/>
        <v>1433.75</v>
      </c>
      <c r="I138" s="4">
        <f t="shared" si="38"/>
        <v>2927.11</v>
      </c>
      <c r="J138" s="4">
        <f t="shared" si="38"/>
        <v>45031.61</v>
      </c>
      <c r="K138" s="4">
        <f t="shared" si="38"/>
        <v>3227.43</v>
      </c>
      <c r="L138" s="4">
        <f t="shared" si="38"/>
        <v>17682.349999999999</v>
      </c>
      <c r="M138" s="4">
        <f t="shared" si="38"/>
        <v>0</v>
      </c>
      <c r="N138" s="4">
        <f t="shared" si="38"/>
        <v>18183.62</v>
      </c>
      <c r="O138" s="4">
        <f t="shared" si="38"/>
        <v>6354.72</v>
      </c>
      <c r="P138" s="4">
        <f t="shared" si="38"/>
        <v>0</v>
      </c>
      <c r="Q138" s="4">
        <f t="shared" si="38"/>
        <v>1641.63</v>
      </c>
      <c r="R138" s="4">
        <f t="shared" si="38"/>
        <v>14157.530000000002</v>
      </c>
      <c r="S138" s="4">
        <f t="shared" si="38"/>
        <v>1877.95</v>
      </c>
      <c r="T138" s="4">
        <f t="shared" si="38"/>
        <v>146174.19</v>
      </c>
      <c r="U138" s="4">
        <f t="shared" si="38"/>
        <v>0</v>
      </c>
      <c r="V138" s="4">
        <f t="shared" si="38"/>
        <v>22491.7</v>
      </c>
      <c r="W138" s="29">
        <f>SUM(E138:V138)</f>
        <v>771299.61999999988</v>
      </c>
      <c r="X138" s="113"/>
      <c r="Y138" s="114"/>
      <c r="Z138" s="114"/>
    </row>
    <row r="139" spans="1:28" ht="15.75" customHeight="1" thickBot="1" x14ac:dyDescent="0.25">
      <c r="A139" s="140"/>
      <c r="B139" s="141"/>
      <c r="C139" s="79" t="s">
        <v>30</v>
      </c>
      <c r="D139" s="80">
        <f>D7+D11+D15+D19+D23+D27+D31+D35+D39+D43+D47+D51+D55+D59+D63+D67+D71+D75+D79+D83+D87+D91+D95+D99+D103+D107+D111+D115+D119+D123+D127+D131+D135</f>
        <v>275349.34000000003</v>
      </c>
      <c r="E139" s="80">
        <f t="shared" ref="E139:V139" si="39">E7+E11+E15+E19+E23+E27+E31+E35+E39+E43+E47+E51+E55+E59+E63+E67+E71+E75+E79+E83+E87+E91+E95+E99+E103+E107+E111+E115+E119+E123+E127+E131+E135</f>
        <v>0</v>
      </c>
      <c r="F139" s="80">
        <f t="shared" si="39"/>
        <v>0</v>
      </c>
      <c r="G139" s="80">
        <f t="shared" si="39"/>
        <v>0</v>
      </c>
      <c r="H139" s="80">
        <f t="shared" si="39"/>
        <v>0</v>
      </c>
      <c r="I139" s="80">
        <f t="shared" si="39"/>
        <v>0</v>
      </c>
      <c r="J139" s="80">
        <f t="shared" si="39"/>
        <v>0</v>
      </c>
      <c r="K139" s="80">
        <f t="shared" si="39"/>
        <v>0</v>
      </c>
      <c r="L139" s="80">
        <f t="shared" si="39"/>
        <v>191.49</v>
      </c>
      <c r="M139" s="80">
        <f t="shared" si="39"/>
        <v>1782.81</v>
      </c>
      <c r="N139" s="80">
        <f t="shared" si="39"/>
        <v>131083.35</v>
      </c>
      <c r="O139" s="80">
        <f t="shared" si="39"/>
        <v>330.2</v>
      </c>
      <c r="P139" s="80">
        <f t="shared" si="39"/>
        <v>0</v>
      </c>
      <c r="Q139" s="80">
        <f t="shared" si="39"/>
        <v>5010.3999999999996</v>
      </c>
      <c r="R139" s="80">
        <f t="shared" si="39"/>
        <v>0</v>
      </c>
      <c r="S139" s="80">
        <f t="shared" si="39"/>
        <v>0</v>
      </c>
      <c r="T139" s="80">
        <f t="shared" si="39"/>
        <v>131451.09</v>
      </c>
      <c r="U139" s="80">
        <f t="shared" si="39"/>
        <v>0</v>
      </c>
      <c r="V139" s="80">
        <f t="shared" si="39"/>
        <v>5500</v>
      </c>
      <c r="W139" s="81">
        <f>SUM(E139:V139)</f>
        <v>275349.33999999997</v>
      </c>
      <c r="X139" s="137"/>
      <c r="Y139" s="137"/>
      <c r="Z139" s="137"/>
    </row>
    <row r="140" spans="1:28" ht="12.75" customHeight="1" thickBot="1" x14ac:dyDescent="0.25">
      <c r="A140" s="142"/>
      <c r="B140" s="143"/>
      <c r="C140" s="69" t="s">
        <v>4</v>
      </c>
      <c r="D140" s="70">
        <f>SUM(D137:D139)</f>
        <v>1416015.31</v>
      </c>
      <c r="E140" s="71">
        <f t="shared" ref="E140:W140" si="40">SUM(E137:E139)</f>
        <v>77445.53</v>
      </c>
      <c r="F140" s="72">
        <f t="shared" si="40"/>
        <v>1162.3899999999999</v>
      </c>
      <c r="G140" s="72">
        <f t="shared" si="40"/>
        <v>461739.26000000007</v>
      </c>
      <c r="H140" s="72">
        <f t="shared" si="40"/>
        <v>3591.19</v>
      </c>
      <c r="I140" s="73">
        <f t="shared" si="40"/>
        <v>8637.82</v>
      </c>
      <c r="J140" s="73">
        <f t="shared" si="40"/>
        <v>57714.48</v>
      </c>
      <c r="K140" s="72">
        <f t="shared" si="40"/>
        <v>4027.43</v>
      </c>
      <c r="L140" s="72">
        <f t="shared" si="40"/>
        <v>18673.84</v>
      </c>
      <c r="M140" s="72">
        <f t="shared" si="40"/>
        <v>1782.81</v>
      </c>
      <c r="N140" s="73">
        <f t="shared" si="40"/>
        <v>156512.24</v>
      </c>
      <c r="O140" s="72">
        <f t="shared" si="40"/>
        <v>6908.77</v>
      </c>
      <c r="P140" s="72">
        <f t="shared" si="40"/>
        <v>0</v>
      </c>
      <c r="Q140" s="72">
        <f t="shared" si="40"/>
        <v>8261.08</v>
      </c>
      <c r="R140" s="73">
        <f t="shared" si="40"/>
        <v>20821.350000000002</v>
      </c>
      <c r="S140" s="73">
        <f t="shared" si="40"/>
        <v>1877.95</v>
      </c>
      <c r="T140" s="73">
        <f t="shared" si="40"/>
        <v>387645.03</v>
      </c>
      <c r="U140" s="73">
        <f t="shared" si="40"/>
        <v>4400</v>
      </c>
      <c r="V140" s="73">
        <f t="shared" si="40"/>
        <v>41085.69</v>
      </c>
      <c r="W140" s="74">
        <f t="shared" si="40"/>
        <v>1262286.8599999999</v>
      </c>
      <c r="X140" s="53">
        <f>SUM(X5:X139)</f>
        <v>27325.120000000003</v>
      </c>
      <c r="Y140" s="51">
        <f t="shared" ref="Y140:Z140" si="41">SUM(Y5:Y139)</f>
        <v>1289611.9800000002</v>
      </c>
      <c r="Z140" s="55">
        <f t="shared" si="41"/>
        <v>153728.45000000001</v>
      </c>
      <c r="AB140" s="8"/>
    </row>
    <row r="141" spans="1:28" ht="11.25" customHeight="1" x14ac:dyDescent="0.2">
      <c r="A141" s="136"/>
      <c r="B141" s="136"/>
      <c r="C141" s="136"/>
      <c r="D141" s="136"/>
      <c r="E141" s="136"/>
      <c r="F141" s="136"/>
      <c r="G141" s="136"/>
      <c r="H141" s="136"/>
      <c r="I141" s="136"/>
      <c r="J141" s="136"/>
      <c r="K141" s="136"/>
      <c r="L141" s="136"/>
      <c r="M141" s="136"/>
      <c r="N141" s="136"/>
      <c r="O141" s="136"/>
      <c r="P141" s="136"/>
      <c r="Q141" s="136"/>
      <c r="R141" s="136"/>
      <c r="S141" s="136"/>
      <c r="T141" s="136"/>
      <c r="U141" s="136"/>
      <c r="V141" s="136"/>
      <c r="W141" s="136"/>
    </row>
    <row r="142" spans="1:28" ht="24.75" customHeight="1" x14ac:dyDescent="0.2">
      <c r="A142" s="133" t="s">
        <v>62</v>
      </c>
      <c r="B142" s="133"/>
      <c r="C142" s="133"/>
      <c r="D142" s="24">
        <f>SUM(E142:V142)</f>
        <v>100.00000000000007</v>
      </c>
      <c r="E142" s="24">
        <f>SUM(E139-(E135+E131))*100/SUM(W139-(W135+W131))</f>
        <v>0</v>
      </c>
      <c r="F142" s="24">
        <f>SUM(F139-(F135+F131))*100/(W139-(W135+W131))</f>
        <v>0</v>
      </c>
      <c r="G142" s="24">
        <f>SUM(G139-(G135+G131))*100/(W139-(W135+W131))</f>
        <v>0</v>
      </c>
      <c r="H142" s="24">
        <f>SUM(H139-(H135+H131))*100/(W139-(W135+W131))</f>
        <v>0</v>
      </c>
      <c r="I142" s="24">
        <f>SUM(I139-(I135+I131))*100/(W139-(W135+W131))</f>
        <v>0</v>
      </c>
      <c r="J142" s="24">
        <f>SUM(J139-(J135+J131))*100/(W139-(W135+W131))</f>
        <v>0</v>
      </c>
      <c r="K142" s="24">
        <f>SUM(K139-(K135+K131))*100/(W139-(W135+W131))</f>
        <v>0</v>
      </c>
      <c r="L142" s="24">
        <f>SUM(L139-(L135+L131))*100/(W139-(W135+W131))</f>
        <v>0.28400044789876916</v>
      </c>
      <c r="M142" s="24">
        <f>SUM(M139-(M135+M131))*100/(W139-(W135+W131))</f>
        <v>0</v>
      </c>
      <c r="N142" s="24">
        <f>SUM(N139-(N135+N131))*100/(W139-(W135+W131))</f>
        <v>24.38252631219882</v>
      </c>
      <c r="O142" s="24">
        <f>SUM(O139-(O135+O131))*100/(W139-(W135+W131))</f>
        <v>0.48972242882747702</v>
      </c>
      <c r="P142" s="24">
        <f>SUM(P139-(P135+P131))*100/(W139-(W135+W131))</f>
        <v>0</v>
      </c>
      <c r="Q142" s="24">
        <f>SUM(Q139-(Q135+Q131))*100/(W139-(W135+W131))</f>
        <v>7.4309668606819823</v>
      </c>
      <c r="R142" s="24">
        <f>SUM(R139-(R135+R131))*100/(W139-(W135+W131))</f>
        <v>0</v>
      </c>
      <c r="S142" s="24">
        <f>SUM(S139-(S135+S131))*100/(W139-(W135+W131))</f>
        <v>0</v>
      </c>
      <c r="T142" s="24">
        <f>SUM(T139-(T135+T131))*100/(W139-(W135+W131))</f>
        <v>59.255687164956548</v>
      </c>
      <c r="U142" s="24">
        <f>SUM(U139-(U135+U131))*100/(W139-(W135+W131))</f>
        <v>0</v>
      </c>
      <c r="V142" s="24">
        <f>SUM(V139-(V135+V131))*100/(W139-(W135+W131))</f>
        <v>8.1570967854364742</v>
      </c>
      <c r="W142" s="24">
        <f>SUM(E142:V142)</f>
        <v>100.00000000000007</v>
      </c>
    </row>
    <row r="143" spans="1:28" x14ac:dyDescent="0.2">
      <c r="A143" s="134" t="s">
        <v>61</v>
      </c>
      <c r="B143" s="134"/>
      <c r="C143" s="134"/>
      <c r="D143" s="24">
        <f>SUM(E143:V143)</f>
        <v>100.00000000000003</v>
      </c>
      <c r="E143" s="24">
        <f>E140*100/W140</f>
        <v>6.1353351963118756</v>
      </c>
      <c r="F143" s="24">
        <f>F140*100/W140</f>
        <v>9.2086041361469931E-2</v>
      </c>
      <c r="G143" s="24">
        <f>G140*100/W140</f>
        <v>36.579582235372406</v>
      </c>
      <c r="H143" s="24">
        <f>H140*100/W140</f>
        <v>0.28449872321415121</v>
      </c>
      <c r="I143" s="24">
        <f>I140*100/W140</f>
        <v>0.68429928835668941</v>
      </c>
      <c r="J143" s="24">
        <f>J140*100/W140</f>
        <v>4.5722158590797664</v>
      </c>
      <c r="K143" s="24">
        <f>K140*100/W140</f>
        <v>0.31905822104493747</v>
      </c>
      <c r="L143" s="24">
        <f>L140*100/W140</f>
        <v>1.4793657917028464</v>
      </c>
      <c r="M143" s="24">
        <f>M140*100/W140</f>
        <v>0.14123651734757028</v>
      </c>
      <c r="N143" s="24">
        <f>N140*100/W140</f>
        <v>12.399102372023426</v>
      </c>
      <c r="O143" s="24">
        <f>O140*100/W140</f>
        <v>0.54732170784064094</v>
      </c>
      <c r="P143" s="24">
        <f>P140*100/W140</f>
        <v>0</v>
      </c>
      <c r="Q143" s="24">
        <f>Q140*100/W140</f>
        <v>0.65445345759204054</v>
      </c>
      <c r="R143" s="24">
        <f>R140*100/W140</f>
        <v>1.6494943154205062</v>
      </c>
      <c r="S143" s="24">
        <f>S140*100/W140</f>
        <v>0.14877363137567637</v>
      </c>
      <c r="T143" s="24">
        <f>T140*100/W140</f>
        <v>30.709741365762142</v>
      </c>
      <c r="U143" s="24">
        <f>U140*100/W140</f>
        <v>0.34857369900848056</v>
      </c>
      <c r="V143" s="24">
        <f>V140*100/W140</f>
        <v>3.2548615771853955</v>
      </c>
      <c r="W143" s="24">
        <f>SUM(E143:V143)</f>
        <v>100.00000000000003</v>
      </c>
    </row>
    <row r="144" spans="1:28" x14ac:dyDescent="0.2"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32"/>
    </row>
    <row r="145" spans="4:23" x14ac:dyDescent="0.2"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32"/>
    </row>
    <row r="146" spans="4:23" x14ac:dyDescent="0.2"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</row>
    <row r="147" spans="4:23" x14ac:dyDescent="0.2"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</row>
    <row r="148" spans="4:23" x14ac:dyDescent="0.2"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</row>
    <row r="149" spans="4:23" x14ac:dyDescent="0.2"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</row>
    <row r="150" spans="4:23" x14ac:dyDescent="0.2"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</row>
    <row r="151" spans="4:23" x14ac:dyDescent="0.2"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</row>
    <row r="152" spans="4:23" x14ac:dyDescent="0.2"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</row>
    <row r="153" spans="4:23" x14ac:dyDescent="0.2"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</row>
    <row r="154" spans="4:23" x14ac:dyDescent="0.2"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</row>
    <row r="155" spans="4:23" x14ac:dyDescent="0.2"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</row>
    <row r="156" spans="4:23" x14ac:dyDescent="0.2"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</row>
    <row r="157" spans="4:23" x14ac:dyDescent="0.2"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</row>
    <row r="158" spans="4:23" x14ac:dyDescent="0.2"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</row>
    <row r="159" spans="4:23" x14ac:dyDescent="0.2"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</row>
    <row r="160" spans="4:23" x14ac:dyDescent="0.2"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</row>
    <row r="161" spans="4:23" x14ac:dyDescent="0.2"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</row>
    <row r="162" spans="4:23" x14ac:dyDescent="0.2"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</row>
    <row r="163" spans="4:23" x14ac:dyDescent="0.2"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</row>
    <row r="164" spans="4:23" x14ac:dyDescent="0.2"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</row>
    <row r="165" spans="4:23" x14ac:dyDescent="0.2"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</row>
    <row r="166" spans="4:23" x14ac:dyDescent="0.2"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</row>
    <row r="167" spans="4:23" x14ac:dyDescent="0.2"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</row>
    <row r="168" spans="4:23" x14ac:dyDescent="0.2"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</row>
    <row r="169" spans="4:23" x14ac:dyDescent="0.2"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</row>
    <row r="170" spans="4:23" x14ac:dyDescent="0.2"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</row>
    <row r="171" spans="4:23" x14ac:dyDescent="0.2"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</row>
    <row r="172" spans="4:23" x14ac:dyDescent="0.2"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</row>
    <row r="173" spans="4:23" x14ac:dyDescent="0.2"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</row>
    <row r="174" spans="4:23" x14ac:dyDescent="0.2"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</row>
    <row r="175" spans="4:23" x14ac:dyDescent="0.2"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</row>
    <row r="176" spans="4:23" x14ac:dyDescent="0.2"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</row>
    <row r="177" spans="4:23" x14ac:dyDescent="0.2"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</row>
    <row r="178" spans="4:23" x14ac:dyDescent="0.2"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</row>
    <row r="179" spans="4:23" x14ac:dyDescent="0.2"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</row>
    <row r="180" spans="4:23" x14ac:dyDescent="0.2"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</row>
    <row r="181" spans="4:23" x14ac:dyDescent="0.2"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</row>
    <row r="182" spans="4:23" x14ac:dyDescent="0.2"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</row>
    <row r="183" spans="4:23" x14ac:dyDescent="0.2"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</row>
    <row r="184" spans="4:23" x14ac:dyDescent="0.2"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</row>
    <row r="185" spans="4:23" x14ac:dyDescent="0.2"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</row>
    <row r="186" spans="4:23" x14ac:dyDescent="0.2"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</row>
    <row r="187" spans="4:23" x14ac:dyDescent="0.2"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</row>
    <row r="188" spans="4:23" x14ac:dyDescent="0.2"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</row>
    <row r="189" spans="4:23" x14ac:dyDescent="0.2"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</row>
    <row r="190" spans="4:23" x14ac:dyDescent="0.2"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</row>
    <row r="191" spans="4:23" x14ac:dyDescent="0.2"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</row>
    <row r="192" spans="4:23" x14ac:dyDescent="0.2"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</row>
    <row r="193" spans="4:23" x14ac:dyDescent="0.2"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</row>
    <row r="194" spans="4:23" x14ac:dyDescent="0.2"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</row>
    <row r="195" spans="4:23" x14ac:dyDescent="0.2"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</row>
    <row r="196" spans="4:23" x14ac:dyDescent="0.2"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</row>
    <row r="197" spans="4:23" x14ac:dyDescent="0.2"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</row>
    <row r="198" spans="4:23" x14ac:dyDescent="0.2"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</row>
    <row r="199" spans="4:23" x14ac:dyDescent="0.2"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</row>
    <row r="200" spans="4:23" x14ac:dyDescent="0.2"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</row>
    <row r="201" spans="4:23" x14ac:dyDescent="0.2"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</row>
    <row r="202" spans="4:23" x14ac:dyDescent="0.2"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</row>
    <row r="203" spans="4:23" x14ac:dyDescent="0.2"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</row>
    <row r="204" spans="4:23" x14ac:dyDescent="0.2"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</row>
    <row r="205" spans="4:23" x14ac:dyDescent="0.2"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</row>
    <row r="206" spans="4:23" x14ac:dyDescent="0.2"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</row>
    <row r="207" spans="4:23" x14ac:dyDescent="0.2"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</row>
    <row r="208" spans="4:23" x14ac:dyDescent="0.2"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</row>
    <row r="209" spans="4:23" x14ac:dyDescent="0.2"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</row>
    <row r="210" spans="4:23" x14ac:dyDescent="0.2"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</row>
    <row r="211" spans="4:23" x14ac:dyDescent="0.2"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</row>
    <row r="212" spans="4:23" x14ac:dyDescent="0.2"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</row>
    <row r="213" spans="4:23" x14ac:dyDescent="0.2"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</row>
    <row r="214" spans="4:23" x14ac:dyDescent="0.2"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</row>
    <row r="215" spans="4:23" x14ac:dyDescent="0.2"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</row>
    <row r="216" spans="4:23" x14ac:dyDescent="0.2"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</row>
    <row r="217" spans="4:23" x14ac:dyDescent="0.2"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</row>
    <row r="218" spans="4:23" x14ac:dyDescent="0.2"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</row>
    <row r="219" spans="4:23" x14ac:dyDescent="0.2"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</row>
    <row r="220" spans="4:23" x14ac:dyDescent="0.2"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</row>
    <row r="221" spans="4:23" x14ac:dyDescent="0.2"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</row>
    <row r="222" spans="4:23" x14ac:dyDescent="0.2"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</row>
    <row r="223" spans="4:23" x14ac:dyDescent="0.2"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</row>
    <row r="224" spans="4:23" x14ac:dyDescent="0.2"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</row>
    <row r="225" spans="4:23" x14ac:dyDescent="0.2"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</row>
    <row r="226" spans="4:23" x14ac:dyDescent="0.2"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</row>
    <row r="227" spans="4:23" x14ac:dyDescent="0.2"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</row>
    <row r="228" spans="4:23" x14ac:dyDescent="0.2"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</row>
    <row r="229" spans="4:23" x14ac:dyDescent="0.2"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</row>
    <row r="230" spans="4:23" x14ac:dyDescent="0.2"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</row>
    <row r="231" spans="4:23" x14ac:dyDescent="0.2"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</row>
    <row r="232" spans="4:23" x14ac:dyDescent="0.2"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</row>
    <row r="233" spans="4:23" x14ac:dyDescent="0.2"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</row>
    <row r="234" spans="4:23" x14ac:dyDescent="0.2"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</row>
    <row r="235" spans="4:23" x14ac:dyDescent="0.2"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</row>
    <row r="236" spans="4:23" x14ac:dyDescent="0.2"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</row>
    <row r="237" spans="4:23" x14ac:dyDescent="0.2"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</row>
    <row r="238" spans="4:23" x14ac:dyDescent="0.2"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</row>
    <row r="239" spans="4:23" x14ac:dyDescent="0.2"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</row>
    <row r="240" spans="4:23" x14ac:dyDescent="0.2"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</row>
    <row r="241" spans="4:23" x14ac:dyDescent="0.2"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</row>
    <row r="242" spans="4:23" x14ac:dyDescent="0.2"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</row>
    <row r="243" spans="4:23" x14ac:dyDescent="0.2"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</row>
    <row r="244" spans="4:23" x14ac:dyDescent="0.2"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</row>
    <row r="245" spans="4:23" x14ac:dyDescent="0.2"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</row>
    <row r="246" spans="4:23" x14ac:dyDescent="0.2"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</row>
    <row r="247" spans="4:23" x14ac:dyDescent="0.2"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</row>
    <row r="248" spans="4:23" x14ac:dyDescent="0.2"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</row>
    <row r="249" spans="4:23" x14ac:dyDescent="0.2"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</row>
    <row r="250" spans="4:23" x14ac:dyDescent="0.2"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</row>
    <row r="251" spans="4:23" x14ac:dyDescent="0.2"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</row>
    <row r="252" spans="4:23" x14ac:dyDescent="0.2"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</row>
    <row r="253" spans="4:23" x14ac:dyDescent="0.2"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</row>
    <row r="254" spans="4:23" x14ac:dyDescent="0.2"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</row>
    <row r="255" spans="4:23" x14ac:dyDescent="0.2"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</row>
    <row r="256" spans="4:23" x14ac:dyDescent="0.2"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</row>
    <row r="257" spans="4:23" x14ac:dyDescent="0.2"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</row>
    <row r="258" spans="4:23" x14ac:dyDescent="0.2"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</row>
    <row r="259" spans="4:23" x14ac:dyDescent="0.2"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</row>
    <row r="260" spans="4:23" x14ac:dyDescent="0.2"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</row>
    <row r="261" spans="4:23" x14ac:dyDescent="0.2"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</row>
    <row r="262" spans="4:23" x14ac:dyDescent="0.2"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</row>
  </sheetData>
  <mergeCells count="114">
    <mergeCell ref="A137:B140"/>
    <mergeCell ref="X89:Z91"/>
    <mergeCell ref="X33:Z35"/>
    <mergeCell ref="X117:Z119"/>
    <mergeCell ref="X121:Z123"/>
    <mergeCell ref="X125:Z127"/>
    <mergeCell ref="X129:Z131"/>
    <mergeCell ref="X133:Z135"/>
    <mergeCell ref="X97:Z99"/>
    <mergeCell ref="X101:Z103"/>
    <mergeCell ref="X105:Z107"/>
    <mergeCell ref="X109:Z111"/>
    <mergeCell ref="X113:Z115"/>
    <mergeCell ref="X73:Z75"/>
    <mergeCell ref="X77:Z79"/>
    <mergeCell ref="X81:Z83"/>
    <mergeCell ref="X85:Z87"/>
    <mergeCell ref="X93:Z95"/>
    <mergeCell ref="X53:Z55"/>
    <mergeCell ref="X57:Z59"/>
    <mergeCell ref="X61:Z63"/>
    <mergeCell ref="X65:Z67"/>
    <mergeCell ref="X69:Z71"/>
    <mergeCell ref="X37:Z39"/>
    <mergeCell ref="X41:Z43"/>
    <mergeCell ref="X45:Z47"/>
    <mergeCell ref="X49:Z51"/>
    <mergeCell ref="X2:X4"/>
    <mergeCell ref="Z2:Z4"/>
    <mergeCell ref="A142:C142"/>
    <mergeCell ref="A143:C143"/>
    <mergeCell ref="A129:A132"/>
    <mergeCell ref="B129:B132"/>
    <mergeCell ref="A133:A136"/>
    <mergeCell ref="B133:B136"/>
    <mergeCell ref="A141:W141"/>
    <mergeCell ref="A117:A120"/>
    <mergeCell ref="B117:B120"/>
    <mergeCell ref="A121:A124"/>
    <mergeCell ref="B121:B124"/>
    <mergeCell ref="A125:A128"/>
    <mergeCell ref="B125:B128"/>
    <mergeCell ref="A105:A108"/>
    <mergeCell ref="B105:B108"/>
    <mergeCell ref="A109:A112"/>
    <mergeCell ref="X137:Z139"/>
    <mergeCell ref="B109:B112"/>
    <mergeCell ref="A113:A116"/>
    <mergeCell ref="B113:B116"/>
    <mergeCell ref="A93:A96"/>
    <mergeCell ref="B93:B96"/>
    <mergeCell ref="A97:A100"/>
    <mergeCell ref="B97:B100"/>
    <mergeCell ref="A101:A104"/>
    <mergeCell ref="B101:B104"/>
    <mergeCell ref="A89:A92"/>
    <mergeCell ref="B89:B92"/>
    <mergeCell ref="A85:A88"/>
    <mergeCell ref="B85:B88"/>
    <mergeCell ref="A53:A56"/>
    <mergeCell ref="B53:B56"/>
    <mergeCell ref="A57:A60"/>
    <mergeCell ref="B57:B60"/>
    <mergeCell ref="A61:A64"/>
    <mergeCell ref="B61:B64"/>
    <mergeCell ref="A41:A44"/>
    <mergeCell ref="B41:B44"/>
    <mergeCell ref="A45:A48"/>
    <mergeCell ref="B45:B48"/>
    <mergeCell ref="A49:A52"/>
    <mergeCell ref="B49:B52"/>
    <mergeCell ref="A73:A76"/>
    <mergeCell ref="B73:B76"/>
    <mergeCell ref="A77:A80"/>
    <mergeCell ref="B77:B80"/>
    <mergeCell ref="A81:A84"/>
    <mergeCell ref="B81:B84"/>
    <mergeCell ref="A65:A68"/>
    <mergeCell ref="B65:B68"/>
    <mergeCell ref="A69:A72"/>
    <mergeCell ref="B69:B72"/>
    <mergeCell ref="B33:B36"/>
    <mergeCell ref="A37:A40"/>
    <mergeCell ref="B37:B40"/>
    <mergeCell ref="A33:A36"/>
    <mergeCell ref="X21:Z23"/>
    <mergeCell ref="X25:Z27"/>
    <mergeCell ref="X29:Z31"/>
    <mergeCell ref="Y2:Y4"/>
    <mergeCell ref="X5:Z7"/>
    <mergeCell ref="X9:Z11"/>
    <mergeCell ref="X13:Z15"/>
    <mergeCell ref="X17:Z19"/>
    <mergeCell ref="C2:C4"/>
    <mergeCell ref="D2:D4"/>
    <mergeCell ref="E2:W2"/>
    <mergeCell ref="E3:V3"/>
    <mergeCell ref="W3:W4"/>
    <mergeCell ref="A5:A8"/>
    <mergeCell ref="B5:B8"/>
    <mergeCell ref="A9:A12"/>
    <mergeCell ref="A21:A24"/>
    <mergeCell ref="B21:B24"/>
    <mergeCell ref="A25:A28"/>
    <mergeCell ref="B25:B28"/>
    <mergeCell ref="A29:A32"/>
    <mergeCell ref="B29:B32"/>
    <mergeCell ref="B9:B12"/>
    <mergeCell ref="A2:A4"/>
    <mergeCell ref="B2:B4"/>
    <mergeCell ref="A13:A16"/>
    <mergeCell ref="B13:B16"/>
    <mergeCell ref="A17:A20"/>
    <mergeCell ref="B17:B20"/>
  </mergeCells>
  <pageMargins left="0.7" right="0.7" top="0.75" bottom="0.75" header="0.3" footer="0.3"/>
  <pageSetup paperSize="9" scale="62" fitToHeight="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"/>
  <sheetViews>
    <sheetView zoomScale="96" zoomScaleNormal="96" workbookViewId="0">
      <selection activeCell="N7" sqref="N7"/>
    </sheetView>
  </sheetViews>
  <sheetFormatPr defaultColWidth="4.140625" defaultRowHeight="9.9499999999999993" customHeight="1" x14ac:dyDescent="0.25"/>
  <cols>
    <col min="1" max="1" width="4" style="39" customWidth="1"/>
    <col min="2" max="2" width="25.140625" style="39" customWidth="1"/>
    <col min="3" max="3" width="40.5703125" style="39" customWidth="1"/>
    <col min="4" max="4" width="10.42578125" style="39" customWidth="1"/>
    <col min="5" max="5" width="41.42578125" style="39" customWidth="1"/>
    <col min="6" max="6" width="9.28515625" style="39" customWidth="1"/>
    <col min="7" max="16384" width="4.140625" style="39"/>
  </cols>
  <sheetData>
    <row r="1" spans="1:19" ht="21.75" customHeight="1" x14ac:dyDescent="0.25">
      <c r="A1" s="146" t="s">
        <v>111</v>
      </c>
      <c r="B1" s="146"/>
      <c r="C1" s="146"/>
      <c r="D1" s="146"/>
      <c r="E1" s="146"/>
      <c r="F1" s="146"/>
    </row>
    <row r="2" spans="1:19" ht="9" customHeight="1" thickBot="1" x14ac:dyDescent="0.3">
      <c r="A2" s="147"/>
      <c r="B2" s="147"/>
      <c r="C2" s="147"/>
      <c r="D2" s="147"/>
      <c r="E2" s="147"/>
      <c r="F2" s="147"/>
    </row>
    <row r="3" spans="1:19" ht="51.75" customHeight="1" x14ac:dyDescent="0.25">
      <c r="A3" s="86" t="s">
        <v>66</v>
      </c>
      <c r="B3" s="91" t="s">
        <v>0</v>
      </c>
      <c r="C3" s="91" t="s">
        <v>106</v>
      </c>
      <c r="D3" s="91" t="s">
        <v>76</v>
      </c>
      <c r="E3" s="92" t="s">
        <v>98</v>
      </c>
      <c r="F3" s="104" t="s">
        <v>76</v>
      </c>
    </row>
    <row r="4" spans="1:19" ht="30.75" customHeight="1" x14ac:dyDescent="0.25">
      <c r="A4" s="90">
        <v>1</v>
      </c>
      <c r="B4" s="93" t="s">
        <v>23</v>
      </c>
      <c r="C4" s="93" t="s">
        <v>107</v>
      </c>
      <c r="D4" s="94">
        <v>1000</v>
      </c>
      <c r="E4" s="88"/>
      <c r="F4" s="88"/>
    </row>
    <row r="5" spans="1:19" ht="30.75" customHeight="1" x14ac:dyDescent="0.25">
      <c r="A5" s="90">
        <v>2</v>
      </c>
      <c r="B5" s="93" t="s">
        <v>26</v>
      </c>
      <c r="C5" s="93" t="s">
        <v>93</v>
      </c>
      <c r="D5" s="94">
        <v>1500</v>
      </c>
      <c r="E5" s="88"/>
      <c r="F5" s="88"/>
    </row>
    <row r="6" spans="1:19" ht="30.75" customHeight="1" x14ac:dyDescent="0.25">
      <c r="A6" s="90">
        <v>3</v>
      </c>
      <c r="B6" s="93" t="s">
        <v>28</v>
      </c>
      <c r="C6" s="93" t="s">
        <v>94</v>
      </c>
      <c r="D6" s="94">
        <v>2100</v>
      </c>
      <c r="E6" s="88"/>
      <c r="F6" s="88"/>
    </row>
    <row r="7" spans="1:19" ht="35.25" customHeight="1" x14ac:dyDescent="0.25">
      <c r="A7" s="90">
        <v>4</v>
      </c>
      <c r="B7" s="93" t="s">
        <v>37</v>
      </c>
      <c r="C7" s="93" t="s">
        <v>105</v>
      </c>
      <c r="D7" s="94">
        <v>1400</v>
      </c>
      <c r="E7" s="88"/>
      <c r="F7" s="88"/>
    </row>
    <row r="8" spans="1:19" ht="81" customHeight="1" x14ac:dyDescent="0.25">
      <c r="A8" s="90">
        <v>5</v>
      </c>
      <c r="B8" s="93" t="s">
        <v>68</v>
      </c>
      <c r="C8" s="93" t="s">
        <v>96</v>
      </c>
      <c r="D8" s="94">
        <v>8299.5</v>
      </c>
      <c r="E8" s="88"/>
      <c r="F8" s="88"/>
      <c r="M8" s="39" t="s">
        <v>103</v>
      </c>
    </row>
    <row r="9" spans="1:19" ht="98.25" customHeight="1" x14ac:dyDescent="0.25">
      <c r="A9" s="90">
        <v>6</v>
      </c>
      <c r="B9" s="93" t="s">
        <v>39</v>
      </c>
      <c r="C9" s="93" t="s">
        <v>102</v>
      </c>
      <c r="D9" s="94">
        <v>3492.2</v>
      </c>
      <c r="E9" s="88"/>
      <c r="F9" s="88"/>
    </row>
    <row r="10" spans="1:19" ht="19.5" customHeight="1" x14ac:dyDescent="0.25">
      <c r="A10" s="90">
        <v>7</v>
      </c>
      <c r="B10" s="93" t="s">
        <v>40</v>
      </c>
      <c r="C10" s="93" t="s">
        <v>95</v>
      </c>
      <c r="D10" s="94">
        <v>4500</v>
      </c>
      <c r="E10" s="88"/>
      <c r="F10" s="88"/>
    </row>
    <row r="11" spans="1:19" ht="61.5" customHeight="1" x14ac:dyDescent="0.25">
      <c r="A11" s="90">
        <v>8</v>
      </c>
      <c r="B11" s="93" t="s">
        <v>43</v>
      </c>
      <c r="C11" s="93" t="s">
        <v>99</v>
      </c>
      <c r="D11" s="94">
        <v>4300</v>
      </c>
      <c r="E11" s="88" t="s">
        <v>100</v>
      </c>
      <c r="F11" s="89">
        <v>7800</v>
      </c>
      <c r="G11" s="87"/>
      <c r="H11" s="87"/>
      <c r="I11" s="87"/>
      <c r="J11" s="87"/>
      <c r="K11" s="87"/>
      <c r="L11" s="87"/>
      <c r="M11" s="87"/>
      <c r="N11" s="87"/>
      <c r="O11" s="85"/>
      <c r="P11" s="85"/>
      <c r="Q11" s="85"/>
      <c r="R11" s="85"/>
      <c r="S11" s="84"/>
    </row>
    <row r="12" spans="1:19" ht="246.75" customHeight="1" x14ac:dyDescent="0.25">
      <c r="A12" s="90">
        <v>9</v>
      </c>
      <c r="B12" s="93" t="s">
        <v>51</v>
      </c>
      <c r="C12" s="93" t="s">
        <v>104</v>
      </c>
      <c r="D12" s="94">
        <v>9493.99</v>
      </c>
      <c r="E12" s="88"/>
      <c r="F12" s="88"/>
    </row>
    <row r="13" spans="1:19" ht="47.25" customHeight="1" x14ac:dyDescent="0.25">
      <c r="A13" s="90">
        <v>10</v>
      </c>
      <c r="B13" s="93" t="s">
        <v>52</v>
      </c>
      <c r="C13" s="93" t="s">
        <v>97</v>
      </c>
      <c r="D13" s="94">
        <v>5000</v>
      </c>
      <c r="E13" s="88"/>
      <c r="F13" s="88"/>
    </row>
    <row r="14" spans="1:19" ht="99" customHeight="1" thickBot="1" x14ac:dyDescent="0.3">
      <c r="A14" s="95">
        <v>11</v>
      </c>
      <c r="B14" s="96" t="s">
        <v>75</v>
      </c>
      <c r="C14" s="97"/>
      <c r="D14" s="98"/>
      <c r="E14" s="99" t="s">
        <v>101</v>
      </c>
      <c r="F14" s="100">
        <v>5500</v>
      </c>
    </row>
    <row r="15" spans="1:19" ht="20.100000000000001" customHeight="1" thickBot="1" x14ac:dyDescent="0.3">
      <c r="A15" s="144"/>
      <c r="B15" s="145"/>
      <c r="C15" s="101" t="s">
        <v>4</v>
      </c>
      <c r="D15" s="102">
        <f>SUM(D4:D14)</f>
        <v>41085.69</v>
      </c>
      <c r="E15" s="103" t="s">
        <v>4</v>
      </c>
      <c r="F15" s="174">
        <f>SUM(F4:F14)</f>
        <v>13300</v>
      </c>
    </row>
    <row r="32" ht="27.75" customHeight="1" x14ac:dyDescent="0.25"/>
  </sheetData>
  <mergeCells count="2">
    <mergeCell ref="A15:B15"/>
    <mergeCell ref="A1:F2"/>
  </mergeCells>
  <pageMargins left="0.7" right="0.7" top="0.75" bottom="0.75" header="0.3" footer="0.3"/>
  <pageSetup paperSize="9" fitToHeight="0" orientation="landscape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96"/>
  <sheetViews>
    <sheetView tabSelected="1" zoomScaleNormal="100" workbookViewId="0">
      <pane xSplit="4" ySplit="4" topLeftCell="E65" activePane="bottomRight" state="frozen"/>
      <selection activeCell="I21" sqref="I21"/>
      <selection pane="topRight" activeCell="I21" sqref="I21"/>
      <selection pane="bottomLeft" activeCell="I21" sqref="I21"/>
      <selection pane="bottomRight" activeCell="S155" sqref="S155"/>
    </sheetView>
  </sheetViews>
  <sheetFormatPr defaultColWidth="9.140625" defaultRowHeight="12" x14ac:dyDescent="0.2"/>
  <cols>
    <col min="1" max="1" width="3.5703125" style="1" customWidth="1"/>
    <col min="2" max="2" width="12" style="1" customWidth="1"/>
    <col min="3" max="3" width="24.28515625" style="1" customWidth="1"/>
    <col min="4" max="6" width="8.28515625" style="1" customWidth="1"/>
    <col min="7" max="7" width="9.28515625" style="1" customWidth="1"/>
    <col min="8" max="8" width="9.140625" style="1" customWidth="1"/>
    <col min="9" max="9" width="1.5703125" style="1" customWidth="1"/>
    <col min="10" max="13" width="9.42578125" style="1" customWidth="1"/>
    <col min="14" max="14" width="9.140625" style="1"/>
    <col min="15" max="15" width="11.140625" style="1" customWidth="1"/>
    <col min="16" max="16384" width="9.140625" style="1"/>
  </cols>
  <sheetData>
    <row r="1" spans="1:15" ht="17.25" customHeight="1" x14ac:dyDescent="0.2">
      <c r="A1" s="167" t="s">
        <v>109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</row>
    <row r="2" spans="1:15" ht="24" customHeight="1" x14ac:dyDescent="0.2">
      <c r="A2" s="148" t="s">
        <v>60</v>
      </c>
      <c r="B2" s="148" t="s">
        <v>0</v>
      </c>
      <c r="C2" s="148" t="s">
        <v>1</v>
      </c>
      <c r="D2" s="116" t="s">
        <v>70</v>
      </c>
      <c r="E2" s="116" t="s">
        <v>71</v>
      </c>
      <c r="F2" s="116" t="s">
        <v>77</v>
      </c>
      <c r="G2" s="153" t="s">
        <v>90</v>
      </c>
      <c r="H2" s="169" t="s">
        <v>91</v>
      </c>
      <c r="I2" s="170"/>
      <c r="J2" s="165" t="s">
        <v>72</v>
      </c>
      <c r="K2" s="116" t="s">
        <v>73</v>
      </c>
      <c r="L2" s="153" t="s">
        <v>82</v>
      </c>
      <c r="M2" s="153" t="s">
        <v>108</v>
      </c>
      <c r="N2" s="169" t="s">
        <v>91</v>
      </c>
      <c r="O2" s="116" t="s">
        <v>92</v>
      </c>
    </row>
    <row r="3" spans="1:15" ht="12.75" customHeight="1" x14ac:dyDescent="0.2">
      <c r="A3" s="148"/>
      <c r="B3" s="148"/>
      <c r="C3" s="148"/>
      <c r="D3" s="116"/>
      <c r="E3" s="116"/>
      <c r="F3" s="116"/>
      <c r="G3" s="154"/>
      <c r="H3" s="169"/>
      <c r="I3" s="171"/>
      <c r="J3" s="165"/>
      <c r="K3" s="116"/>
      <c r="L3" s="154"/>
      <c r="M3" s="154"/>
      <c r="N3" s="169"/>
      <c r="O3" s="116"/>
    </row>
    <row r="4" spans="1:15" ht="40.5" customHeight="1" x14ac:dyDescent="0.2">
      <c r="A4" s="148"/>
      <c r="B4" s="148"/>
      <c r="C4" s="148"/>
      <c r="D4" s="116"/>
      <c r="E4" s="116"/>
      <c r="F4" s="116"/>
      <c r="G4" s="166"/>
      <c r="H4" s="169"/>
      <c r="I4" s="172"/>
      <c r="J4" s="165"/>
      <c r="K4" s="116"/>
      <c r="L4" s="166"/>
      <c r="M4" s="166"/>
      <c r="N4" s="169"/>
      <c r="O4" s="116"/>
    </row>
    <row r="5" spans="1:15" ht="13.5" hidden="1" customHeight="1" x14ac:dyDescent="0.2">
      <c r="A5" s="148"/>
      <c r="B5" s="148"/>
      <c r="C5" s="148"/>
      <c r="D5" s="116" t="s">
        <v>69</v>
      </c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</row>
    <row r="6" spans="1:15" ht="13.5" customHeight="1" x14ac:dyDescent="0.2">
      <c r="A6" s="148">
        <v>1</v>
      </c>
      <c r="B6" s="168" t="s">
        <v>3</v>
      </c>
      <c r="C6" s="3" t="s">
        <v>29</v>
      </c>
      <c r="D6" s="4">
        <v>4600</v>
      </c>
      <c r="E6" s="4">
        <v>2700</v>
      </c>
      <c r="F6" s="4">
        <v>5900</v>
      </c>
      <c r="G6" s="4">
        <v>6900</v>
      </c>
      <c r="H6" s="4">
        <f>G6-F6</f>
        <v>1000</v>
      </c>
      <c r="I6" s="160"/>
      <c r="J6" s="28">
        <v>4600</v>
      </c>
      <c r="K6" s="28">
        <v>2700</v>
      </c>
      <c r="L6" s="28">
        <v>5900</v>
      </c>
      <c r="M6" s="28">
        <v>6900</v>
      </c>
      <c r="N6" s="4">
        <f>M6-L6</f>
        <v>1000</v>
      </c>
      <c r="O6" s="4"/>
    </row>
    <row r="7" spans="1:15" ht="23.25" customHeight="1" x14ac:dyDescent="0.2">
      <c r="A7" s="148"/>
      <c r="B7" s="149"/>
      <c r="C7" s="3" t="s">
        <v>59</v>
      </c>
      <c r="D7" s="4"/>
      <c r="E7" s="4">
        <v>4000</v>
      </c>
      <c r="F7" s="4">
        <v>10990</v>
      </c>
      <c r="G7" s="4">
        <v>16590</v>
      </c>
      <c r="H7" s="4">
        <f t="shared" ref="H7:H70" si="0">G7-F7</f>
        <v>5600</v>
      </c>
      <c r="I7" s="161"/>
      <c r="J7" s="28">
        <v>0</v>
      </c>
      <c r="K7" s="28">
        <v>4000</v>
      </c>
      <c r="L7" s="28">
        <v>10990</v>
      </c>
      <c r="M7" s="28">
        <v>16590</v>
      </c>
      <c r="N7" s="4">
        <f t="shared" ref="N7:N70" si="1">M7-L7</f>
        <v>5600</v>
      </c>
      <c r="O7" s="4"/>
    </row>
    <row r="8" spans="1:15" ht="15.75" customHeight="1" thickBot="1" x14ac:dyDescent="0.25">
      <c r="A8" s="148"/>
      <c r="B8" s="149"/>
      <c r="C8" s="5" t="s">
        <v>30</v>
      </c>
      <c r="D8" s="6">
        <v>300</v>
      </c>
      <c r="E8" s="6">
        <v>300</v>
      </c>
      <c r="F8" s="6">
        <v>300</v>
      </c>
      <c r="G8" s="6">
        <v>300</v>
      </c>
      <c r="H8" s="6">
        <f t="shared" si="0"/>
        <v>0</v>
      </c>
      <c r="I8" s="161"/>
      <c r="J8" s="26">
        <v>300</v>
      </c>
      <c r="K8" s="26">
        <v>300</v>
      </c>
      <c r="L8" s="26">
        <v>300</v>
      </c>
      <c r="M8" s="26">
        <v>300</v>
      </c>
      <c r="N8" s="6">
        <f t="shared" si="1"/>
        <v>0</v>
      </c>
      <c r="O8" s="6"/>
    </row>
    <row r="9" spans="1:15" ht="12.75" customHeight="1" thickBot="1" x14ac:dyDescent="0.25">
      <c r="A9" s="148"/>
      <c r="B9" s="149"/>
      <c r="C9" s="37" t="s">
        <v>4</v>
      </c>
      <c r="D9" s="13">
        <f>SUM(D6:D8)</f>
        <v>4900</v>
      </c>
      <c r="E9" s="13">
        <f>SUM(E6:E8)</f>
        <v>7000</v>
      </c>
      <c r="F9" s="13">
        <f>SUM(F6:F8)</f>
        <v>17190</v>
      </c>
      <c r="G9" s="13">
        <f>SUM(G6:G8)</f>
        <v>23790</v>
      </c>
      <c r="H9" s="33">
        <f t="shared" si="0"/>
        <v>6600</v>
      </c>
      <c r="I9" s="162"/>
      <c r="J9" s="35">
        <f>SUM(J6:J8)</f>
        <v>4900</v>
      </c>
      <c r="K9" s="13">
        <f>SUM(K6:K8)</f>
        <v>7000</v>
      </c>
      <c r="L9" s="13">
        <f>SUM(L6:L8)</f>
        <v>17190</v>
      </c>
      <c r="M9" s="13">
        <f>SUM(M6:M8)</f>
        <v>23790</v>
      </c>
      <c r="N9" s="13">
        <f t="shared" si="1"/>
        <v>6600</v>
      </c>
      <c r="O9" s="33"/>
    </row>
    <row r="10" spans="1:15" ht="13.5" customHeight="1" x14ac:dyDescent="0.2">
      <c r="A10" s="148">
        <v>2</v>
      </c>
      <c r="B10" s="149" t="s">
        <v>78</v>
      </c>
      <c r="C10" s="18" t="s">
        <v>29</v>
      </c>
      <c r="D10" s="2"/>
      <c r="E10" s="2"/>
      <c r="F10" s="2">
        <v>32.5</v>
      </c>
      <c r="G10" s="2"/>
      <c r="H10" s="2">
        <f t="shared" si="0"/>
        <v>-32.5</v>
      </c>
      <c r="I10" s="161"/>
      <c r="J10" s="27">
        <v>0</v>
      </c>
      <c r="K10" s="27">
        <v>0</v>
      </c>
      <c r="L10" s="27">
        <v>32.5</v>
      </c>
      <c r="M10" s="27"/>
      <c r="N10" s="2">
        <f t="shared" si="1"/>
        <v>-32.5</v>
      </c>
      <c r="O10" s="2"/>
    </row>
    <row r="11" spans="1:15" ht="22.5" customHeight="1" x14ac:dyDescent="0.2">
      <c r="A11" s="148"/>
      <c r="B11" s="149"/>
      <c r="C11" s="3" t="s">
        <v>59</v>
      </c>
      <c r="D11" s="4"/>
      <c r="E11" s="4"/>
      <c r="F11" s="4"/>
      <c r="G11" s="4"/>
      <c r="H11" s="4">
        <f t="shared" si="0"/>
        <v>0</v>
      </c>
      <c r="I11" s="161"/>
      <c r="J11" s="28">
        <v>0</v>
      </c>
      <c r="K11" s="28">
        <v>0</v>
      </c>
      <c r="L11" s="28"/>
      <c r="M11" s="28"/>
      <c r="N11" s="4">
        <f t="shared" si="1"/>
        <v>0</v>
      </c>
      <c r="O11" s="4"/>
    </row>
    <row r="12" spans="1:15" ht="15.75" customHeight="1" thickBot="1" x14ac:dyDescent="0.25">
      <c r="A12" s="148"/>
      <c r="B12" s="149"/>
      <c r="C12" s="5" t="s">
        <v>30</v>
      </c>
      <c r="D12" s="6">
        <v>906.54</v>
      </c>
      <c r="E12" s="6">
        <v>204</v>
      </c>
      <c r="F12" s="6">
        <v>1217.6400000000001</v>
      </c>
      <c r="G12" s="6">
        <v>1721.77</v>
      </c>
      <c r="H12" s="6">
        <f t="shared" si="0"/>
        <v>504.12999999999988</v>
      </c>
      <c r="I12" s="161"/>
      <c r="J12" s="26">
        <v>906.54</v>
      </c>
      <c r="K12" s="26">
        <v>204</v>
      </c>
      <c r="L12" s="26">
        <v>1217.6400000000001</v>
      </c>
      <c r="M12" s="26">
        <v>1721.77</v>
      </c>
      <c r="N12" s="6">
        <f t="shared" si="1"/>
        <v>504.12999999999988</v>
      </c>
      <c r="O12" s="6"/>
    </row>
    <row r="13" spans="1:15" ht="12.75" customHeight="1" thickBot="1" x14ac:dyDescent="0.25">
      <c r="A13" s="148"/>
      <c r="B13" s="149"/>
      <c r="C13" s="58" t="s">
        <v>4</v>
      </c>
      <c r="D13" s="35">
        <f>SUM(D10:D12)</f>
        <v>906.54</v>
      </c>
      <c r="E13" s="13">
        <f>SUM(E10:E12)</f>
        <v>204</v>
      </c>
      <c r="F13" s="13">
        <f>SUM(F10:F12)</f>
        <v>1250.1400000000001</v>
      </c>
      <c r="G13" s="13">
        <f>SUM(G10:G12)</f>
        <v>1721.77</v>
      </c>
      <c r="H13" s="33">
        <f t="shared" si="0"/>
        <v>471.62999999999988</v>
      </c>
      <c r="I13" s="162"/>
      <c r="J13" s="35">
        <f>SUM(J10:J12)</f>
        <v>906.54</v>
      </c>
      <c r="K13" s="13">
        <f>SUM(K10:K12)</f>
        <v>204</v>
      </c>
      <c r="L13" s="13">
        <f>SUM(L10:L12)</f>
        <v>1250.1400000000001</v>
      </c>
      <c r="M13" s="13">
        <f>SUM(M10:M12)</f>
        <v>1721.77</v>
      </c>
      <c r="N13" s="13">
        <f t="shared" si="1"/>
        <v>471.62999999999988</v>
      </c>
      <c r="O13" s="33"/>
    </row>
    <row r="14" spans="1:15" ht="13.5" customHeight="1" x14ac:dyDescent="0.2">
      <c r="A14" s="148">
        <v>3</v>
      </c>
      <c r="B14" s="149" t="s">
        <v>20</v>
      </c>
      <c r="C14" s="18" t="s">
        <v>29</v>
      </c>
      <c r="D14" s="2"/>
      <c r="E14" s="2"/>
      <c r="F14" s="2"/>
      <c r="G14" s="2"/>
      <c r="H14" s="2">
        <f t="shared" si="0"/>
        <v>0</v>
      </c>
      <c r="I14" s="161"/>
      <c r="J14" s="27">
        <v>0</v>
      </c>
      <c r="K14" s="27">
        <v>0</v>
      </c>
      <c r="L14" s="27"/>
      <c r="M14" s="27"/>
      <c r="N14" s="2">
        <f t="shared" si="1"/>
        <v>0</v>
      </c>
      <c r="O14" s="2"/>
    </row>
    <row r="15" spans="1:15" ht="23.25" customHeight="1" x14ac:dyDescent="0.2">
      <c r="A15" s="148"/>
      <c r="B15" s="149"/>
      <c r="C15" s="3" t="s">
        <v>59</v>
      </c>
      <c r="D15" s="4"/>
      <c r="E15" s="4"/>
      <c r="F15" s="4"/>
      <c r="G15" s="4"/>
      <c r="H15" s="4">
        <f t="shared" si="0"/>
        <v>0</v>
      </c>
      <c r="I15" s="161"/>
      <c r="J15" s="28">
        <v>0</v>
      </c>
      <c r="K15" s="28">
        <v>0</v>
      </c>
      <c r="L15" s="28"/>
      <c r="M15" s="28"/>
      <c r="N15" s="4">
        <f t="shared" si="1"/>
        <v>0</v>
      </c>
      <c r="O15" s="4"/>
    </row>
    <row r="16" spans="1:15" ht="15.75" customHeight="1" thickBot="1" x14ac:dyDescent="0.25">
      <c r="A16" s="148"/>
      <c r="B16" s="149"/>
      <c r="C16" s="5" t="s">
        <v>30</v>
      </c>
      <c r="D16" s="6">
        <v>2500</v>
      </c>
      <c r="E16" s="6">
        <v>5841.07</v>
      </c>
      <c r="F16" s="6">
        <v>3570.5</v>
      </c>
      <c r="G16" s="6">
        <v>5485.84</v>
      </c>
      <c r="H16" s="6">
        <f t="shared" si="0"/>
        <v>1915.3400000000001</v>
      </c>
      <c r="I16" s="161"/>
      <c r="J16" s="26">
        <v>2500</v>
      </c>
      <c r="K16" s="26">
        <v>5841.07</v>
      </c>
      <c r="L16" s="26">
        <v>3570.5</v>
      </c>
      <c r="M16" s="26">
        <v>5485.84</v>
      </c>
      <c r="N16" s="6">
        <f t="shared" si="1"/>
        <v>1915.3400000000001</v>
      </c>
      <c r="O16" s="6"/>
    </row>
    <row r="17" spans="1:15" ht="12.75" customHeight="1" thickBot="1" x14ac:dyDescent="0.25">
      <c r="A17" s="148"/>
      <c r="B17" s="149"/>
      <c r="C17" s="37" t="s">
        <v>4</v>
      </c>
      <c r="D17" s="13">
        <f>SUM(D14:D16)</f>
        <v>2500</v>
      </c>
      <c r="E17" s="13">
        <f>SUM(E14:E16)</f>
        <v>5841.07</v>
      </c>
      <c r="F17" s="13">
        <f>SUM(F14:F16)</f>
        <v>3570.5</v>
      </c>
      <c r="G17" s="13">
        <f>SUM(G14:G16)</f>
        <v>5485.84</v>
      </c>
      <c r="H17" s="33">
        <f t="shared" si="0"/>
        <v>1915.3400000000001</v>
      </c>
      <c r="I17" s="162"/>
      <c r="J17" s="35">
        <f>SUM(J14:J16)</f>
        <v>2500</v>
      </c>
      <c r="K17" s="13">
        <f>SUM(K14:K16)</f>
        <v>5841.07</v>
      </c>
      <c r="L17" s="13">
        <f>SUM(L14:L16)</f>
        <v>3570.5</v>
      </c>
      <c r="M17" s="13">
        <f>SUM(M14:M16)</f>
        <v>5485.84</v>
      </c>
      <c r="N17" s="13">
        <f t="shared" si="1"/>
        <v>1915.3400000000001</v>
      </c>
      <c r="O17" s="33"/>
    </row>
    <row r="18" spans="1:15" ht="12.75" customHeight="1" x14ac:dyDescent="0.2">
      <c r="A18" s="148">
        <v>4</v>
      </c>
      <c r="B18" s="149" t="s">
        <v>22</v>
      </c>
      <c r="C18" s="18" t="s">
        <v>29</v>
      </c>
      <c r="D18" s="2"/>
      <c r="E18" s="2"/>
      <c r="F18" s="47"/>
      <c r="G18" s="47"/>
      <c r="H18" s="47"/>
      <c r="I18" s="161"/>
      <c r="J18" s="27">
        <v>0</v>
      </c>
      <c r="K18" s="27">
        <v>0</v>
      </c>
      <c r="L18" s="47"/>
      <c r="M18" s="47"/>
      <c r="N18" s="47"/>
      <c r="O18" s="2"/>
    </row>
    <row r="19" spans="1:15" ht="24" customHeight="1" x14ac:dyDescent="0.2">
      <c r="A19" s="148"/>
      <c r="B19" s="149"/>
      <c r="C19" s="3" t="s">
        <v>59</v>
      </c>
      <c r="D19" s="4"/>
      <c r="E19" s="4"/>
      <c r="F19" s="48"/>
      <c r="G19" s="48"/>
      <c r="H19" s="48"/>
      <c r="I19" s="161"/>
      <c r="J19" s="28">
        <v>0</v>
      </c>
      <c r="K19" s="28">
        <v>0</v>
      </c>
      <c r="L19" s="48"/>
      <c r="M19" s="48"/>
      <c r="N19" s="48"/>
      <c r="O19" s="4"/>
    </row>
    <row r="20" spans="1:15" ht="15.75" customHeight="1" thickBot="1" x14ac:dyDescent="0.25">
      <c r="A20" s="148"/>
      <c r="B20" s="149"/>
      <c r="C20" s="5" t="s">
        <v>30</v>
      </c>
      <c r="D20" s="6">
        <v>425.92</v>
      </c>
      <c r="E20" s="6">
        <v>429</v>
      </c>
      <c r="F20" s="49"/>
      <c r="G20" s="49"/>
      <c r="H20" s="49"/>
      <c r="I20" s="161"/>
      <c r="J20" s="26">
        <v>425.92</v>
      </c>
      <c r="K20" s="26">
        <v>429</v>
      </c>
      <c r="L20" s="49"/>
      <c r="M20" s="49"/>
      <c r="N20" s="49"/>
      <c r="O20" s="6"/>
    </row>
    <row r="21" spans="1:15" ht="12.75" customHeight="1" thickBot="1" x14ac:dyDescent="0.25">
      <c r="A21" s="148"/>
      <c r="B21" s="149"/>
      <c r="C21" s="37" t="s">
        <v>4</v>
      </c>
      <c r="D21" s="13">
        <f>SUM(D18:D20)</f>
        <v>425.92</v>
      </c>
      <c r="E21" s="13">
        <f>SUM(E18:E20)</f>
        <v>429</v>
      </c>
      <c r="F21" s="13"/>
      <c r="G21" s="13"/>
      <c r="H21" s="57"/>
      <c r="I21" s="162"/>
      <c r="J21" s="35">
        <f>SUM(J18:J20)</f>
        <v>425.92</v>
      </c>
      <c r="K21" s="13">
        <f>SUM(K18:K20)</f>
        <v>429</v>
      </c>
      <c r="L21" s="13"/>
      <c r="M21" s="13"/>
      <c r="N21" s="13"/>
      <c r="O21" s="33"/>
    </row>
    <row r="22" spans="1:15" ht="10.5" customHeight="1" x14ac:dyDescent="0.2">
      <c r="A22" s="148">
        <v>5</v>
      </c>
      <c r="B22" s="149" t="s">
        <v>80</v>
      </c>
      <c r="C22" s="18" t="s">
        <v>29</v>
      </c>
      <c r="D22" s="2">
        <v>946.95</v>
      </c>
      <c r="E22" s="2">
        <v>403</v>
      </c>
      <c r="F22" s="2">
        <v>292.73</v>
      </c>
      <c r="G22" s="2">
        <v>398.2</v>
      </c>
      <c r="H22" s="2">
        <f t="shared" si="0"/>
        <v>105.46999999999997</v>
      </c>
      <c r="I22" s="161"/>
      <c r="J22" s="27">
        <v>946.95</v>
      </c>
      <c r="K22" s="27">
        <v>403</v>
      </c>
      <c r="L22" s="27">
        <v>292.73</v>
      </c>
      <c r="M22" s="27">
        <v>398.2</v>
      </c>
      <c r="N22" s="2">
        <f t="shared" si="1"/>
        <v>105.46999999999997</v>
      </c>
      <c r="O22" s="2"/>
    </row>
    <row r="23" spans="1:15" ht="22.5" customHeight="1" x14ac:dyDescent="0.2">
      <c r="A23" s="148"/>
      <c r="B23" s="149"/>
      <c r="C23" s="3" t="s">
        <v>59</v>
      </c>
      <c r="D23" s="4">
        <v>7965.78</v>
      </c>
      <c r="E23" s="4">
        <v>6359.87</v>
      </c>
      <c r="F23" s="4">
        <v>6892.92</v>
      </c>
      <c r="G23" s="4">
        <v>12478.63</v>
      </c>
      <c r="H23" s="4">
        <f t="shared" si="0"/>
        <v>5585.7099999999991</v>
      </c>
      <c r="I23" s="161"/>
      <c r="J23" s="28">
        <v>7965.78</v>
      </c>
      <c r="K23" s="28">
        <v>6359.87</v>
      </c>
      <c r="L23" s="28">
        <v>6892.92</v>
      </c>
      <c r="M23" s="28">
        <v>12478.63</v>
      </c>
      <c r="N23" s="4">
        <f t="shared" si="1"/>
        <v>5585.7099999999991</v>
      </c>
      <c r="O23" s="4"/>
    </row>
    <row r="24" spans="1:15" ht="13.5" customHeight="1" thickBot="1" x14ac:dyDescent="0.25">
      <c r="A24" s="148"/>
      <c r="B24" s="149"/>
      <c r="C24" s="5" t="s">
        <v>30</v>
      </c>
      <c r="D24" s="6">
        <v>2800</v>
      </c>
      <c r="E24" s="6">
        <v>1587.91</v>
      </c>
      <c r="F24" s="6">
        <v>563.57000000000005</v>
      </c>
      <c r="G24" s="6">
        <v>1095.6100000000001</v>
      </c>
      <c r="H24" s="6">
        <f t="shared" si="0"/>
        <v>532.04000000000008</v>
      </c>
      <c r="I24" s="161"/>
      <c r="J24" s="26">
        <v>2800</v>
      </c>
      <c r="K24" s="26">
        <v>1587.91</v>
      </c>
      <c r="L24" s="26">
        <v>563.57000000000005</v>
      </c>
      <c r="M24" s="26">
        <v>1095.6100000000001</v>
      </c>
      <c r="N24" s="6">
        <f t="shared" si="1"/>
        <v>532.04000000000008</v>
      </c>
      <c r="O24" s="6"/>
    </row>
    <row r="25" spans="1:15" ht="12.75" customHeight="1" thickBot="1" x14ac:dyDescent="0.25">
      <c r="A25" s="148"/>
      <c r="B25" s="149"/>
      <c r="C25" s="37" t="s">
        <v>4</v>
      </c>
      <c r="D25" s="13">
        <f>SUM(D22:D24)</f>
        <v>11712.73</v>
      </c>
      <c r="E25" s="13">
        <f>SUM(E22:E24)</f>
        <v>8350.7800000000007</v>
      </c>
      <c r="F25" s="13">
        <f>SUM(F22:F24)</f>
        <v>7749.2199999999993</v>
      </c>
      <c r="G25" s="13">
        <f>SUM(G22:G24)</f>
        <v>13972.44</v>
      </c>
      <c r="H25" s="33">
        <f t="shared" si="0"/>
        <v>6223.2200000000012</v>
      </c>
      <c r="I25" s="162"/>
      <c r="J25" s="35">
        <f>SUM(J22:J24)</f>
        <v>11712.73</v>
      </c>
      <c r="K25" s="13">
        <f>SUM(K22:K24)</f>
        <v>8350.7800000000007</v>
      </c>
      <c r="L25" s="13">
        <f>SUM(L22:L24)</f>
        <v>7749.2199999999993</v>
      </c>
      <c r="M25" s="13">
        <f>SUM(M22:M24)</f>
        <v>13972.44</v>
      </c>
      <c r="N25" s="13">
        <f t="shared" si="1"/>
        <v>6223.2200000000012</v>
      </c>
      <c r="O25" s="33"/>
    </row>
    <row r="26" spans="1:15" ht="13.5" customHeight="1" x14ac:dyDescent="0.2">
      <c r="A26" s="148">
        <v>6</v>
      </c>
      <c r="B26" s="149" t="s">
        <v>24</v>
      </c>
      <c r="C26" s="18" t="s">
        <v>29</v>
      </c>
      <c r="D26" s="2">
        <v>274.5</v>
      </c>
      <c r="E26" s="2">
        <v>323.22000000000003</v>
      </c>
      <c r="F26" s="2">
        <v>670.32</v>
      </c>
      <c r="G26" s="47"/>
      <c r="H26" s="47"/>
      <c r="I26" s="161"/>
      <c r="J26" s="27">
        <v>289.62</v>
      </c>
      <c r="K26" s="27">
        <v>323.22000000000003</v>
      </c>
      <c r="L26" s="27">
        <v>670.32</v>
      </c>
      <c r="M26" s="47"/>
      <c r="N26" s="47"/>
      <c r="O26" s="2"/>
    </row>
    <row r="27" spans="1:15" ht="23.25" customHeight="1" x14ac:dyDescent="0.2">
      <c r="A27" s="148"/>
      <c r="B27" s="149"/>
      <c r="C27" s="3" t="s">
        <v>59</v>
      </c>
      <c r="D27" s="4"/>
      <c r="E27" s="4">
        <v>4381.68</v>
      </c>
      <c r="F27" s="4">
        <v>8405.25</v>
      </c>
      <c r="G27" s="48"/>
      <c r="H27" s="48"/>
      <c r="I27" s="161"/>
      <c r="J27" s="28">
        <v>0</v>
      </c>
      <c r="K27" s="28">
        <v>4381.68</v>
      </c>
      <c r="L27" s="28">
        <v>8405.25</v>
      </c>
      <c r="M27" s="48"/>
      <c r="N27" s="48"/>
      <c r="O27" s="4"/>
    </row>
    <row r="28" spans="1:15" ht="15.75" customHeight="1" thickBot="1" x14ac:dyDescent="0.25">
      <c r="A28" s="148"/>
      <c r="B28" s="149"/>
      <c r="C28" s="5" t="s">
        <v>30</v>
      </c>
      <c r="D28" s="6">
        <v>1612.5</v>
      </c>
      <c r="E28" s="6">
        <v>2393.83</v>
      </c>
      <c r="F28" s="6">
        <v>1331.2</v>
      </c>
      <c r="G28" s="49"/>
      <c r="H28" s="49"/>
      <c r="I28" s="161"/>
      <c r="J28" s="26">
        <v>1597.38</v>
      </c>
      <c r="K28" s="26">
        <v>2393.83</v>
      </c>
      <c r="L28" s="26">
        <v>1331.2</v>
      </c>
      <c r="M28" s="49"/>
      <c r="N28" s="49"/>
      <c r="O28" s="6"/>
    </row>
    <row r="29" spans="1:15" ht="12.75" customHeight="1" thickBot="1" x14ac:dyDescent="0.25">
      <c r="A29" s="148"/>
      <c r="B29" s="149"/>
      <c r="C29" s="37" t="s">
        <v>4</v>
      </c>
      <c r="D29" s="13">
        <f>SUM(D26:D28)</f>
        <v>1887</v>
      </c>
      <c r="E29" s="13">
        <f>SUM(E26:E28)</f>
        <v>7098.7300000000005</v>
      </c>
      <c r="F29" s="13">
        <f>SUM(F26:F28)</f>
        <v>10406.77</v>
      </c>
      <c r="G29" s="56"/>
      <c r="H29" s="57"/>
      <c r="I29" s="162"/>
      <c r="J29" s="35">
        <f>SUM(J26:J28)</f>
        <v>1887</v>
      </c>
      <c r="K29" s="13">
        <f>SUM(K26:K28)</f>
        <v>7098.7300000000005</v>
      </c>
      <c r="L29" s="13">
        <f>SUM(L26:L28)</f>
        <v>10406.77</v>
      </c>
      <c r="M29" s="13"/>
      <c r="N29" s="59"/>
      <c r="O29" s="33"/>
    </row>
    <row r="30" spans="1:15" ht="12.75" customHeight="1" x14ac:dyDescent="0.2">
      <c r="A30" s="150">
        <v>7</v>
      </c>
      <c r="B30" s="153" t="s">
        <v>79</v>
      </c>
      <c r="C30" s="43" t="s">
        <v>29</v>
      </c>
      <c r="D30" s="44"/>
      <c r="E30" s="44"/>
      <c r="F30" s="25">
        <v>441.32</v>
      </c>
      <c r="G30" s="25">
        <v>2237.2200000000003</v>
      </c>
      <c r="H30" s="2">
        <f t="shared" si="0"/>
        <v>1795.9000000000003</v>
      </c>
      <c r="I30" s="162"/>
      <c r="J30" s="25"/>
      <c r="K30" s="25"/>
      <c r="L30" s="25">
        <v>441.32</v>
      </c>
      <c r="M30" s="25">
        <v>2237.2200000000003</v>
      </c>
      <c r="N30" s="2">
        <f t="shared" si="1"/>
        <v>1795.9000000000003</v>
      </c>
      <c r="O30" s="25"/>
    </row>
    <row r="31" spans="1:15" ht="24.75" customHeight="1" x14ac:dyDescent="0.2">
      <c r="A31" s="151"/>
      <c r="B31" s="154"/>
      <c r="C31" s="42" t="s">
        <v>59</v>
      </c>
      <c r="D31" s="41"/>
      <c r="E31" s="41"/>
      <c r="F31" s="24">
        <v>4703.04</v>
      </c>
      <c r="G31" s="24">
        <v>23702.14</v>
      </c>
      <c r="H31" s="4">
        <f t="shared" si="0"/>
        <v>18999.099999999999</v>
      </c>
      <c r="I31" s="162"/>
      <c r="J31" s="24"/>
      <c r="K31" s="24"/>
      <c r="L31" s="24">
        <v>4703.04</v>
      </c>
      <c r="M31" s="24">
        <v>23702.14</v>
      </c>
      <c r="N31" s="4">
        <f t="shared" si="1"/>
        <v>18999.099999999999</v>
      </c>
      <c r="O31" s="24"/>
    </row>
    <row r="32" spans="1:15" ht="12.75" customHeight="1" thickBot="1" x14ac:dyDescent="0.25">
      <c r="A32" s="151"/>
      <c r="B32" s="154"/>
      <c r="C32" s="45" t="s">
        <v>30</v>
      </c>
      <c r="D32" s="46"/>
      <c r="E32" s="46"/>
      <c r="F32" s="23">
        <v>1086.48</v>
      </c>
      <c r="G32" s="23">
        <v>2590.7199999999998</v>
      </c>
      <c r="H32" s="6">
        <f t="shared" si="0"/>
        <v>1504.2399999999998</v>
      </c>
      <c r="I32" s="162"/>
      <c r="J32" s="23"/>
      <c r="K32" s="23"/>
      <c r="L32" s="23">
        <v>1086.48</v>
      </c>
      <c r="M32" s="23">
        <v>2590.7199999999998</v>
      </c>
      <c r="N32" s="6">
        <f t="shared" si="1"/>
        <v>1504.2399999999998</v>
      </c>
      <c r="O32" s="23"/>
    </row>
    <row r="33" spans="1:21" ht="12.75" customHeight="1" thickBot="1" x14ac:dyDescent="0.25">
      <c r="A33" s="152"/>
      <c r="B33" s="155"/>
      <c r="C33" s="37" t="s">
        <v>4</v>
      </c>
      <c r="D33" s="13">
        <f>SUM(D30:D32)</f>
        <v>0</v>
      </c>
      <c r="E33" s="13">
        <f>SUM(E30:E32)</f>
        <v>0</v>
      </c>
      <c r="F33" s="13">
        <f>SUM(F30:F32)</f>
        <v>6230.84</v>
      </c>
      <c r="G33" s="13">
        <f>SUM(G30:G32)</f>
        <v>28530.080000000002</v>
      </c>
      <c r="H33" s="33">
        <f t="shared" si="0"/>
        <v>22299.24</v>
      </c>
      <c r="I33" s="162"/>
      <c r="J33" s="35">
        <f>SUM(J30:J32)</f>
        <v>0</v>
      </c>
      <c r="K33" s="13">
        <f>SUM(K30:K32)</f>
        <v>0</v>
      </c>
      <c r="L33" s="13">
        <f>SUM(L30:L32)</f>
        <v>6230.84</v>
      </c>
      <c r="M33" s="13">
        <f>SUM(M30:M32)</f>
        <v>28530.080000000002</v>
      </c>
      <c r="N33" s="13">
        <f t="shared" si="1"/>
        <v>22299.24</v>
      </c>
      <c r="O33" s="33"/>
    </row>
    <row r="34" spans="1:21" ht="13.5" customHeight="1" x14ac:dyDescent="0.2">
      <c r="A34" s="148">
        <v>8</v>
      </c>
      <c r="B34" s="149" t="s">
        <v>25</v>
      </c>
      <c r="C34" s="18" t="s">
        <v>29</v>
      </c>
      <c r="D34" s="2">
        <v>246</v>
      </c>
      <c r="E34" s="2">
        <v>230.5</v>
      </c>
      <c r="F34" s="2"/>
      <c r="G34" s="2"/>
      <c r="H34" s="2">
        <f t="shared" si="0"/>
        <v>0</v>
      </c>
      <c r="I34" s="161"/>
      <c r="J34" s="27">
        <v>246</v>
      </c>
      <c r="K34" s="27">
        <v>230.5</v>
      </c>
      <c r="L34" s="27"/>
      <c r="M34" s="27"/>
      <c r="N34" s="2">
        <f t="shared" si="1"/>
        <v>0</v>
      </c>
      <c r="O34" s="2"/>
    </row>
    <row r="35" spans="1:21" ht="22.5" customHeight="1" x14ac:dyDescent="0.2">
      <c r="A35" s="148"/>
      <c r="B35" s="149"/>
      <c r="C35" s="3" t="s">
        <v>59</v>
      </c>
      <c r="D35" s="4"/>
      <c r="E35" s="4"/>
      <c r="F35" s="4"/>
      <c r="G35" s="4"/>
      <c r="H35" s="4">
        <f t="shared" si="0"/>
        <v>0</v>
      </c>
      <c r="I35" s="161"/>
      <c r="J35" s="28">
        <v>0</v>
      </c>
      <c r="K35" s="28">
        <v>0</v>
      </c>
      <c r="L35" s="28"/>
      <c r="M35" s="28"/>
      <c r="N35" s="4">
        <f t="shared" si="1"/>
        <v>0</v>
      </c>
      <c r="O35" s="4"/>
    </row>
    <row r="36" spans="1:21" ht="13.5" customHeight="1" thickBot="1" x14ac:dyDescent="0.25">
      <c r="A36" s="148"/>
      <c r="B36" s="149"/>
      <c r="C36" s="5" t="s">
        <v>30</v>
      </c>
      <c r="D36" s="6">
        <v>8162.84</v>
      </c>
      <c r="E36" s="6">
        <v>3922.17</v>
      </c>
      <c r="F36" s="6">
        <v>4885.95</v>
      </c>
      <c r="G36" s="6">
        <v>7962.85</v>
      </c>
      <c r="H36" s="6">
        <f t="shared" si="0"/>
        <v>3076.9000000000005</v>
      </c>
      <c r="I36" s="161"/>
      <c r="J36" s="26">
        <v>8162.84</v>
      </c>
      <c r="K36" s="26">
        <v>3922.17</v>
      </c>
      <c r="L36" s="26">
        <v>4885.95</v>
      </c>
      <c r="M36" s="26">
        <v>7962.85</v>
      </c>
      <c r="N36" s="6">
        <f t="shared" si="1"/>
        <v>3076.9000000000005</v>
      </c>
      <c r="O36" s="6"/>
    </row>
    <row r="37" spans="1:21" ht="12.75" customHeight="1" thickBot="1" x14ac:dyDescent="0.25">
      <c r="A37" s="148"/>
      <c r="B37" s="149"/>
      <c r="C37" s="38" t="s">
        <v>4</v>
      </c>
      <c r="D37" s="36">
        <f>SUM(D34:D36)</f>
        <v>8408.84</v>
      </c>
      <c r="E37" s="13">
        <f>SUM(E34:E36)</f>
        <v>4152.67</v>
      </c>
      <c r="F37" s="13">
        <f>SUM(F34:F36)</f>
        <v>4885.95</v>
      </c>
      <c r="G37" s="13">
        <f>SUM(G34:G36)</f>
        <v>7962.85</v>
      </c>
      <c r="H37" s="33">
        <f t="shared" si="0"/>
        <v>3076.9000000000005</v>
      </c>
      <c r="I37" s="162"/>
      <c r="J37" s="35">
        <f>SUM(J34:J36)</f>
        <v>8408.84</v>
      </c>
      <c r="K37" s="13">
        <f>SUM(K34:K36)</f>
        <v>4152.67</v>
      </c>
      <c r="L37" s="13">
        <f>SUM(L34:L36)</f>
        <v>4885.95</v>
      </c>
      <c r="M37" s="13">
        <f>SUM(M34:M36)</f>
        <v>7962.85</v>
      </c>
      <c r="N37" s="13">
        <f t="shared" si="1"/>
        <v>3076.9000000000005</v>
      </c>
      <c r="O37" s="33"/>
    </row>
    <row r="38" spans="1:21" ht="15" customHeight="1" x14ac:dyDescent="0.2">
      <c r="A38" s="148">
        <v>9</v>
      </c>
      <c r="B38" s="149" t="s">
        <v>26</v>
      </c>
      <c r="C38" s="18" t="s">
        <v>29</v>
      </c>
      <c r="D38" s="2">
        <v>3746.2</v>
      </c>
      <c r="E38" s="2">
        <v>3232.96</v>
      </c>
      <c r="F38" s="2">
        <v>3100</v>
      </c>
      <c r="G38" s="25">
        <v>2800</v>
      </c>
      <c r="H38" s="2">
        <f t="shared" si="0"/>
        <v>-300</v>
      </c>
      <c r="I38" s="161"/>
      <c r="J38" s="27">
        <v>3746.2</v>
      </c>
      <c r="K38" s="27">
        <v>3232.96</v>
      </c>
      <c r="L38" s="27">
        <v>3100</v>
      </c>
      <c r="M38" s="25">
        <v>2800</v>
      </c>
      <c r="N38" s="2">
        <f t="shared" si="1"/>
        <v>-300</v>
      </c>
      <c r="O38" s="2"/>
      <c r="P38" s="82"/>
      <c r="Q38" s="82"/>
      <c r="R38" s="82"/>
      <c r="S38" s="82"/>
      <c r="T38" s="82"/>
      <c r="U38" s="82"/>
    </row>
    <row r="39" spans="1:21" ht="24" customHeight="1" x14ac:dyDescent="0.2">
      <c r="A39" s="148"/>
      <c r="B39" s="149"/>
      <c r="C39" s="3" t="s">
        <v>59</v>
      </c>
      <c r="D39" s="4"/>
      <c r="E39" s="4"/>
      <c r="F39" s="4"/>
      <c r="G39" s="4">
        <v>0</v>
      </c>
      <c r="H39" s="4">
        <f t="shared" si="0"/>
        <v>0</v>
      </c>
      <c r="I39" s="161"/>
      <c r="J39" s="28">
        <v>0</v>
      </c>
      <c r="K39" s="28">
        <v>0</v>
      </c>
      <c r="L39" s="28"/>
      <c r="M39" s="28">
        <v>0</v>
      </c>
      <c r="N39" s="4">
        <f t="shared" si="1"/>
        <v>0</v>
      </c>
      <c r="O39" s="4"/>
      <c r="P39" s="82"/>
      <c r="Q39" s="82"/>
      <c r="R39" s="82"/>
      <c r="S39" s="82"/>
      <c r="T39" s="82"/>
      <c r="U39" s="82"/>
    </row>
    <row r="40" spans="1:21" ht="15.75" customHeight="1" thickBot="1" x14ac:dyDescent="0.25">
      <c r="A40" s="148"/>
      <c r="B40" s="149"/>
      <c r="C40" s="5" t="s">
        <v>30</v>
      </c>
      <c r="D40" s="6">
        <v>1828.08</v>
      </c>
      <c r="E40" s="6">
        <v>1300</v>
      </c>
      <c r="F40" s="6">
        <v>980.62</v>
      </c>
      <c r="G40" s="6">
        <v>1900</v>
      </c>
      <c r="H40" s="6">
        <f t="shared" si="0"/>
        <v>919.38</v>
      </c>
      <c r="I40" s="161"/>
      <c r="J40" s="26">
        <v>1828.08</v>
      </c>
      <c r="K40" s="26">
        <v>1300</v>
      </c>
      <c r="L40" s="26">
        <v>980.62</v>
      </c>
      <c r="M40" s="26">
        <v>1900</v>
      </c>
      <c r="N40" s="6">
        <f t="shared" si="1"/>
        <v>919.38</v>
      </c>
      <c r="O40" s="6"/>
    </row>
    <row r="41" spans="1:21" ht="12.75" customHeight="1" thickBot="1" x14ac:dyDescent="0.25">
      <c r="A41" s="148"/>
      <c r="B41" s="149"/>
      <c r="C41" s="37" t="s">
        <v>4</v>
      </c>
      <c r="D41" s="13">
        <f>SUM(D38:D40)</f>
        <v>5574.28</v>
      </c>
      <c r="E41" s="13">
        <f>SUM(E38:E40)</f>
        <v>4532.96</v>
      </c>
      <c r="F41" s="13">
        <f>SUM(F38:F40)</f>
        <v>4080.62</v>
      </c>
      <c r="G41" s="13">
        <f>SUM(G38:G40)</f>
        <v>4700</v>
      </c>
      <c r="H41" s="33">
        <f t="shared" si="0"/>
        <v>619.38000000000011</v>
      </c>
      <c r="I41" s="162"/>
      <c r="J41" s="35">
        <f>SUM(J38:J40)</f>
        <v>5574.28</v>
      </c>
      <c r="K41" s="13">
        <f>SUM(K38:K40)</f>
        <v>4532.96</v>
      </c>
      <c r="L41" s="13">
        <f>SUM(L38:L40)</f>
        <v>4080.62</v>
      </c>
      <c r="M41" s="13">
        <f>SUM(M38:M40)</f>
        <v>4700</v>
      </c>
      <c r="N41" s="13">
        <f t="shared" si="1"/>
        <v>619.38000000000011</v>
      </c>
      <c r="O41" s="33"/>
    </row>
    <row r="42" spans="1:21" ht="15" customHeight="1" x14ac:dyDescent="0.2">
      <c r="A42" s="148">
        <v>10</v>
      </c>
      <c r="B42" s="149" t="s">
        <v>27</v>
      </c>
      <c r="C42" s="18" t="s">
        <v>29</v>
      </c>
      <c r="D42" s="2">
        <v>194.25</v>
      </c>
      <c r="E42" s="2">
        <v>63</v>
      </c>
      <c r="F42" s="2"/>
      <c r="G42" s="2"/>
      <c r="H42" s="2">
        <f t="shared" si="0"/>
        <v>0</v>
      </c>
      <c r="I42" s="161"/>
      <c r="J42" s="27">
        <v>194.25</v>
      </c>
      <c r="K42" s="27">
        <v>63</v>
      </c>
      <c r="L42" s="27"/>
      <c r="M42" s="27"/>
      <c r="N42" s="2">
        <f t="shared" si="1"/>
        <v>0</v>
      </c>
      <c r="O42" s="2"/>
    </row>
    <row r="43" spans="1:21" ht="21.75" customHeight="1" x14ac:dyDescent="0.2">
      <c r="A43" s="148"/>
      <c r="B43" s="149"/>
      <c r="C43" s="3" t="s">
        <v>59</v>
      </c>
      <c r="D43" s="4"/>
      <c r="E43" s="4"/>
      <c r="F43" s="4"/>
      <c r="G43" s="4"/>
      <c r="H43" s="4">
        <f t="shared" si="0"/>
        <v>0</v>
      </c>
      <c r="I43" s="161"/>
      <c r="J43" s="28">
        <v>0</v>
      </c>
      <c r="K43" s="28">
        <v>0</v>
      </c>
      <c r="L43" s="28"/>
      <c r="M43" s="28"/>
      <c r="N43" s="4">
        <f t="shared" si="1"/>
        <v>0</v>
      </c>
      <c r="O43" s="4"/>
    </row>
    <row r="44" spans="1:21" ht="15" customHeight="1" thickBot="1" x14ac:dyDescent="0.25">
      <c r="A44" s="148"/>
      <c r="B44" s="149"/>
      <c r="C44" s="5" t="s">
        <v>30</v>
      </c>
      <c r="D44" s="26">
        <v>8616.27</v>
      </c>
      <c r="E44" s="26">
        <v>5803.62</v>
      </c>
      <c r="F44" s="26">
        <v>4700</v>
      </c>
      <c r="G44" s="26">
        <v>9514.7000000000007</v>
      </c>
      <c r="H44" s="6">
        <f t="shared" si="0"/>
        <v>4814.7000000000007</v>
      </c>
      <c r="I44" s="161"/>
      <c r="J44" s="26">
        <v>8616.27</v>
      </c>
      <c r="K44" s="26">
        <v>5803.62</v>
      </c>
      <c r="L44" s="26">
        <v>4700</v>
      </c>
      <c r="M44" s="26">
        <v>9514.7000000000007</v>
      </c>
      <c r="N44" s="6">
        <f t="shared" si="1"/>
        <v>4814.7000000000007</v>
      </c>
      <c r="O44" s="6"/>
    </row>
    <row r="45" spans="1:21" ht="12.75" customHeight="1" thickBot="1" x14ac:dyDescent="0.25">
      <c r="A45" s="148"/>
      <c r="B45" s="149"/>
      <c r="C45" s="58" t="s">
        <v>4</v>
      </c>
      <c r="D45" s="35">
        <f>SUM(D42:D44)</f>
        <v>8810.52</v>
      </c>
      <c r="E45" s="13">
        <f>SUM(E42:E44)</f>
        <v>5866.62</v>
      </c>
      <c r="F45" s="13">
        <f>SUM(F42:F44)</f>
        <v>4700</v>
      </c>
      <c r="G45" s="13">
        <f>SUM(G42:G44)</f>
        <v>9514.7000000000007</v>
      </c>
      <c r="H45" s="33">
        <f t="shared" si="0"/>
        <v>4814.7000000000007</v>
      </c>
      <c r="I45" s="162"/>
      <c r="J45" s="35">
        <f>SUM(J42:J44)</f>
        <v>8810.52</v>
      </c>
      <c r="K45" s="13">
        <f>SUM(K42:K44)</f>
        <v>5866.62</v>
      </c>
      <c r="L45" s="13">
        <f>SUM(L42:L44)</f>
        <v>4700</v>
      </c>
      <c r="M45" s="13">
        <f>SUM(M42:M44)</f>
        <v>9514.7000000000007</v>
      </c>
      <c r="N45" s="13">
        <f t="shared" si="1"/>
        <v>4814.7000000000007</v>
      </c>
      <c r="O45" s="33"/>
    </row>
    <row r="46" spans="1:21" ht="21" customHeight="1" x14ac:dyDescent="0.2">
      <c r="A46" s="148">
        <v>11</v>
      </c>
      <c r="B46" s="149" t="s">
        <v>28</v>
      </c>
      <c r="C46" s="18" t="s">
        <v>29</v>
      </c>
      <c r="D46" s="2">
        <v>1543.86</v>
      </c>
      <c r="E46" s="2">
        <v>515.91</v>
      </c>
      <c r="F46" s="2">
        <v>858.68</v>
      </c>
      <c r="G46" s="2">
        <v>6953.8099999999995</v>
      </c>
      <c r="H46" s="2">
        <f t="shared" si="0"/>
        <v>6095.1299999999992</v>
      </c>
      <c r="I46" s="161"/>
      <c r="J46" s="27">
        <v>1543.86</v>
      </c>
      <c r="K46" s="27">
        <v>515.91</v>
      </c>
      <c r="L46" s="27">
        <v>858.68</v>
      </c>
      <c r="M46" s="27">
        <v>6953.8099999999995</v>
      </c>
      <c r="N46" s="2">
        <f t="shared" si="1"/>
        <v>6095.1299999999992</v>
      </c>
      <c r="O46" s="2"/>
    </row>
    <row r="47" spans="1:21" ht="24" customHeight="1" x14ac:dyDescent="0.2">
      <c r="A47" s="148"/>
      <c r="B47" s="149"/>
      <c r="C47" s="3" t="s">
        <v>59</v>
      </c>
      <c r="D47" s="4">
        <v>10212.620000000001</v>
      </c>
      <c r="E47" s="4">
        <v>6389.64</v>
      </c>
      <c r="F47" s="4">
        <v>8015.24</v>
      </c>
      <c r="G47" s="4">
        <v>8727.76</v>
      </c>
      <c r="H47" s="4">
        <f t="shared" si="0"/>
        <v>712.52000000000044</v>
      </c>
      <c r="I47" s="161"/>
      <c r="J47" s="28">
        <v>10212.619999999999</v>
      </c>
      <c r="K47" s="28">
        <v>6389.6399999999994</v>
      </c>
      <c r="L47" s="28">
        <v>8015.24</v>
      </c>
      <c r="M47" s="28">
        <v>8727.76</v>
      </c>
      <c r="N47" s="4">
        <f t="shared" si="1"/>
        <v>712.52000000000044</v>
      </c>
      <c r="O47" s="4"/>
    </row>
    <row r="48" spans="1:21" ht="12.75" customHeight="1" thickBot="1" x14ac:dyDescent="0.25">
      <c r="A48" s="148"/>
      <c r="B48" s="149"/>
      <c r="C48" s="5" t="s">
        <v>30</v>
      </c>
      <c r="D48" s="6">
        <v>1118</v>
      </c>
      <c r="E48" s="6">
        <v>2582.5</v>
      </c>
      <c r="F48" s="23">
        <v>204.75</v>
      </c>
      <c r="G48" s="23">
        <v>1509.25</v>
      </c>
      <c r="H48" s="6">
        <f t="shared" si="0"/>
        <v>1304.5</v>
      </c>
      <c r="I48" s="161"/>
      <c r="J48" s="26">
        <v>1118</v>
      </c>
      <c r="K48" s="26">
        <v>2582.5</v>
      </c>
      <c r="L48" s="26">
        <v>204.75</v>
      </c>
      <c r="M48" s="26">
        <v>1509.25</v>
      </c>
      <c r="N48" s="6">
        <f t="shared" si="1"/>
        <v>1304.5</v>
      </c>
      <c r="O48" s="6"/>
    </row>
    <row r="49" spans="1:15" ht="12.75" customHeight="1" thickBot="1" x14ac:dyDescent="0.25">
      <c r="A49" s="148"/>
      <c r="B49" s="149"/>
      <c r="C49" s="37" t="s">
        <v>4</v>
      </c>
      <c r="D49" s="13">
        <f>SUM(D46:D48)</f>
        <v>12874.480000000001</v>
      </c>
      <c r="E49" s="13">
        <f>SUM(E46:E48)</f>
        <v>9488.0499999999993</v>
      </c>
      <c r="F49" s="13">
        <f>SUM(F46:F48)</f>
        <v>9078.67</v>
      </c>
      <c r="G49" s="13">
        <f>SUM(G46:G48)</f>
        <v>17190.82</v>
      </c>
      <c r="H49" s="33">
        <f t="shared" si="0"/>
        <v>8112.15</v>
      </c>
      <c r="I49" s="162"/>
      <c r="J49" s="35">
        <f>SUM(J46:J48)</f>
        <v>12874.48</v>
      </c>
      <c r="K49" s="13">
        <f>SUM(K46:K48)</f>
        <v>9488.0499999999993</v>
      </c>
      <c r="L49" s="13">
        <f>SUM(L46:L48)</f>
        <v>9078.67</v>
      </c>
      <c r="M49" s="13">
        <f>SUM(M46:M48)</f>
        <v>17190.82</v>
      </c>
      <c r="N49" s="13">
        <f t="shared" si="1"/>
        <v>8112.15</v>
      </c>
      <c r="O49" s="33"/>
    </row>
    <row r="50" spans="1:15" ht="22.5" customHeight="1" x14ac:dyDescent="0.2">
      <c r="A50" s="148">
        <v>12</v>
      </c>
      <c r="B50" s="149" t="s">
        <v>31</v>
      </c>
      <c r="C50" s="18" t="s">
        <v>29</v>
      </c>
      <c r="D50" s="2">
        <v>2763.8</v>
      </c>
      <c r="E50" s="2">
        <v>1676.6</v>
      </c>
      <c r="F50" s="25">
        <v>546.6</v>
      </c>
      <c r="G50" s="25">
        <v>718.8</v>
      </c>
      <c r="H50" s="2">
        <f t="shared" si="0"/>
        <v>172.19999999999993</v>
      </c>
      <c r="I50" s="161"/>
      <c r="J50" s="27">
        <v>2763.8</v>
      </c>
      <c r="K50" s="27">
        <v>1676.6</v>
      </c>
      <c r="L50" s="27">
        <v>546.6</v>
      </c>
      <c r="M50" s="27">
        <v>718.8</v>
      </c>
      <c r="N50" s="2">
        <f t="shared" si="1"/>
        <v>172.19999999999993</v>
      </c>
      <c r="O50" s="2"/>
    </row>
    <row r="51" spans="1:15" ht="23.25" customHeight="1" x14ac:dyDescent="0.2">
      <c r="A51" s="148"/>
      <c r="B51" s="149"/>
      <c r="C51" s="3" t="s">
        <v>59</v>
      </c>
      <c r="D51" s="4"/>
      <c r="E51" s="4"/>
      <c r="F51" s="24"/>
      <c r="G51" s="24">
        <v>0</v>
      </c>
      <c r="H51" s="4">
        <f t="shared" si="0"/>
        <v>0</v>
      </c>
      <c r="I51" s="161"/>
      <c r="J51" s="28">
        <v>0</v>
      </c>
      <c r="K51" s="28">
        <v>0</v>
      </c>
      <c r="L51" s="28"/>
      <c r="M51" s="28">
        <v>0</v>
      </c>
      <c r="N51" s="4">
        <f t="shared" si="1"/>
        <v>0</v>
      </c>
      <c r="O51" s="4"/>
    </row>
    <row r="52" spans="1:15" ht="19.5" customHeight="1" thickBot="1" x14ac:dyDescent="0.25">
      <c r="A52" s="148"/>
      <c r="B52" s="149"/>
      <c r="C52" s="5" t="s">
        <v>30</v>
      </c>
      <c r="D52" s="6">
        <v>2661.6</v>
      </c>
      <c r="E52" s="6">
        <v>176</v>
      </c>
      <c r="F52" s="23"/>
      <c r="G52" s="23">
        <v>200</v>
      </c>
      <c r="H52" s="6">
        <f t="shared" si="0"/>
        <v>200</v>
      </c>
      <c r="I52" s="161"/>
      <c r="J52" s="26">
        <v>2661.6</v>
      </c>
      <c r="K52" s="26">
        <v>176</v>
      </c>
      <c r="L52" s="26"/>
      <c r="M52" s="26">
        <v>200</v>
      </c>
      <c r="N52" s="6">
        <f t="shared" si="1"/>
        <v>200</v>
      </c>
      <c r="O52" s="6"/>
    </row>
    <row r="53" spans="1:15" ht="12.75" customHeight="1" thickBot="1" x14ac:dyDescent="0.25">
      <c r="A53" s="148"/>
      <c r="B53" s="149"/>
      <c r="C53" s="37" t="s">
        <v>4</v>
      </c>
      <c r="D53" s="13">
        <f>SUM(D50:D52)</f>
        <v>5425.4</v>
      </c>
      <c r="E53" s="13">
        <f>SUM(E50:E52)</f>
        <v>1852.6</v>
      </c>
      <c r="F53" s="13">
        <f>SUM(F50:F52)</f>
        <v>546.6</v>
      </c>
      <c r="G53" s="13">
        <f>SUM(G50:G52)</f>
        <v>918.8</v>
      </c>
      <c r="H53" s="33">
        <f t="shared" si="0"/>
        <v>372.19999999999993</v>
      </c>
      <c r="I53" s="162"/>
      <c r="J53" s="35">
        <f>SUM(J50:J52)</f>
        <v>5425.4</v>
      </c>
      <c r="K53" s="13">
        <f>SUM(K50:K52)</f>
        <v>1852.6</v>
      </c>
      <c r="L53" s="13">
        <f>SUM(L50:L52)</f>
        <v>546.6</v>
      </c>
      <c r="M53" s="13">
        <f>SUM(M50:M52)</f>
        <v>918.8</v>
      </c>
      <c r="N53" s="13">
        <f t="shared" si="1"/>
        <v>372.19999999999993</v>
      </c>
      <c r="O53" s="33"/>
    </row>
    <row r="54" spans="1:15" ht="15" customHeight="1" x14ac:dyDescent="0.2">
      <c r="A54" s="148">
        <v>13</v>
      </c>
      <c r="B54" s="149" t="s">
        <v>32</v>
      </c>
      <c r="C54" s="18" t="s">
        <v>29</v>
      </c>
      <c r="D54" s="2">
        <v>37</v>
      </c>
      <c r="E54" s="2">
        <v>79.56</v>
      </c>
      <c r="F54" s="2"/>
      <c r="G54" s="47"/>
      <c r="H54" s="47"/>
      <c r="I54" s="161"/>
      <c r="J54" s="27">
        <v>37</v>
      </c>
      <c r="K54" s="27">
        <v>79.56</v>
      </c>
      <c r="L54" s="27"/>
      <c r="M54" s="47"/>
      <c r="N54" s="47"/>
      <c r="O54" s="2"/>
    </row>
    <row r="55" spans="1:15" ht="24" customHeight="1" x14ac:dyDescent="0.2">
      <c r="A55" s="148"/>
      <c r="B55" s="149"/>
      <c r="C55" s="3" t="s">
        <v>59</v>
      </c>
      <c r="D55" s="4">
        <v>4104.72</v>
      </c>
      <c r="E55" s="4">
        <v>3464.82</v>
      </c>
      <c r="F55" s="4">
        <v>2653.18</v>
      </c>
      <c r="G55" s="48"/>
      <c r="H55" s="48"/>
      <c r="I55" s="161"/>
      <c r="J55" s="28">
        <v>4104.72</v>
      </c>
      <c r="K55" s="28">
        <v>3464.82</v>
      </c>
      <c r="L55" s="28">
        <v>2653.18</v>
      </c>
      <c r="M55" s="48"/>
      <c r="N55" s="48"/>
      <c r="O55" s="4"/>
    </row>
    <row r="56" spans="1:15" ht="15.75" customHeight="1" thickBot="1" x14ac:dyDescent="0.25">
      <c r="A56" s="148"/>
      <c r="B56" s="149"/>
      <c r="C56" s="5" t="s">
        <v>30</v>
      </c>
      <c r="D56" s="6">
        <v>164.44</v>
      </c>
      <c r="E56" s="6">
        <v>136.78</v>
      </c>
      <c r="F56" s="6">
        <v>210.56</v>
      </c>
      <c r="G56" s="49"/>
      <c r="H56" s="49"/>
      <c r="I56" s="161"/>
      <c r="J56" s="26">
        <v>164.44</v>
      </c>
      <c r="K56" s="26">
        <v>136.78</v>
      </c>
      <c r="L56" s="26">
        <v>210.56</v>
      </c>
      <c r="M56" s="49"/>
      <c r="N56" s="49"/>
      <c r="O56" s="6"/>
    </row>
    <row r="57" spans="1:15" ht="12.75" customHeight="1" thickBot="1" x14ac:dyDescent="0.25">
      <c r="A57" s="148"/>
      <c r="B57" s="149"/>
      <c r="C57" s="37" t="s">
        <v>4</v>
      </c>
      <c r="D57" s="13">
        <f>SUM(D54:D56)</f>
        <v>4306.16</v>
      </c>
      <c r="E57" s="13">
        <f>SUM(E54:E56)</f>
        <v>3681.1600000000003</v>
      </c>
      <c r="F57" s="13">
        <f>SUM(F54:F56)</f>
        <v>2863.74</v>
      </c>
      <c r="G57" s="56"/>
      <c r="H57" s="57"/>
      <c r="I57" s="162"/>
      <c r="J57" s="35">
        <f>SUM(J54:J56)</f>
        <v>4306.16</v>
      </c>
      <c r="K57" s="13">
        <f>SUM(K54:K56)</f>
        <v>3681.1600000000003</v>
      </c>
      <c r="L57" s="13">
        <f>SUM(L54:L56)</f>
        <v>2863.74</v>
      </c>
      <c r="M57" s="13"/>
      <c r="N57" s="59"/>
      <c r="O57" s="33"/>
    </row>
    <row r="58" spans="1:15" ht="14.25" customHeight="1" x14ac:dyDescent="0.2">
      <c r="A58" s="148">
        <v>14</v>
      </c>
      <c r="B58" s="149" t="s">
        <v>33</v>
      </c>
      <c r="C58" s="18" t="s">
        <v>29</v>
      </c>
      <c r="D58" s="2">
        <v>593</v>
      </c>
      <c r="E58" s="2">
        <v>347</v>
      </c>
      <c r="F58" s="2">
        <v>115</v>
      </c>
      <c r="G58" s="2">
        <v>1118.8399999999999</v>
      </c>
      <c r="H58" s="2">
        <f t="shared" si="0"/>
        <v>1003.8399999999999</v>
      </c>
      <c r="I58" s="161"/>
      <c r="J58" s="27">
        <v>593</v>
      </c>
      <c r="K58" s="27">
        <v>347</v>
      </c>
      <c r="L58" s="27">
        <v>115</v>
      </c>
      <c r="M58" s="27">
        <v>1118.8399999999999</v>
      </c>
      <c r="N58" s="2">
        <f t="shared" si="1"/>
        <v>1003.8399999999999</v>
      </c>
      <c r="O58" s="2"/>
    </row>
    <row r="59" spans="1:15" ht="24" customHeight="1" x14ac:dyDescent="0.2">
      <c r="A59" s="148"/>
      <c r="B59" s="149"/>
      <c r="C59" s="3" t="s">
        <v>59</v>
      </c>
      <c r="D59" s="4">
        <v>12502.65</v>
      </c>
      <c r="E59" s="4">
        <v>10254.77</v>
      </c>
      <c r="F59" s="4">
        <v>12914.63</v>
      </c>
      <c r="G59" s="4">
        <v>15416.27</v>
      </c>
      <c r="H59" s="4">
        <f t="shared" si="0"/>
        <v>2501.6400000000012</v>
      </c>
      <c r="I59" s="161"/>
      <c r="J59" s="28">
        <v>12502.65</v>
      </c>
      <c r="K59" s="28">
        <v>10254.77</v>
      </c>
      <c r="L59" s="28">
        <v>12914.63</v>
      </c>
      <c r="M59" s="28">
        <v>15416.27</v>
      </c>
      <c r="N59" s="4">
        <f t="shared" si="1"/>
        <v>2501.6400000000012</v>
      </c>
      <c r="O59" s="2"/>
    </row>
    <row r="60" spans="1:15" ht="12.75" customHeight="1" thickBot="1" x14ac:dyDescent="0.25">
      <c r="A60" s="148"/>
      <c r="B60" s="149"/>
      <c r="C60" s="5" t="s">
        <v>30</v>
      </c>
      <c r="D60" s="6">
        <v>2250.84</v>
      </c>
      <c r="E60" s="6">
        <v>1215.52</v>
      </c>
      <c r="F60" s="6">
        <v>1627.66</v>
      </c>
      <c r="G60" s="23">
        <v>1349.3</v>
      </c>
      <c r="H60" s="6">
        <f t="shared" si="0"/>
        <v>-278.36000000000013</v>
      </c>
      <c r="I60" s="161"/>
      <c r="J60" s="26">
        <v>2250.84</v>
      </c>
      <c r="K60" s="26">
        <v>1215.52</v>
      </c>
      <c r="L60" s="26">
        <v>1627.66</v>
      </c>
      <c r="M60" s="26">
        <v>1349.3</v>
      </c>
      <c r="N60" s="6">
        <f t="shared" si="1"/>
        <v>-278.36000000000013</v>
      </c>
      <c r="O60" s="40"/>
    </row>
    <row r="61" spans="1:15" ht="12.75" customHeight="1" thickBot="1" x14ac:dyDescent="0.25">
      <c r="A61" s="148"/>
      <c r="B61" s="149"/>
      <c r="C61" s="37" t="s">
        <v>4</v>
      </c>
      <c r="D61" s="13">
        <f>SUM(D58:D60)</f>
        <v>15346.49</v>
      </c>
      <c r="E61" s="13">
        <f>SUM(E58:E60)</f>
        <v>11817.29</v>
      </c>
      <c r="F61" s="13">
        <f>SUM(F58:F60)</f>
        <v>14657.289999999999</v>
      </c>
      <c r="G61" s="13">
        <f>SUM(G58:G60)</f>
        <v>17884.41</v>
      </c>
      <c r="H61" s="33">
        <f t="shared" si="0"/>
        <v>3227.1200000000008</v>
      </c>
      <c r="I61" s="162"/>
      <c r="J61" s="35">
        <f>SUM(J58:J60)</f>
        <v>15346.49</v>
      </c>
      <c r="K61" s="13">
        <f>SUM(K58:K60)</f>
        <v>11817.29</v>
      </c>
      <c r="L61" s="13">
        <f>SUM(L58:L60)</f>
        <v>14657.289999999999</v>
      </c>
      <c r="M61" s="13">
        <f>SUM(M58:M60)</f>
        <v>17884.41</v>
      </c>
      <c r="N61" s="13">
        <f t="shared" si="1"/>
        <v>3227.1200000000008</v>
      </c>
      <c r="O61" s="33"/>
    </row>
    <row r="62" spans="1:15" ht="12.75" customHeight="1" x14ac:dyDescent="0.2">
      <c r="A62" s="150">
        <v>15</v>
      </c>
      <c r="B62" s="149" t="s">
        <v>34</v>
      </c>
      <c r="C62" s="18" t="s">
        <v>29</v>
      </c>
      <c r="D62" s="2">
        <v>532.99</v>
      </c>
      <c r="E62" s="2">
        <v>398.95</v>
      </c>
      <c r="F62" s="47"/>
      <c r="G62" s="47"/>
      <c r="H62" s="47"/>
      <c r="I62" s="161"/>
      <c r="J62" s="27">
        <v>532.99</v>
      </c>
      <c r="K62" s="27">
        <v>398.95</v>
      </c>
      <c r="L62" s="47"/>
      <c r="M62" s="47"/>
      <c r="N62" s="47"/>
      <c r="O62" s="2"/>
    </row>
    <row r="63" spans="1:15" ht="24" customHeight="1" x14ac:dyDescent="0.2">
      <c r="A63" s="151"/>
      <c r="B63" s="149"/>
      <c r="C63" s="3" t="s">
        <v>59</v>
      </c>
      <c r="D63" s="4">
        <v>6367.4</v>
      </c>
      <c r="E63" s="4">
        <v>3870.15</v>
      </c>
      <c r="F63" s="48"/>
      <c r="G63" s="48"/>
      <c r="H63" s="48"/>
      <c r="I63" s="161"/>
      <c r="J63" s="28">
        <v>6367.4</v>
      </c>
      <c r="K63" s="28">
        <v>3870.15</v>
      </c>
      <c r="L63" s="48"/>
      <c r="M63" s="48"/>
      <c r="N63" s="48"/>
      <c r="O63" s="4"/>
    </row>
    <row r="64" spans="1:15" ht="15" customHeight="1" thickBot="1" x14ac:dyDescent="0.25">
      <c r="A64" s="151"/>
      <c r="B64" s="149"/>
      <c r="C64" s="5" t="s">
        <v>30</v>
      </c>
      <c r="D64" s="6"/>
      <c r="E64" s="6"/>
      <c r="F64" s="49"/>
      <c r="G64" s="49"/>
      <c r="H64" s="49"/>
      <c r="I64" s="161"/>
      <c r="J64" s="26">
        <v>0</v>
      </c>
      <c r="K64" s="26">
        <v>0</v>
      </c>
      <c r="L64" s="49"/>
      <c r="M64" s="49"/>
      <c r="N64" s="49"/>
      <c r="O64" s="6"/>
    </row>
    <row r="65" spans="1:15" ht="12.75" customHeight="1" thickBot="1" x14ac:dyDescent="0.25">
      <c r="A65" s="152"/>
      <c r="B65" s="149"/>
      <c r="C65" s="37" t="s">
        <v>4</v>
      </c>
      <c r="D65" s="13">
        <f>SUM(D62:D64)</f>
        <v>6900.3899999999994</v>
      </c>
      <c r="E65" s="13">
        <f>SUM(E62:E64)</f>
        <v>4269.1000000000004</v>
      </c>
      <c r="F65" s="13"/>
      <c r="G65" s="56"/>
      <c r="H65" s="33"/>
      <c r="I65" s="162"/>
      <c r="J65" s="35">
        <f>SUM(J62:J64)</f>
        <v>6900.3899999999994</v>
      </c>
      <c r="K65" s="13">
        <f>SUM(K62:K64)</f>
        <v>4269.1000000000004</v>
      </c>
      <c r="L65" s="13"/>
      <c r="M65" s="13"/>
      <c r="N65" s="13"/>
      <c r="O65" s="33"/>
    </row>
    <row r="66" spans="1:15" ht="15.75" customHeight="1" x14ac:dyDescent="0.2">
      <c r="A66" s="148">
        <v>16</v>
      </c>
      <c r="B66" s="149" t="s">
        <v>35</v>
      </c>
      <c r="C66" s="18" t="s">
        <v>29</v>
      </c>
      <c r="D66" s="2">
        <v>803</v>
      </c>
      <c r="E66" s="2">
        <v>298.12</v>
      </c>
      <c r="F66" s="47"/>
      <c r="G66" s="47"/>
      <c r="H66" s="47"/>
      <c r="I66" s="161"/>
      <c r="J66" s="27">
        <v>803</v>
      </c>
      <c r="K66" s="27">
        <v>289.12</v>
      </c>
      <c r="L66" s="47"/>
      <c r="M66" s="47"/>
      <c r="N66" s="47"/>
      <c r="O66" s="2"/>
    </row>
    <row r="67" spans="1:15" ht="23.25" customHeight="1" x14ac:dyDescent="0.2">
      <c r="A67" s="148"/>
      <c r="B67" s="149"/>
      <c r="C67" s="3" t="s">
        <v>59</v>
      </c>
      <c r="D67" s="4">
        <v>12452.37</v>
      </c>
      <c r="E67" s="4">
        <v>5431.63</v>
      </c>
      <c r="F67" s="48"/>
      <c r="G67" s="48"/>
      <c r="H67" s="48"/>
      <c r="I67" s="161"/>
      <c r="J67" s="28">
        <v>12452.37</v>
      </c>
      <c r="K67" s="28">
        <v>5440.63</v>
      </c>
      <c r="L67" s="48"/>
      <c r="M67" s="48"/>
      <c r="N67" s="48"/>
      <c r="O67" s="4"/>
    </row>
    <row r="68" spans="1:15" ht="15" customHeight="1" thickBot="1" x14ac:dyDescent="0.25">
      <c r="A68" s="148"/>
      <c r="B68" s="149"/>
      <c r="C68" s="5" t="s">
        <v>30</v>
      </c>
      <c r="D68" s="6"/>
      <c r="E68" s="6"/>
      <c r="F68" s="49"/>
      <c r="G68" s="49"/>
      <c r="H68" s="49"/>
      <c r="I68" s="161"/>
      <c r="J68" s="26">
        <v>0</v>
      </c>
      <c r="K68" s="26">
        <v>0</v>
      </c>
      <c r="L68" s="49"/>
      <c r="M68" s="49"/>
      <c r="N68" s="49"/>
      <c r="O68" s="6"/>
    </row>
    <row r="69" spans="1:15" ht="12.75" customHeight="1" thickBot="1" x14ac:dyDescent="0.25">
      <c r="A69" s="148"/>
      <c r="B69" s="149"/>
      <c r="C69" s="37" t="s">
        <v>4</v>
      </c>
      <c r="D69" s="13">
        <f>SUM(D66:D68)</f>
        <v>13255.37</v>
      </c>
      <c r="E69" s="13">
        <f>SUM(E66:E68)</f>
        <v>5729.75</v>
      </c>
      <c r="F69" s="13"/>
      <c r="G69" s="56"/>
      <c r="H69" s="57"/>
      <c r="I69" s="162"/>
      <c r="J69" s="35">
        <f>SUM(J66:J68)</f>
        <v>13255.37</v>
      </c>
      <c r="K69" s="13">
        <f>SUM(K66:K68)</f>
        <v>5729.75</v>
      </c>
      <c r="L69" s="13"/>
      <c r="M69" s="13"/>
      <c r="N69" s="13"/>
      <c r="O69" s="33"/>
    </row>
    <row r="70" spans="1:15" ht="15.75" customHeight="1" x14ac:dyDescent="0.2">
      <c r="A70" s="148">
        <v>17</v>
      </c>
      <c r="B70" s="149" t="s">
        <v>36</v>
      </c>
      <c r="C70" s="18" t="s">
        <v>29</v>
      </c>
      <c r="D70" s="2">
        <v>1224.94</v>
      </c>
      <c r="E70" s="2">
        <v>752.34</v>
      </c>
      <c r="F70" s="2">
        <v>1159.3699999999999</v>
      </c>
      <c r="G70" s="2">
        <v>1983.97</v>
      </c>
      <c r="H70" s="2">
        <f t="shared" si="0"/>
        <v>824.60000000000014</v>
      </c>
      <c r="I70" s="161"/>
      <c r="J70" s="27">
        <v>1224.94</v>
      </c>
      <c r="K70" s="27">
        <v>752.34</v>
      </c>
      <c r="L70" s="27">
        <v>1159.3699999999999</v>
      </c>
      <c r="M70" s="27">
        <v>1983.97</v>
      </c>
      <c r="N70" s="2">
        <f t="shared" si="1"/>
        <v>824.60000000000014</v>
      </c>
      <c r="O70" s="2"/>
    </row>
    <row r="71" spans="1:15" ht="26.25" customHeight="1" x14ac:dyDescent="0.2">
      <c r="A71" s="148"/>
      <c r="B71" s="149"/>
      <c r="C71" s="3" t="s">
        <v>59</v>
      </c>
      <c r="D71" s="4">
        <v>50926.95</v>
      </c>
      <c r="E71" s="4">
        <v>36364.800000000003</v>
      </c>
      <c r="F71" s="4">
        <v>46504.13</v>
      </c>
      <c r="G71" s="4">
        <v>59864.560000000005</v>
      </c>
      <c r="H71" s="4">
        <f t="shared" ref="H71:H134" si="2">G71-F71</f>
        <v>13360.430000000008</v>
      </c>
      <c r="I71" s="161"/>
      <c r="J71" s="28">
        <v>50926.950000000004</v>
      </c>
      <c r="K71" s="28">
        <v>36364.800000000003</v>
      </c>
      <c r="L71" s="28">
        <v>46504.13</v>
      </c>
      <c r="M71" s="28">
        <v>59864.560000000005</v>
      </c>
      <c r="N71" s="4">
        <f t="shared" ref="N71:N134" si="3">M71-L71</f>
        <v>13360.430000000008</v>
      </c>
      <c r="O71" s="4"/>
    </row>
    <row r="72" spans="1:15" ht="15" customHeight="1" thickBot="1" x14ac:dyDescent="0.25">
      <c r="A72" s="148"/>
      <c r="B72" s="149"/>
      <c r="C72" s="5" t="s">
        <v>30</v>
      </c>
      <c r="D72" s="6">
        <v>151.52000000000001</v>
      </c>
      <c r="E72" s="6">
        <v>91.48</v>
      </c>
      <c r="F72" s="6"/>
      <c r="G72" s="23">
        <v>55</v>
      </c>
      <c r="H72" s="6">
        <f t="shared" si="2"/>
        <v>55</v>
      </c>
      <c r="I72" s="161"/>
      <c r="J72" s="26">
        <v>151.52000000000001</v>
      </c>
      <c r="K72" s="26">
        <v>91.48</v>
      </c>
      <c r="L72" s="26"/>
      <c r="M72" s="26">
        <v>55</v>
      </c>
      <c r="N72" s="6">
        <f t="shared" si="3"/>
        <v>55</v>
      </c>
      <c r="O72" s="6"/>
    </row>
    <row r="73" spans="1:15" ht="12.75" customHeight="1" thickBot="1" x14ac:dyDescent="0.25">
      <c r="A73" s="148"/>
      <c r="B73" s="149"/>
      <c r="C73" s="37" t="s">
        <v>4</v>
      </c>
      <c r="D73" s="13">
        <f>SUM(D70:D72)</f>
        <v>52303.409999999996</v>
      </c>
      <c r="E73" s="13">
        <f>SUM(E70:E72)</f>
        <v>37208.620000000003</v>
      </c>
      <c r="F73" s="13">
        <f>SUM(F70:F72)</f>
        <v>47663.5</v>
      </c>
      <c r="G73" s="13">
        <f>SUM(G70:G72)</f>
        <v>61903.530000000006</v>
      </c>
      <c r="H73" s="33">
        <f t="shared" si="2"/>
        <v>14240.030000000006</v>
      </c>
      <c r="I73" s="162"/>
      <c r="J73" s="35">
        <f>SUM(J70:J72)</f>
        <v>52303.41</v>
      </c>
      <c r="K73" s="13">
        <f>SUM(K70:K72)</f>
        <v>37208.620000000003</v>
      </c>
      <c r="L73" s="13">
        <f>SUM(L70:L72)</f>
        <v>47663.5</v>
      </c>
      <c r="M73" s="13">
        <f>SUM(M70:M72)</f>
        <v>61903.530000000006</v>
      </c>
      <c r="N73" s="13">
        <f t="shared" si="3"/>
        <v>14240.030000000006</v>
      </c>
      <c r="O73" s="33"/>
    </row>
    <row r="74" spans="1:15" ht="24.75" customHeight="1" x14ac:dyDescent="0.2">
      <c r="A74" s="148">
        <v>18</v>
      </c>
      <c r="B74" s="149" t="s">
        <v>37</v>
      </c>
      <c r="C74" s="18" t="s">
        <v>29</v>
      </c>
      <c r="D74" s="2">
        <v>938.1</v>
      </c>
      <c r="E74" s="2">
        <v>546.34</v>
      </c>
      <c r="F74" s="2">
        <v>364.62</v>
      </c>
      <c r="G74" s="2">
        <v>373.46</v>
      </c>
      <c r="H74" s="2">
        <f t="shared" si="2"/>
        <v>8.839999999999975</v>
      </c>
      <c r="I74" s="161"/>
      <c r="J74" s="27">
        <v>938.1</v>
      </c>
      <c r="K74" s="27">
        <v>546.34</v>
      </c>
      <c r="L74" s="27">
        <v>364.62</v>
      </c>
      <c r="M74" s="27">
        <v>373.46</v>
      </c>
      <c r="N74" s="2">
        <f t="shared" si="3"/>
        <v>8.839999999999975</v>
      </c>
      <c r="O74" s="2"/>
    </row>
    <row r="75" spans="1:15" ht="22.5" customHeight="1" x14ac:dyDescent="0.2">
      <c r="A75" s="148"/>
      <c r="B75" s="149"/>
      <c r="C75" s="3" t="s">
        <v>59</v>
      </c>
      <c r="D75" s="4">
        <v>67964.39</v>
      </c>
      <c r="E75" s="4">
        <v>47793.97</v>
      </c>
      <c r="F75" s="4">
        <v>59819.06</v>
      </c>
      <c r="G75" s="4">
        <v>74715.600000000006</v>
      </c>
      <c r="H75" s="4">
        <f t="shared" si="2"/>
        <v>14896.540000000008</v>
      </c>
      <c r="I75" s="161"/>
      <c r="J75" s="28">
        <v>67964.389999999985</v>
      </c>
      <c r="K75" s="28">
        <v>47793.97</v>
      </c>
      <c r="L75" s="28">
        <v>59819.06</v>
      </c>
      <c r="M75" s="28">
        <v>74715.600000000006</v>
      </c>
      <c r="N75" s="4">
        <f t="shared" si="3"/>
        <v>14896.540000000008</v>
      </c>
      <c r="O75" s="4"/>
    </row>
    <row r="76" spans="1:15" ht="12.75" customHeight="1" thickBot="1" x14ac:dyDescent="0.25">
      <c r="A76" s="148"/>
      <c r="B76" s="149"/>
      <c r="C76" s="5" t="s">
        <v>30</v>
      </c>
      <c r="D76" s="6">
        <v>279</v>
      </c>
      <c r="E76" s="6">
        <v>153</v>
      </c>
      <c r="F76" s="6"/>
      <c r="G76" s="23">
        <v>72</v>
      </c>
      <c r="H76" s="6">
        <f t="shared" si="2"/>
        <v>72</v>
      </c>
      <c r="I76" s="161"/>
      <c r="J76" s="26">
        <v>279</v>
      </c>
      <c r="K76" s="26">
        <v>153</v>
      </c>
      <c r="L76" s="26"/>
      <c r="M76" s="23">
        <v>72</v>
      </c>
      <c r="N76" s="6">
        <f t="shared" si="3"/>
        <v>72</v>
      </c>
      <c r="O76" s="6"/>
    </row>
    <row r="77" spans="1:15" ht="12.75" customHeight="1" thickBot="1" x14ac:dyDescent="0.25">
      <c r="A77" s="148"/>
      <c r="B77" s="149"/>
      <c r="C77" s="37" t="s">
        <v>4</v>
      </c>
      <c r="D77" s="13">
        <f>SUM(D74:D76)</f>
        <v>69181.490000000005</v>
      </c>
      <c r="E77" s="13">
        <f>SUM(E74:E76)</f>
        <v>48493.31</v>
      </c>
      <c r="F77" s="13">
        <f>SUM(F74:F76)</f>
        <v>60183.68</v>
      </c>
      <c r="G77" s="13">
        <f>SUM(G74:G76)</f>
        <v>75161.060000000012</v>
      </c>
      <c r="H77" s="33">
        <f t="shared" si="2"/>
        <v>14977.380000000012</v>
      </c>
      <c r="I77" s="162"/>
      <c r="J77" s="35">
        <f>SUM(J74:J76)</f>
        <v>69181.489999999991</v>
      </c>
      <c r="K77" s="13">
        <f>SUM(K74:K76)</f>
        <v>48493.31</v>
      </c>
      <c r="L77" s="13">
        <f>SUM(L74:L76)</f>
        <v>60183.68</v>
      </c>
      <c r="M77" s="13">
        <f>SUM(M74:M76)</f>
        <v>75161.060000000012</v>
      </c>
      <c r="N77" s="13">
        <f t="shared" si="3"/>
        <v>14977.380000000012</v>
      </c>
      <c r="O77" s="33"/>
    </row>
    <row r="78" spans="1:15" ht="15.75" customHeight="1" x14ac:dyDescent="0.2">
      <c r="A78" s="148">
        <v>19</v>
      </c>
      <c r="B78" s="149" t="s">
        <v>57</v>
      </c>
      <c r="C78" s="18" t="s">
        <v>29</v>
      </c>
      <c r="D78" s="2">
        <v>2348.1999999999998</v>
      </c>
      <c r="E78" s="2">
        <v>2169.14</v>
      </c>
      <c r="F78" s="2">
        <v>1784.66</v>
      </c>
      <c r="G78" s="2">
        <v>2221.9</v>
      </c>
      <c r="H78" s="2">
        <f t="shared" si="2"/>
        <v>437.24</v>
      </c>
      <c r="I78" s="161"/>
      <c r="J78" s="27">
        <v>2373.29</v>
      </c>
      <c r="K78" s="27">
        <v>2174.69</v>
      </c>
      <c r="L78" s="27">
        <v>1784.66</v>
      </c>
      <c r="M78" s="27">
        <v>2221.9</v>
      </c>
      <c r="N78" s="2">
        <f t="shared" si="3"/>
        <v>437.24</v>
      </c>
      <c r="O78" s="2"/>
    </row>
    <row r="79" spans="1:15" ht="24" customHeight="1" x14ac:dyDescent="0.2">
      <c r="A79" s="148"/>
      <c r="B79" s="149"/>
      <c r="C79" s="3" t="s">
        <v>59</v>
      </c>
      <c r="D79" s="4">
        <v>55105</v>
      </c>
      <c r="E79" s="4">
        <v>50000</v>
      </c>
      <c r="F79" s="4">
        <v>67770.149999999994</v>
      </c>
      <c r="G79" s="4">
        <v>81846.28</v>
      </c>
      <c r="H79" s="4">
        <f t="shared" si="2"/>
        <v>14076.130000000005</v>
      </c>
      <c r="I79" s="161"/>
      <c r="J79" s="28">
        <v>55282.34</v>
      </c>
      <c r="K79" s="28">
        <v>49994.450000000004</v>
      </c>
      <c r="L79" s="28">
        <v>67770.149999999994</v>
      </c>
      <c r="M79" s="28">
        <v>81846.28</v>
      </c>
      <c r="N79" s="4">
        <f t="shared" si="3"/>
        <v>14076.130000000005</v>
      </c>
      <c r="O79" s="4"/>
    </row>
    <row r="80" spans="1:15" ht="12" customHeight="1" thickBot="1" x14ac:dyDescent="0.25">
      <c r="A80" s="148"/>
      <c r="B80" s="149"/>
      <c r="C80" s="5" t="s">
        <v>30</v>
      </c>
      <c r="D80" s="6">
        <v>375</v>
      </c>
      <c r="E80" s="6">
        <v>396</v>
      </c>
      <c r="F80" s="6"/>
      <c r="G80" s="6">
        <v>315</v>
      </c>
      <c r="H80" s="6">
        <f t="shared" si="2"/>
        <v>315</v>
      </c>
      <c r="I80" s="161"/>
      <c r="J80" s="26">
        <v>172.57</v>
      </c>
      <c r="K80" s="26">
        <v>396</v>
      </c>
      <c r="L80" s="26"/>
      <c r="M80" s="26">
        <v>315</v>
      </c>
      <c r="N80" s="6">
        <f t="shared" si="3"/>
        <v>315</v>
      </c>
      <c r="O80" s="6"/>
    </row>
    <row r="81" spans="1:15" ht="12.75" customHeight="1" thickBot="1" x14ac:dyDescent="0.25">
      <c r="A81" s="148"/>
      <c r="B81" s="149"/>
      <c r="C81" s="37" t="s">
        <v>4</v>
      </c>
      <c r="D81" s="13">
        <f>SUM(D78:D80)</f>
        <v>57828.2</v>
      </c>
      <c r="E81" s="13">
        <f>SUM(E78:E80)</f>
        <v>52565.14</v>
      </c>
      <c r="F81" s="13">
        <f>SUM(F78:F80)</f>
        <v>69554.81</v>
      </c>
      <c r="G81" s="13">
        <f>SUM(G78:G80)</f>
        <v>84383.18</v>
      </c>
      <c r="H81" s="33">
        <f t="shared" si="2"/>
        <v>14828.369999999995</v>
      </c>
      <c r="I81" s="162"/>
      <c r="J81" s="35">
        <f>SUM(J78:J80)</f>
        <v>57828.2</v>
      </c>
      <c r="K81" s="13">
        <f>SUM(K78:K80)</f>
        <v>52565.140000000007</v>
      </c>
      <c r="L81" s="13">
        <f>SUM(L78:L80)</f>
        <v>69554.81</v>
      </c>
      <c r="M81" s="13">
        <f>SUM(M78:M80)</f>
        <v>84383.18</v>
      </c>
      <c r="N81" s="13">
        <f t="shared" si="3"/>
        <v>14828.369999999995</v>
      </c>
      <c r="O81" s="33"/>
    </row>
    <row r="82" spans="1:15" ht="22.5" customHeight="1" x14ac:dyDescent="0.2">
      <c r="A82" s="148">
        <v>20</v>
      </c>
      <c r="B82" s="149" t="s">
        <v>38</v>
      </c>
      <c r="C82" s="18" t="s">
        <v>29</v>
      </c>
      <c r="D82" s="2">
        <v>1054.83</v>
      </c>
      <c r="E82" s="2">
        <v>457.47</v>
      </c>
      <c r="F82" s="2">
        <v>618.32000000000005</v>
      </c>
      <c r="G82" s="25">
        <v>515.82000000000005</v>
      </c>
      <c r="H82" s="2">
        <f t="shared" si="2"/>
        <v>-102.5</v>
      </c>
      <c r="I82" s="161"/>
      <c r="J82" s="27">
        <v>1038.97</v>
      </c>
      <c r="K82" s="27">
        <v>457.47</v>
      </c>
      <c r="L82" s="27">
        <v>618.32000000000005</v>
      </c>
      <c r="M82" s="27">
        <v>515.82000000000005</v>
      </c>
      <c r="N82" s="2">
        <f t="shared" si="3"/>
        <v>-102.5</v>
      </c>
      <c r="O82" s="2"/>
    </row>
    <row r="83" spans="1:15" ht="21.75" customHeight="1" x14ac:dyDescent="0.2">
      <c r="A83" s="148"/>
      <c r="B83" s="149"/>
      <c r="C83" s="3" t="s">
        <v>59</v>
      </c>
      <c r="D83" s="4">
        <v>74868.89</v>
      </c>
      <c r="E83" s="4">
        <v>65300.04</v>
      </c>
      <c r="F83" s="4">
        <v>80630.399999999994</v>
      </c>
      <c r="G83" s="4">
        <v>97454.319999999992</v>
      </c>
      <c r="H83" s="4">
        <f t="shared" si="2"/>
        <v>16823.919999999998</v>
      </c>
      <c r="I83" s="161"/>
      <c r="J83" s="28">
        <v>74883.320000000007</v>
      </c>
      <c r="K83" s="28">
        <v>65300.040000000008</v>
      </c>
      <c r="L83" s="28">
        <v>80630.399999999994</v>
      </c>
      <c r="M83" s="28">
        <v>97454.319999999992</v>
      </c>
      <c r="N83" s="4">
        <f t="shared" si="3"/>
        <v>16823.919999999998</v>
      </c>
      <c r="O83" s="4"/>
    </row>
    <row r="84" spans="1:15" ht="12.75" customHeight="1" thickBot="1" x14ac:dyDescent="0.25">
      <c r="A84" s="148"/>
      <c r="B84" s="149"/>
      <c r="C84" s="5" t="s">
        <v>30</v>
      </c>
      <c r="D84" s="6">
        <v>1698.4</v>
      </c>
      <c r="E84" s="6">
        <v>903</v>
      </c>
      <c r="F84" s="6">
        <v>300</v>
      </c>
      <c r="G84" s="6">
        <v>741</v>
      </c>
      <c r="H84" s="6">
        <f t="shared" si="2"/>
        <v>441</v>
      </c>
      <c r="I84" s="161"/>
      <c r="J84" s="26">
        <v>1699.83</v>
      </c>
      <c r="K84" s="26">
        <v>903</v>
      </c>
      <c r="L84" s="26">
        <v>300</v>
      </c>
      <c r="M84" s="26">
        <v>741</v>
      </c>
      <c r="N84" s="6">
        <f t="shared" si="3"/>
        <v>441</v>
      </c>
      <c r="O84" s="6"/>
    </row>
    <row r="85" spans="1:15" ht="12.75" customHeight="1" thickBot="1" x14ac:dyDescent="0.25">
      <c r="A85" s="148"/>
      <c r="B85" s="149"/>
      <c r="C85" s="37" t="s">
        <v>4</v>
      </c>
      <c r="D85" s="13">
        <f>SUM(D82:D84)</f>
        <v>77622.12</v>
      </c>
      <c r="E85" s="13">
        <f>SUM(E82:E84)</f>
        <v>66660.509999999995</v>
      </c>
      <c r="F85" s="13">
        <f>SUM(F82:F84)</f>
        <v>81548.72</v>
      </c>
      <c r="G85" s="13">
        <f>SUM(G82:G84)</f>
        <v>98711.14</v>
      </c>
      <c r="H85" s="33">
        <f t="shared" si="2"/>
        <v>17162.419999999998</v>
      </c>
      <c r="I85" s="162"/>
      <c r="J85" s="35">
        <f>SUM(J82:J84)</f>
        <v>77622.12000000001</v>
      </c>
      <c r="K85" s="13">
        <f>SUM(K82:K84)</f>
        <v>66660.510000000009</v>
      </c>
      <c r="L85" s="13">
        <f>SUM(L82:L84)</f>
        <v>81548.72</v>
      </c>
      <c r="M85" s="13">
        <f>SUM(M82:M84)</f>
        <v>98711.14</v>
      </c>
      <c r="N85" s="13">
        <f t="shared" si="3"/>
        <v>17162.419999999998</v>
      </c>
      <c r="O85" s="33"/>
    </row>
    <row r="86" spans="1:15" ht="14.25" customHeight="1" x14ac:dyDescent="0.2">
      <c r="A86" s="148">
        <v>21</v>
      </c>
      <c r="B86" s="149" t="s">
        <v>39</v>
      </c>
      <c r="C86" s="18" t="s">
        <v>29</v>
      </c>
      <c r="D86" s="2">
        <v>1500</v>
      </c>
      <c r="E86" s="2">
        <v>748.68</v>
      </c>
      <c r="F86" s="2">
        <v>1200</v>
      </c>
      <c r="G86" s="2">
        <v>1681.31</v>
      </c>
      <c r="H86" s="2">
        <f t="shared" si="2"/>
        <v>481.30999999999995</v>
      </c>
      <c r="I86" s="161"/>
      <c r="J86" s="27">
        <v>1500</v>
      </c>
      <c r="K86" s="27">
        <v>1048.68</v>
      </c>
      <c r="L86" s="27">
        <v>1200</v>
      </c>
      <c r="M86" s="27">
        <v>1681.31</v>
      </c>
      <c r="N86" s="2">
        <f t="shared" si="3"/>
        <v>481.30999999999995</v>
      </c>
      <c r="O86" s="2"/>
    </row>
    <row r="87" spans="1:15" ht="24" customHeight="1" x14ac:dyDescent="0.2">
      <c r="A87" s="148"/>
      <c r="B87" s="149"/>
      <c r="C87" s="3" t="s">
        <v>59</v>
      </c>
      <c r="D87" s="4">
        <v>67500</v>
      </c>
      <c r="E87" s="4">
        <v>59937.68</v>
      </c>
      <c r="F87" s="4">
        <v>72657.279999999999</v>
      </c>
      <c r="G87" s="4">
        <v>86683.78</v>
      </c>
      <c r="H87" s="4">
        <f t="shared" si="2"/>
        <v>14026.5</v>
      </c>
      <c r="I87" s="161"/>
      <c r="J87" s="28">
        <v>67500</v>
      </c>
      <c r="K87" s="28">
        <v>59637.68</v>
      </c>
      <c r="L87" s="28">
        <v>72657.279999999999</v>
      </c>
      <c r="M87" s="28">
        <v>86683.78</v>
      </c>
      <c r="N87" s="4">
        <f t="shared" si="3"/>
        <v>14026.5</v>
      </c>
      <c r="O87" s="4"/>
    </row>
    <row r="88" spans="1:15" ht="15" customHeight="1" thickBot="1" x14ac:dyDescent="0.25">
      <c r="A88" s="148"/>
      <c r="B88" s="149"/>
      <c r="C88" s="5" t="s">
        <v>30</v>
      </c>
      <c r="D88" s="6">
        <v>300</v>
      </c>
      <c r="E88" s="6">
        <v>600</v>
      </c>
      <c r="F88" s="6">
        <v>800</v>
      </c>
      <c r="G88" s="6">
        <v>800</v>
      </c>
      <c r="H88" s="6">
        <f t="shared" si="2"/>
        <v>0</v>
      </c>
      <c r="I88" s="161"/>
      <c r="J88" s="26">
        <v>300</v>
      </c>
      <c r="K88" s="26">
        <v>600</v>
      </c>
      <c r="L88" s="26">
        <v>800</v>
      </c>
      <c r="M88" s="26">
        <v>800</v>
      </c>
      <c r="N88" s="6">
        <f t="shared" si="3"/>
        <v>0</v>
      </c>
      <c r="O88" s="6"/>
    </row>
    <row r="89" spans="1:15" ht="12.75" customHeight="1" thickBot="1" x14ac:dyDescent="0.25">
      <c r="A89" s="148"/>
      <c r="B89" s="149"/>
      <c r="C89" s="37" t="s">
        <v>4</v>
      </c>
      <c r="D89" s="13">
        <f>SUM(D86:D88)</f>
        <v>69300</v>
      </c>
      <c r="E89" s="13">
        <f>SUM(E86:E88)</f>
        <v>61286.36</v>
      </c>
      <c r="F89" s="13">
        <f>SUM(F86:F88)</f>
        <v>74657.279999999999</v>
      </c>
      <c r="G89" s="13">
        <f>SUM(G86:G88)</f>
        <v>89165.09</v>
      </c>
      <c r="H89" s="33">
        <f t="shared" si="2"/>
        <v>14507.809999999998</v>
      </c>
      <c r="I89" s="162"/>
      <c r="J89" s="35">
        <f>SUM(J86:J88)</f>
        <v>69300</v>
      </c>
      <c r="K89" s="13">
        <f>SUM(K86:K88)</f>
        <v>61286.36</v>
      </c>
      <c r="L89" s="13">
        <f>SUM(L86:L88)</f>
        <v>74657.279999999999</v>
      </c>
      <c r="M89" s="13">
        <f>SUM(M86:M88)</f>
        <v>89165.09</v>
      </c>
      <c r="N89" s="13">
        <f t="shared" si="3"/>
        <v>14507.809999999998</v>
      </c>
      <c r="O89" s="33"/>
    </row>
    <row r="90" spans="1:15" ht="14.25" customHeight="1" x14ac:dyDescent="0.2">
      <c r="A90" s="148">
        <v>22</v>
      </c>
      <c r="B90" s="149" t="s">
        <v>40</v>
      </c>
      <c r="C90" s="18" t="s">
        <v>29</v>
      </c>
      <c r="D90" s="2">
        <v>2800</v>
      </c>
      <c r="E90" s="2">
        <v>3272.82</v>
      </c>
      <c r="F90" s="2">
        <v>4380</v>
      </c>
      <c r="G90" s="2">
        <v>4620</v>
      </c>
      <c r="H90" s="2">
        <f t="shared" si="2"/>
        <v>240</v>
      </c>
      <c r="I90" s="161"/>
      <c r="J90" s="27">
        <v>2800</v>
      </c>
      <c r="K90" s="27">
        <v>3272.8199999999997</v>
      </c>
      <c r="L90" s="27">
        <v>4380</v>
      </c>
      <c r="M90" s="27">
        <v>4620</v>
      </c>
      <c r="N90" s="2">
        <f t="shared" si="3"/>
        <v>240</v>
      </c>
      <c r="O90" s="2"/>
    </row>
    <row r="91" spans="1:15" ht="26.25" customHeight="1" x14ac:dyDescent="0.2">
      <c r="A91" s="148"/>
      <c r="B91" s="149"/>
      <c r="C91" s="3" t="s">
        <v>59</v>
      </c>
      <c r="D91" s="4">
        <v>73431.320000000007</v>
      </c>
      <c r="E91" s="4">
        <v>68066.69</v>
      </c>
      <c r="F91" s="4">
        <v>96135</v>
      </c>
      <c r="G91" s="4">
        <v>129390</v>
      </c>
      <c r="H91" s="4">
        <f t="shared" si="2"/>
        <v>33255</v>
      </c>
      <c r="I91" s="161"/>
      <c r="J91" s="28">
        <v>73431.319999999992</v>
      </c>
      <c r="K91" s="28">
        <v>68066.69</v>
      </c>
      <c r="L91" s="28">
        <v>96135</v>
      </c>
      <c r="M91" s="28">
        <v>129390</v>
      </c>
      <c r="N91" s="4">
        <f t="shared" si="3"/>
        <v>33255</v>
      </c>
      <c r="O91" s="4"/>
    </row>
    <row r="92" spans="1:15" ht="12.75" customHeight="1" thickBot="1" x14ac:dyDescent="0.25">
      <c r="A92" s="148"/>
      <c r="B92" s="149"/>
      <c r="C92" s="5" t="s">
        <v>30</v>
      </c>
      <c r="D92" s="6">
        <v>941.9</v>
      </c>
      <c r="E92" s="6">
        <v>531</v>
      </c>
      <c r="F92" s="6"/>
      <c r="G92" s="6">
        <v>1629</v>
      </c>
      <c r="H92" s="6">
        <f t="shared" si="2"/>
        <v>1629</v>
      </c>
      <c r="I92" s="161"/>
      <c r="J92" s="26">
        <v>941.9</v>
      </c>
      <c r="K92" s="26">
        <v>531</v>
      </c>
      <c r="L92" s="26"/>
      <c r="M92" s="26">
        <v>1629</v>
      </c>
      <c r="N92" s="6">
        <f t="shared" si="3"/>
        <v>1629</v>
      </c>
      <c r="O92" s="6"/>
    </row>
    <row r="93" spans="1:15" ht="12.75" customHeight="1" thickBot="1" x14ac:dyDescent="0.25">
      <c r="A93" s="148"/>
      <c r="B93" s="149"/>
      <c r="C93" s="37" t="s">
        <v>4</v>
      </c>
      <c r="D93" s="13">
        <f>SUM(D90:D92)</f>
        <v>77173.22</v>
      </c>
      <c r="E93" s="13">
        <f>SUM(E90:E92)</f>
        <v>71870.510000000009</v>
      </c>
      <c r="F93" s="13">
        <f>SUM(F90:F92)</f>
        <v>100515</v>
      </c>
      <c r="G93" s="13">
        <f>SUM(G90:G92)</f>
        <v>135639</v>
      </c>
      <c r="H93" s="33">
        <f t="shared" si="2"/>
        <v>35124</v>
      </c>
      <c r="I93" s="162"/>
      <c r="J93" s="35">
        <f>SUM(J90:J92)</f>
        <v>77173.219999999987</v>
      </c>
      <c r="K93" s="13">
        <f>SUM(K90:K92)</f>
        <v>71870.510000000009</v>
      </c>
      <c r="L93" s="13">
        <f>SUM(L90:L92)</f>
        <v>100515</v>
      </c>
      <c r="M93" s="13">
        <f>SUM(M90:M92)</f>
        <v>135639</v>
      </c>
      <c r="N93" s="13">
        <f t="shared" si="3"/>
        <v>35124</v>
      </c>
      <c r="O93" s="33"/>
    </row>
    <row r="94" spans="1:15" ht="14.25" customHeight="1" x14ac:dyDescent="0.2">
      <c r="A94" s="150">
        <v>23</v>
      </c>
      <c r="B94" s="149" t="s">
        <v>41</v>
      </c>
      <c r="C94" s="18" t="s">
        <v>29</v>
      </c>
      <c r="D94" s="2"/>
      <c r="E94" s="2"/>
      <c r="F94" s="47"/>
      <c r="G94" s="47"/>
      <c r="H94" s="47"/>
      <c r="I94" s="161"/>
      <c r="J94" s="27">
        <v>0</v>
      </c>
      <c r="K94" s="27">
        <v>0</v>
      </c>
      <c r="L94" s="47"/>
      <c r="M94" s="47"/>
      <c r="N94" s="47"/>
      <c r="O94" s="2"/>
    </row>
    <row r="95" spans="1:15" ht="24" customHeight="1" x14ac:dyDescent="0.2">
      <c r="A95" s="151"/>
      <c r="B95" s="149"/>
      <c r="C95" s="3" t="s">
        <v>59</v>
      </c>
      <c r="D95" s="4">
        <v>11785.66</v>
      </c>
      <c r="E95" s="4">
        <v>5997.39</v>
      </c>
      <c r="F95" s="48"/>
      <c r="G95" s="48"/>
      <c r="H95" s="48"/>
      <c r="I95" s="161"/>
      <c r="J95" s="28">
        <v>11785.66</v>
      </c>
      <c r="K95" s="28">
        <v>5997.39</v>
      </c>
      <c r="L95" s="48"/>
      <c r="M95" s="48"/>
      <c r="N95" s="48"/>
      <c r="O95" s="4"/>
    </row>
    <row r="96" spans="1:15" ht="12.75" customHeight="1" thickBot="1" x14ac:dyDescent="0.25">
      <c r="A96" s="151"/>
      <c r="B96" s="149"/>
      <c r="C96" s="5" t="s">
        <v>30</v>
      </c>
      <c r="D96" s="6"/>
      <c r="E96" s="6"/>
      <c r="F96" s="49"/>
      <c r="G96" s="49"/>
      <c r="H96" s="49"/>
      <c r="I96" s="161"/>
      <c r="J96" s="26">
        <v>0</v>
      </c>
      <c r="K96" s="26">
        <v>0</v>
      </c>
      <c r="L96" s="49"/>
      <c r="M96" s="49"/>
      <c r="N96" s="49"/>
      <c r="O96" s="6"/>
    </row>
    <row r="97" spans="1:15" ht="12.75" customHeight="1" thickBot="1" x14ac:dyDescent="0.25">
      <c r="A97" s="152"/>
      <c r="B97" s="149"/>
      <c r="C97" s="37" t="s">
        <v>4</v>
      </c>
      <c r="D97" s="13">
        <f>SUM(D94:D96)</f>
        <v>11785.66</v>
      </c>
      <c r="E97" s="13">
        <f>SUM(E94:E96)</f>
        <v>5997.39</v>
      </c>
      <c r="F97" s="13"/>
      <c r="G97" s="56"/>
      <c r="H97" s="33"/>
      <c r="I97" s="162"/>
      <c r="J97" s="35">
        <f>SUM(J94:J96)</f>
        <v>11785.66</v>
      </c>
      <c r="K97" s="13">
        <f>SUM(K94:K96)</f>
        <v>5997.39</v>
      </c>
      <c r="L97" s="13"/>
      <c r="M97" s="13"/>
      <c r="N97" s="59"/>
      <c r="O97" s="33"/>
    </row>
    <row r="98" spans="1:15" ht="15.75" customHeight="1" x14ac:dyDescent="0.2">
      <c r="A98" s="148">
        <v>24</v>
      </c>
      <c r="B98" s="149" t="s">
        <v>42</v>
      </c>
      <c r="C98" s="18" t="s">
        <v>29</v>
      </c>
      <c r="D98" s="2">
        <v>3513.71</v>
      </c>
      <c r="E98" s="2">
        <v>434.26</v>
      </c>
      <c r="F98" s="47"/>
      <c r="G98" s="47"/>
      <c r="H98" s="47"/>
      <c r="I98" s="161"/>
      <c r="J98" s="27">
        <v>3513.71</v>
      </c>
      <c r="K98" s="27">
        <v>434.26</v>
      </c>
      <c r="L98" s="47"/>
      <c r="M98" s="47"/>
      <c r="N98" s="47"/>
      <c r="O98" s="2"/>
    </row>
    <row r="99" spans="1:15" ht="24" customHeight="1" x14ac:dyDescent="0.2">
      <c r="A99" s="148"/>
      <c r="B99" s="149"/>
      <c r="C99" s="3" t="s">
        <v>59</v>
      </c>
      <c r="D99" s="4">
        <v>11880.18</v>
      </c>
      <c r="E99" s="4">
        <v>6818.44</v>
      </c>
      <c r="F99" s="48"/>
      <c r="G99" s="48"/>
      <c r="H99" s="48"/>
      <c r="I99" s="161"/>
      <c r="J99" s="28">
        <v>11880.18</v>
      </c>
      <c r="K99" s="28">
        <v>6818.4400000000005</v>
      </c>
      <c r="L99" s="48"/>
      <c r="M99" s="48"/>
      <c r="N99" s="48"/>
      <c r="O99" s="4"/>
    </row>
    <row r="100" spans="1:15" ht="14.25" customHeight="1" thickBot="1" x14ac:dyDescent="0.25">
      <c r="A100" s="148"/>
      <c r="B100" s="149"/>
      <c r="C100" s="5" t="s">
        <v>30</v>
      </c>
      <c r="D100" s="6">
        <v>700</v>
      </c>
      <c r="E100" s="6"/>
      <c r="F100" s="49"/>
      <c r="G100" s="49"/>
      <c r="H100" s="49"/>
      <c r="I100" s="161"/>
      <c r="J100" s="26">
        <v>700</v>
      </c>
      <c r="K100" s="26">
        <v>0</v>
      </c>
      <c r="L100" s="49"/>
      <c r="M100" s="49"/>
      <c r="N100" s="49"/>
      <c r="O100" s="6"/>
    </row>
    <row r="101" spans="1:15" ht="12.75" customHeight="1" thickBot="1" x14ac:dyDescent="0.25">
      <c r="A101" s="148"/>
      <c r="B101" s="149"/>
      <c r="C101" s="37" t="s">
        <v>4</v>
      </c>
      <c r="D101" s="13">
        <f>SUM(D98:D100)</f>
        <v>16093.89</v>
      </c>
      <c r="E101" s="13">
        <f>SUM(E98:E100)</f>
        <v>7252.7</v>
      </c>
      <c r="F101" s="13"/>
      <c r="G101" s="56"/>
      <c r="H101" s="57"/>
      <c r="I101" s="162"/>
      <c r="J101" s="35">
        <f>SUM(J98:J100)</f>
        <v>16093.89</v>
      </c>
      <c r="K101" s="13">
        <f>SUM(K98:K100)</f>
        <v>7252.7000000000007</v>
      </c>
      <c r="L101" s="13"/>
      <c r="M101" s="13"/>
      <c r="N101" s="59"/>
      <c r="O101" s="33"/>
    </row>
    <row r="102" spans="1:15" ht="18.75" customHeight="1" x14ac:dyDescent="0.2">
      <c r="A102" s="148">
        <v>25</v>
      </c>
      <c r="B102" s="149" t="s">
        <v>43</v>
      </c>
      <c r="C102" s="18" t="s">
        <v>2</v>
      </c>
      <c r="D102" s="27"/>
      <c r="E102" s="27"/>
      <c r="F102" s="27"/>
      <c r="G102" s="27"/>
      <c r="H102" s="2">
        <f t="shared" si="2"/>
        <v>0</v>
      </c>
      <c r="I102" s="161"/>
      <c r="J102" s="27">
        <v>0</v>
      </c>
      <c r="K102" s="27">
        <v>0</v>
      </c>
      <c r="L102" s="27"/>
      <c r="M102" s="27"/>
      <c r="N102" s="2">
        <f t="shared" si="3"/>
        <v>0</v>
      </c>
      <c r="O102" s="2"/>
    </row>
    <row r="103" spans="1:15" ht="24" customHeight="1" x14ac:dyDescent="0.2">
      <c r="A103" s="148"/>
      <c r="B103" s="149"/>
      <c r="C103" s="3" t="s">
        <v>59</v>
      </c>
      <c r="D103" s="28">
        <v>69963.16</v>
      </c>
      <c r="E103" s="28">
        <v>55350.89</v>
      </c>
      <c r="F103" s="28">
        <v>59997.760000000002</v>
      </c>
      <c r="G103" s="28">
        <v>76878.540000000008</v>
      </c>
      <c r="H103" s="4">
        <f t="shared" si="2"/>
        <v>16880.780000000006</v>
      </c>
      <c r="I103" s="161"/>
      <c r="J103" s="28">
        <v>69963.16</v>
      </c>
      <c r="K103" s="28">
        <v>55350.890000000007</v>
      </c>
      <c r="L103" s="28">
        <v>52197.760000000002</v>
      </c>
      <c r="M103" s="28">
        <v>76878.540000000008</v>
      </c>
      <c r="N103" s="4">
        <f t="shared" si="3"/>
        <v>24680.780000000006</v>
      </c>
      <c r="O103" s="2"/>
    </row>
    <row r="104" spans="1:15" ht="14.25" customHeight="1" thickBot="1" x14ac:dyDescent="0.25">
      <c r="A104" s="148"/>
      <c r="B104" s="149"/>
      <c r="C104" s="5" t="s">
        <v>30</v>
      </c>
      <c r="D104" s="26">
        <v>310.23</v>
      </c>
      <c r="E104" s="26">
        <v>174.47</v>
      </c>
      <c r="F104" s="26">
        <v>90.5</v>
      </c>
      <c r="G104" s="26">
        <v>1264.32</v>
      </c>
      <c r="H104" s="6">
        <f t="shared" si="2"/>
        <v>1173.82</v>
      </c>
      <c r="I104" s="161"/>
      <c r="J104" s="26">
        <v>310.23</v>
      </c>
      <c r="K104" s="26">
        <v>174.47</v>
      </c>
      <c r="L104" s="26">
        <v>90.5</v>
      </c>
      <c r="M104" s="26">
        <v>1264.32</v>
      </c>
      <c r="N104" s="6">
        <f t="shared" si="3"/>
        <v>1173.82</v>
      </c>
      <c r="O104" s="40"/>
    </row>
    <row r="105" spans="1:15" ht="12.75" customHeight="1" thickBot="1" x14ac:dyDescent="0.25">
      <c r="A105" s="148"/>
      <c r="B105" s="149"/>
      <c r="C105" s="37" t="s">
        <v>4</v>
      </c>
      <c r="D105" s="13">
        <f>SUM(D102:D104)</f>
        <v>70273.39</v>
      </c>
      <c r="E105" s="13">
        <f>SUM(E102:E104)</f>
        <v>55525.36</v>
      </c>
      <c r="F105" s="13">
        <f>SUM(F102:F104)</f>
        <v>60088.26</v>
      </c>
      <c r="G105" s="13">
        <f>SUM(G102:G104)</f>
        <v>78142.860000000015</v>
      </c>
      <c r="H105" s="33">
        <f t="shared" si="2"/>
        <v>18054.600000000013</v>
      </c>
      <c r="I105" s="162"/>
      <c r="J105" s="35">
        <f>SUM(J102:J104)</f>
        <v>70273.39</v>
      </c>
      <c r="K105" s="13">
        <f>SUM(K102:K104)</f>
        <v>55525.360000000008</v>
      </c>
      <c r="L105" s="13">
        <f>SUM(L102:L104)</f>
        <v>52288.26</v>
      </c>
      <c r="M105" s="13">
        <f>SUM(M102:M104)</f>
        <v>78142.860000000015</v>
      </c>
      <c r="N105" s="13">
        <f t="shared" si="3"/>
        <v>25854.600000000013</v>
      </c>
      <c r="O105" s="33"/>
    </row>
    <row r="106" spans="1:15" ht="15.75" customHeight="1" x14ac:dyDescent="0.2">
      <c r="A106" s="148">
        <v>26</v>
      </c>
      <c r="B106" s="149" t="s">
        <v>44</v>
      </c>
      <c r="C106" s="18" t="s">
        <v>29</v>
      </c>
      <c r="D106" s="27"/>
      <c r="E106" s="27"/>
      <c r="F106" s="27"/>
      <c r="G106" s="27"/>
      <c r="H106" s="2">
        <f t="shared" si="2"/>
        <v>0</v>
      </c>
      <c r="I106" s="161"/>
      <c r="J106" s="27">
        <v>0</v>
      </c>
      <c r="K106" s="27">
        <v>0</v>
      </c>
      <c r="L106" s="27"/>
      <c r="M106" s="27"/>
      <c r="N106" s="2">
        <f t="shared" si="3"/>
        <v>0</v>
      </c>
      <c r="O106" s="2"/>
    </row>
    <row r="107" spans="1:15" ht="24" customHeight="1" x14ac:dyDescent="0.2">
      <c r="A107" s="148"/>
      <c r="B107" s="149"/>
      <c r="C107" s="3" t="s">
        <v>59</v>
      </c>
      <c r="D107" s="28">
        <v>17415.59</v>
      </c>
      <c r="E107" s="28">
        <v>15491.04</v>
      </c>
      <c r="F107" s="24">
        <v>10888.4</v>
      </c>
      <c r="G107" s="24">
        <v>17399.45</v>
      </c>
      <c r="H107" s="4">
        <f t="shared" si="2"/>
        <v>6511.0500000000011</v>
      </c>
      <c r="I107" s="161"/>
      <c r="J107" s="28">
        <v>17415.59</v>
      </c>
      <c r="K107" s="28">
        <v>13733.95</v>
      </c>
      <c r="L107" s="28">
        <v>10888.4</v>
      </c>
      <c r="M107" s="28">
        <v>17399.45</v>
      </c>
      <c r="N107" s="4">
        <f t="shared" si="3"/>
        <v>6511.0500000000011</v>
      </c>
      <c r="O107" s="2"/>
    </row>
    <row r="108" spans="1:15" ht="12" customHeight="1" thickBot="1" x14ac:dyDescent="0.25">
      <c r="A108" s="148"/>
      <c r="B108" s="149"/>
      <c r="C108" s="5" t="s">
        <v>30</v>
      </c>
      <c r="D108" s="26"/>
      <c r="E108" s="26"/>
      <c r="F108" s="26"/>
      <c r="G108" s="26"/>
      <c r="H108" s="6">
        <f t="shared" si="2"/>
        <v>0</v>
      </c>
      <c r="I108" s="161"/>
      <c r="J108" s="26">
        <v>0</v>
      </c>
      <c r="K108" s="26">
        <v>0</v>
      </c>
      <c r="L108" s="26"/>
      <c r="M108" s="26"/>
      <c r="N108" s="6">
        <f t="shared" si="3"/>
        <v>0</v>
      </c>
      <c r="O108" s="40"/>
    </row>
    <row r="109" spans="1:15" ht="12.75" customHeight="1" thickBot="1" x14ac:dyDescent="0.25">
      <c r="A109" s="148"/>
      <c r="B109" s="149"/>
      <c r="C109" s="37" t="s">
        <v>4</v>
      </c>
      <c r="D109" s="13">
        <f>SUM(D106:D108)</f>
        <v>17415.59</v>
      </c>
      <c r="E109" s="13">
        <f>SUM(E106:E108)</f>
        <v>15491.04</v>
      </c>
      <c r="F109" s="13">
        <f>SUM(F106:F108)</f>
        <v>10888.4</v>
      </c>
      <c r="G109" s="13">
        <f>SUM(G106:G108)</f>
        <v>17399.45</v>
      </c>
      <c r="H109" s="33">
        <f t="shared" si="2"/>
        <v>6511.0500000000011</v>
      </c>
      <c r="I109" s="162"/>
      <c r="J109" s="35">
        <f>SUM(J106:J108)</f>
        <v>17415.59</v>
      </c>
      <c r="K109" s="13">
        <f>SUM(K106:K108)</f>
        <v>13733.95</v>
      </c>
      <c r="L109" s="13">
        <f>SUM(L106:L108)</f>
        <v>10888.4</v>
      </c>
      <c r="M109" s="13">
        <f>SUM(M106:M108)</f>
        <v>17399.45</v>
      </c>
      <c r="N109" s="13">
        <f t="shared" si="3"/>
        <v>6511.0500000000011</v>
      </c>
      <c r="O109" s="33"/>
    </row>
    <row r="110" spans="1:15" ht="17.25" customHeight="1" x14ac:dyDescent="0.2">
      <c r="A110" s="148">
        <v>27</v>
      </c>
      <c r="B110" s="149" t="s">
        <v>45</v>
      </c>
      <c r="C110" s="18" t="s">
        <v>29</v>
      </c>
      <c r="D110" s="2">
        <v>2747</v>
      </c>
      <c r="E110" s="2">
        <v>1442</v>
      </c>
      <c r="F110" s="2">
        <v>2886.81</v>
      </c>
      <c r="G110" s="2">
        <v>2470</v>
      </c>
      <c r="H110" s="2">
        <f t="shared" si="2"/>
        <v>-416.80999999999995</v>
      </c>
      <c r="I110" s="161"/>
      <c r="J110" s="27">
        <v>2747</v>
      </c>
      <c r="K110" s="27">
        <v>2296</v>
      </c>
      <c r="L110" s="27">
        <v>2886.81</v>
      </c>
      <c r="M110" s="27">
        <v>2470</v>
      </c>
      <c r="N110" s="2">
        <f t="shared" si="3"/>
        <v>-416.80999999999995</v>
      </c>
      <c r="O110" s="2"/>
    </row>
    <row r="111" spans="1:15" ht="22.5" customHeight="1" x14ac:dyDescent="0.2">
      <c r="A111" s="148"/>
      <c r="B111" s="149"/>
      <c r="C111" s="3" t="s">
        <v>59</v>
      </c>
      <c r="D111" s="4">
        <v>34600</v>
      </c>
      <c r="E111" s="4">
        <v>27122.17</v>
      </c>
      <c r="F111" s="4">
        <v>34649.449999999997</v>
      </c>
      <c r="G111" s="4">
        <v>48383.73</v>
      </c>
      <c r="H111" s="4">
        <f t="shared" si="2"/>
        <v>13734.280000000006</v>
      </c>
      <c r="I111" s="161"/>
      <c r="J111" s="28">
        <v>34600</v>
      </c>
      <c r="K111" s="28">
        <v>26256.17</v>
      </c>
      <c r="L111" s="28">
        <v>34649.449999999997</v>
      </c>
      <c r="M111" s="28">
        <v>48383.73</v>
      </c>
      <c r="N111" s="4">
        <f t="shared" si="3"/>
        <v>13734.280000000006</v>
      </c>
      <c r="O111" s="4"/>
    </row>
    <row r="112" spans="1:15" ht="15" customHeight="1" thickBot="1" x14ac:dyDescent="0.25">
      <c r="A112" s="148"/>
      <c r="B112" s="149"/>
      <c r="C112" s="5" t="s">
        <v>30</v>
      </c>
      <c r="D112" s="6">
        <v>2559.34</v>
      </c>
      <c r="E112" s="6">
        <v>1588.16</v>
      </c>
      <c r="F112" s="23"/>
      <c r="G112" s="23">
        <v>92.49</v>
      </c>
      <c r="H112" s="6">
        <f t="shared" si="2"/>
        <v>92.49</v>
      </c>
      <c r="I112" s="161"/>
      <c r="J112" s="26">
        <v>2559.34</v>
      </c>
      <c r="K112" s="26">
        <v>1600.16</v>
      </c>
      <c r="L112" s="26"/>
      <c r="M112" s="23">
        <v>92.49</v>
      </c>
      <c r="N112" s="6">
        <f t="shared" si="3"/>
        <v>92.49</v>
      </c>
      <c r="O112" s="6"/>
    </row>
    <row r="113" spans="1:15" ht="12.75" customHeight="1" thickBot="1" x14ac:dyDescent="0.25">
      <c r="A113" s="148"/>
      <c r="B113" s="149"/>
      <c r="C113" s="37" t="s">
        <v>4</v>
      </c>
      <c r="D113" s="13">
        <f>SUM(D110:D112)</f>
        <v>39906.339999999997</v>
      </c>
      <c r="E113" s="13">
        <f>SUM(E110:E112)</f>
        <v>30152.329999999998</v>
      </c>
      <c r="F113" s="13">
        <f>SUM(F110:F112)</f>
        <v>37536.259999999995</v>
      </c>
      <c r="G113" s="13">
        <f>SUM(G110:G112)</f>
        <v>50946.22</v>
      </c>
      <c r="H113" s="33">
        <f t="shared" si="2"/>
        <v>13409.960000000006</v>
      </c>
      <c r="I113" s="162"/>
      <c r="J113" s="35">
        <f>SUM(J110:J112)</f>
        <v>39906.339999999997</v>
      </c>
      <c r="K113" s="13">
        <f>SUM(K110:K112)</f>
        <v>30152.329999999998</v>
      </c>
      <c r="L113" s="13">
        <f>SUM(L110:L112)</f>
        <v>37536.259999999995</v>
      </c>
      <c r="M113" s="13">
        <f>SUM(M110:M112)</f>
        <v>50946.22</v>
      </c>
      <c r="N113" s="13">
        <f t="shared" si="3"/>
        <v>13409.960000000006</v>
      </c>
      <c r="O113" s="33"/>
    </row>
    <row r="114" spans="1:15" ht="15" customHeight="1" x14ac:dyDescent="0.2">
      <c r="A114" s="148">
        <v>28</v>
      </c>
      <c r="B114" s="149" t="s">
        <v>46</v>
      </c>
      <c r="C114" s="18" t="s">
        <v>29</v>
      </c>
      <c r="D114" s="2"/>
      <c r="E114" s="2"/>
      <c r="F114" s="2"/>
      <c r="G114" s="2"/>
      <c r="H114" s="2">
        <f t="shared" si="2"/>
        <v>0</v>
      </c>
      <c r="I114" s="161"/>
      <c r="J114" s="27">
        <v>0</v>
      </c>
      <c r="K114" s="27">
        <v>0</v>
      </c>
      <c r="L114" s="27"/>
      <c r="M114" s="27"/>
      <c r="N114" s="2">
        <f t="shared" si="3"/>
        <v>0</v>
      </c>
      <c r="O114" s="2"/>
    </row>
    <row r="115" spans="1:15" ht="24" customHeight="1" x14ac:dyDescent="0.2">
      <c r="A115" s="148"/>
      <c r="B115" s="149"/>
      <c r="C115" s="3" t="s">
        <v>59</v>
      </c>
      <c r="D115" s="4">
        <v>10700</v>
      </c>
      <c r="E115" s="4">
        <v>8993.0300000000007</v>
      </c>
      <c r="F115" s="24">
        <v>14799</v>
      </c>
      <c r="G115" s="24">
        <v>16821</v>
      </c>
      <c r="H115" s="4">
        <f t="shared" si="2"/>
        <v>2022</v>
      </c>
      <c r="I115" s="161"/>
      <c r="J115" s="28">
        <v>10700</v>
      </c>
      <c r="K115" s="28">
        <v>8993.0299999999988</v>
      </c>
      <c r="L115" s="28">
        <v>14799</v>
      </c>
      <c r="M115" s="28">
        <v>16821</v>
      </c>
      <c r="N115" s="4">
        <f t="shared" si="3"/>
        <v>2022</v>
      </c>
      <c r="O115" s="4"/>
    </row>
    <row r="116" spans="1:15" ht="12.75" customHeight="1" thickBot="1" x14ac:dyDescent="0.25">
      <c r="A116" s="148"/>
      <c r="B116" s="149"/>
      <c r="C116" s="5" t="s">
        <v>30</v>
      </c>
      <c r="D116" s="6"/>
      <c r="E116" s="6"/>
      <c r="F116" s="6"/>
      <c r="G116" s="6"/>
      <c r="H116" s="6">
        <f t="shared" si="2"/>
        <v>0</v>
      </c>
      <c r="I116" s="161"/>
      <c r="J116" s="26">
        <v>0</v>
      </c>
      <c r="K116" s="26">
        <v>0</v>
      </c>
      <c r="L116" s="26"/>
      <c r="M116" s="26"/>
      <c r="N116" s="6">
        <f t="shared" si="3"/>
        <v>0</v>
      </c>
      <c r="O116" s="6"/>
    </row>
    <row r="117" spans="1:15" ht="15" customHeight="1" thickBot="1" x14ac:dyDescent="0.25">
      <c r="A117" s="148"/>
      <c r="B117" s="149"/>
      <c r="C117" s="37" t="s">
        <v>4</v>
      </c>
      <c r="D117" s="13">
        <f>SUM(D114:D116)</f>
        <v>10700</v>
      </c>
      <c r="E117" s="13">
        <f>SUM(E114:E116)</f>
        <v>8993.0300000000007</v>
      </c>
      <c r="F117" s="13">
        <f>SUM(F114:F116)</f>
        <v>14799</v>
      </c>
      <c r="G117" s="13">
        <f>SUM(G114:G116)</f>
        <v>16821</v>
      </c>
      <c r="H117" s="33">
        <f t="shared" si="2"/>
        <v>2022</v>
      </c>
      <c r="I117" s="162"/>
      <c r="J117" s="35">
        <f>SUM(J114:J116)</f>
        <v>10700</v>
      </c>
      <c r="K117" s="13">
        <f t="shared" ref="K117:M117" si="4">SUM(K114:K116)</f>
        <v>8993.0299999999988</v>
      </c>
      <c r="L117" s="13">
        <f t="shared" si="4"/>
        <v>14799</v>
      </c>
      <c r="M117" s="13">
        <f t="shared" si="4"/>
        <v>16821</v>
      </c>
      <c r="N117" s="13">
        <f t="shared" si="3"/>
        <v>2022</v>
      </c>
      <c r="O117" s="33"/>
    </row>
    <row r="118" spans="1:15" ht="15.75" customHeight="1" x14ac:dyDescent="0.2">
      <c r="A118" s="148">
        <v>29</v>
      </c>
      <c r="B118" s="149" t="s">
        <v>47</v>
      </c>
      <c r="C118" s="18" t="s">
        <v>29</v>
      </c>
      <c r="D118" s="2">
        <v>21191.62</v>
      </c>
      <c r="E118" s="2">
        <v>20726.55</v>
      </c>
      <c r="F118" s="2">
        <v>25282.84</v>
      </c>
      <c r="G118" s="2">
        <v>31200</v>
      </c>
      <c r="H118" s="2">
        <f t="shared" si="2"/>
        <v>5917.16</v>
      </c>
      <c r="I118" s="161"/>
      <c r="J118" s="27">
        <v>21191.62</v>
      </c>
      <c r="K118" s="27">
        <v>20726.55</v>
      </c>
      <c r="L118" s="27">
        <v>25282.84</v>
      </c>
      <c r="M118" s="27">
        <v>31200</v>
      </c>
      <c r="N118" s="2">
        <f t="shared" si="3"/>
        <v>5917.16</v>
      </c>
      <c r="O118" s="2"/>
    </row>
    <row r="119" spans="1:15" ht="26.25" customHeight="1" x14ac:dyDescent="0.2">
      <c r="A119" s="148"/>
      <c r="B119" s="149"/>
      <c r="C119" s="3" t="s">
        <v>59</v>
      </c>
      <c r="D119" s="4">
        <v>11767.1</v>
      </c>
      <c r="E119" s="4">
        <v>6476.69</v>
      </c>
      <c r="F119" s="4">
        <v>6851.97</v>
      </c>
      <c r="G119" s="24">
        <v>4947.5600000000004</v>
      </c>
      <c r="H119" s="4">
        <f t="shared" si="2"/>
        <v>-1904.4099999999999</v>
      </c>
      <c r="I119" s="161"/>
      <c r="J119" s="28">
        <v>11767.099999999999</v>
      </c>
      <c r="K119" s="28">
        <v>6476.6900000000005</v>
      </c>
      <c r="L119" s="28">
        <v>6851.97</v>
      </c>
      <c r="M119" s="24">
        <v>4947.5600000000004</v>
      </c>
      <c r="N119" s="4">
        <f t="shared" si="3"/>
        <v>-1904.4099999999999</v>
      </c>
      <c r="O119" s="4"/>
    </row>
    <row r="120" spans="1:15" ht="15" customHeight="1" thickBot="1" x14ac:dyDescent="0.25">
      <c r="A120" s="148"/>
      <c r="B120" s="149"/>
      <c r="C120" s="5" t="s">
        <v>30</v>
      </c>
      <c r="D120" s="6"/>
      <c r="E120" s="6"/>
      <c r="F120" s="6"/>
      <c r="G120" s="6">
        <v>0</v>
      </c>
      <c r="H120" s="6">
        <f t="shared" si="2"/>
        <v>0</v>
      </c>
      <c r="I120" s="161"/>
      <c r="J120" s="26">
        <v>0</v>
      </c>
      <c r="K120" s="26">
        <v>0</v>
      </c>
      <c r="L120" s="26"/>
      <c r="M120" s="26">
        <v>0</v>
      </c>
      <c r="N120" s="6">
        <f t="shared" si="3"/>
        <v>0</v>
      </c>
      <c r="O120" s="6"/>
    </row>
    <row r="121" spans="1:15" ht="15" customHeight="1" thickBot="1" x14ac:dyDescent="0.25">
      <c r="A121" s="148"/>
      <c r="B121" s="149"/>
      <c r="C121" s="37" t="s">
        <v>4</v>
      </c>
      <c r="D121" s="13">
        <f>SUM(D118:D120)</f>
        <v>32958.720000000001</v>
      </c>
      <c r="E121" s="13">
        <f>SUM(E118:E120)</f>
        <v>27203.239999999998</v>
      </c>
      <c r="F121" s="13">
        <f>SUM(F118:F120)</f>
        <v>32134.81</v>
      </c>
      <c r="G121" s="13">
        <f>SUM(G118:G120)</f>
        <v>36147.56</v>
      </c>
      <c r="H121" s="33">
        <f t="shared" si="2"/>
        <v>4012.7499999999964</v>
      </c>
      <c r="I121" s="162"/>
      <c r="J121" s="35">
        <f>SUM(J118:J120)</f>
        <v>32958.720000000001</v>
      </c>
      <c r="K121" s="13">
        <f>SUM(K118:K120)</f>
        <v>27203.239999999998</v>
      </c>
      <c r="L121" s="13">
        <f>SUM(L118:L120)</f>
        <v>32134.81</v>
      </c>
      <c r="M121" s="13">
        <f>SUM(M118:M120)</f>
        <v>36147.56</v>
      </c>
      <c r="N121" s="13">
        <f t="shared" si="3"/>
        <v>4012.7499999999964</v>
      </c>
      <c r="O121" s="33"/>
    </row>
    <row r="122" spans="1:15" ht="15.75" customHeight="1" x14ac:dyDescent="0.2">
      <c r="A122" s="148">
        <v>30</v>
      </c>
      <c r="B122" s="149" t="s">
        <v>48</v>
      </c>
      <c r="C122" s="18" t="s">
        <v>29</v>
      </c>
      <c r="D122" s="2">
        <v>10505.4</v>
      </c>
      <c r="E122" s="2">
        <v>7535.2</v>
      </c>
      <c r="F122" s="2">
        <v>8020.3</v>
      </c>
      <c r="G122" s="25">
        <v>4436.3999999999996</v>
      </c>
      <c r="H122" s="2">
        <f t="shared" si="2"/>
        <v>-3583.9000000000005</v>
      </c>
      <c r="I122" s="161"/>
      <c r="J122" s="27">
        <v>10505.4</v>
      </c>
      <c r="K122" s="27">
        <v>7535.1999999999989</v>
      </c>
      <c r="L122" s="27">
        <v>8020.3</v>
      </c>
      <c r="M122" s="25">
        <v>4436.3999999999996</v>
      </c>
      <c r="N122" s="2">
        <f t="shared" si="3"/>
        <v>-3583.9000000000005</v>
      </c>
      <c r="O122" s="2"/>
    </row>
    <row r="123" spans="1:15" ht="27.75" customHeight="1" x14ac:dyDescent="0.2">
      <c r="A123" s="148"/>
      <c r="B123" s="149"/>
      <c r="C123" s="3" t="s">
        <v>59</v>
      </c>
      <c r="D123" s="4"/>
      <c r="E123" s="4"/>
      <c r="F123" s="4"/>
      <c r="G123" s="4"/>
      <c r="H123" s="4">
        <f t="shared" si="2"/>
        <v>0</v>
      </c>
      <c r="I123" s="161"/>
      <c r="J123" s="28">
        <v>0</v>
      </c>
      <c r="K123" s="28">
        <v>0</v>
      </c>
      <c r="L123" s="28"/>
      <c r="M123" s="28"/>
      <c r="N123" s="4">
        <f t="shared" si="3"/>
        <v>0</v>
      </c>
      <c r="O123" s="4"/>
    </row>
    <row r="124" spans="1:15" ht="15" customHeight="1" thickBot="1" x14ac:dyDescent="0.25">
      <c r="A124" s="148"/>
      <c r="B124" s="149"/>
      <c r="C124" s="5" t="s">
        <v>30</v>
      </c>
      <c r="D124" s="6"/>
      <c r="E124" s="6"/>
      <c r="F124" s="6"/>
      <c r="G124" s="6"/>
      <c r="H124" s="6">
        <f t="shared" si="2"/>
        <v>0</v>
      </c>
      <c r="I124" s="161"/>
      <c r="J124" s="26">
        <v>0</v>
      </c>
      <c r="K124" s="26">
        <v>0</v>
      </c>
      <c r="L124" s="26"/>
      <c r="M124" s="26"/>
      <c r="N124" s="6">
        <f t="shared" si="3"/>
        <v>0</v>
      </c>
      <c r="O124" s="6"/>
    </row>
    <row r="125" spans="1:15" ht="15" customHeight="1" thickBot="1" x14ac:dyDescent="0.25">
      <c r="A125" s="148"/>
      <c r="B125" s="149"/>
      <c r="C125" s="37" t="s">
        <v>4</v>
      </c>
      <c r="D125" s="13">
        <f>SUM(D122:D124)</f>
        <v>10505.4</v>
      </c>
      <c r="E125" s="13">
        <f>SUM(E122:E124)</f>
        <v>7535.2</v>
      </c>
      <c r="F125" s="13">
        <f>SUM(F122:F124)</f>
        <v>8020.3</v>
      </c>
      <c r="G125" s="56"/>
      <c r="H125" s="33">
        <f t="shared" si="2"/>
        <v>-8020.3</v>
      </c>
      <c r="I125" s="162"/>
      <c r="J125" s="35">
        <f>SUM(J122:J124)</f>
        <v>10505.4</v>
      </c>
      <c r="K125" s="13">
        <f>SUM(K122:K124)</f>
        <v>7535.1999999999989</v>
      </c>
      <c r="L125" s="13">
        <f>SUM(L122:L124)</f>
        <v>8020.3</v>
      </c>
      <c r="M125" s="13"/>
      <c r="N125" s="13">
        <f t="shared" si="3"/>
        <v>-8020.3</v>
      </c>
      <c r="O125" s="33"/>
    </row>
    <row r="126" spans="1:15" ht="15.75" customHeight="1" x14ac:dyDescent="0.2">
      <c r="A126" s="150">
        <v>31</v>
      </c>
      <c r="B126" s="149" t="s">
        <v>49</v>
      </c>
      <c r="C126" s="18" t="s">
        <v>29</v>
      </c>
      <c r="D126" s="2">
        <v>2193</v>
      </c>
      <c r="E126" s="2">
        <v>1435</v>
      </c>
      <c r="F126" s="2">
        <v>1645</v>
      </c>
      <c r="G126" s="2">
        <v>1995.45</v>
      </c>
      <c r="H126" s="2">
        <f t="shared" si="2"/>
        <v>350.45000000000005</v>
      </c>
      <c r="I126" s="161"/>
      <c r="J126" s="27">
        <v>2193</v>
      </c>
      <c r="K126" s="27">
        <v>1435</v>
      </c>
      <c r="L126" s="27">
        <v>1645</v>
      </c>
      <c r="M126" s="27">
        <v>1995.45</v>
      </c>
      <c r="N126" s="2">
        <f t="shared" si="3"/>
        <v>350.45000000000005</v>
      </c>
      <c r="O126" s="2"/>
    </row>
    <row r="127" spans="1:15" ht="21.75" customHeight="1" x14ac:dyDescent="0.2">
      <c r="A127" s="151"/>
      <c r="B127" s="149"/>
      <c r="C127" s="3" t="s">
        <v>59</v>
      </c>
      <c r="D127" s="4"/>
      <c r="E127" s="4"/>
      <c r="F127" s="4"/>
      <c r="G127" s="4"/>
      <c r="H127" s="4">
        <f t="shared" si="2"/>
        <v>0</v>
      </c>
      <c r="I127" s="161"/>
      <c r="J127" s="28">
        <v>0</v>
      </c>
      <c r="K127" s="28">
        <v>0</v>
      </c>
      <c r="L127" s="28"/>
      <c r="M127" s="28"/>
      <c r="N127" s="4">
        <f t="shared" si="3"/>
        <v>0</v>
      </c>
      <c r="O127" s="4"/>
    </row>
    <row r="128" spans="1:15" ht="15" customHeight="1" thickBot="1" x14ac:dyDescent="0.25">
      <c r="A128" s="151"/>
      <c r="B128" s="149"/>
      <c r="C128" s="5" t="s">
        <v>30</v>
      </c>
      <c r="D128" s="6">
        <v>946.5</v>
      </c>
      <c r="E128" s="6">
        <v>45</v>
      </c>
      <c r="F128" s="6">
        <v>437</v>
      </c>
      <c r="G128" s="6">
        <v>740</v>
      </c>
      <c r="H128" s="6">
        <f t="shared" si="2"/>
        <v>303</v>
      </c>
      <c r="I128" s="161"/>
      <c r="J128" s="26">
        <v>946.5</v>
      </c>
      <c r="K128" s="26">
        <v>45</v>
      </c>
      <c r="L128" s="26">
        <v>437</v>
      </c>
      <c r="M128" s="26">
        <v>740</v>
      </c>
      <c r="N128" s="6">
        <f t="shared" si="3"/>
        <v>303</v>
      </c>
      <c r="O128" s="6"/>
    </row>
    <row r="129" spans="1:15" ht="15" customHeight="1" thickBot="1" x14ac:dyDescent="0.25">
      <c r="A129" s="152"/>
      <c r="B129" s="149"/>
      <c r="C129" s="37" t="s">
        <v>4</v>
      </c>
      <c r="D129" s="13">
        <f>SUM(D126:D128)</f>
        <v>3139.5</v>
      </c>
      <c r="E129" s="13">
        <f>SUM(E126:E128)</f>
        <v>1480</v>
      </c>
      <c r="F129" s="13">
        <f>SUM(F126:F128)</f>
        <v>2082</v>
      </c>
      <c r="G129" s="13">
        <f>SUM(G126:G128)</f>
        <v>2735.45</v>
      </c>
      <c r="H129" s="33">
        <f t="shared" si="2"/>
        <v>653.44999999999982</v>
      </c>
      <c r="I129" s="162"/>
      <c r="J129" s="35">
        <f>SUM(J126:J128)</f>
        <v>3139.5</v>
      </c>
      <c r="K129" s="13">
        <f>SUM(K126:K128)</f>
        <v>1480</v>
      </c>
      <c r="L129" s="13">
        <f>SUM(L126:L128)</f>
        <v>2082</v>
      </c>
      <c r="M129" s="13">
        <f>SUM(M126:M128)</f>
        <v>2735.45</v>
      </c>
      <c r="N129" s="13">
        <f t="shared" si="3"/>
        <v>653.44999999999982</v>
      </c>
      <c r="O129" s="33"/>
    </row>
    <row r="130" spans="1:15" ht="15.75" customHeight="1" x14ac:dyDescent="0.2">
      <c r="A130" s="148">
        <v>32</v>
      </c>
      <c r="B130" s="149" t="s">
        <v>50</v>
      </c>
      <c r="C130" s="18" t="s">
        <v>29</v>
      </c>
      <c r="D130" s="2">
        <v>5290.01</v>
      </c>
      <c r="E130" s="2">
        <v>3706.93</v>
      </c>
      <c r="F130" s="2">
        <v>4867.6000000000004</v>
      </c>
      <c r="G130" s="2">
        <v>7334.79</v>
      </c>
      <c r="H130" s="2">
        <f t="shared" si="2"/>
        <v>2467.1899999999996</v>
      </c>
      <c r="I130" s="161"/>
      <c r="J130" s="27">
        <v>5290.01</v>
      </c>
      <c r="K130" s="27">
        <v>3706.93</v>
      </c>
      <c r="L130" s="27">
        <v>4867.6000000000004</v>
      </c>
      <c r="M130" s="27">
        <v>7334.79</v>
      </c>
      <c r="N130" s="2">
        <f t="shared" si="3"/>
        <v>2467.1899999999996</v>
      </c>
      <c r="O130" s="2"/>
    </row>
    <row r="131" spans="1:15" ht="24" customHeight="1" x14ac:dyDescent="0.2">
      <c r="A131" s="148"/>
      <c r="B131" s="149"/>
      <c r="C131" s="3" t="s">
        <v>59</v>
      </c>
      <c r="D131" s="4"/>
      <c r="E131" s="4"/>
      <c r="F131" s="4"/>
      <c r="G131" s="4"/>
      <c r="H131" s="4">
        <f t="shared" si="2"/>
        <v>0</v>
      </c>
      <c r="I131" s="161"/>
      <c r="J131" s="28">
        <v>0</v>
      </c>
      <c r="K131" s="28">
        <v>0</v>
      </c>
      <c r="L131" s="28"/>
      <c r="M131" s="28"/>
      <c r="N131" s="4">
        <f t="shared" si="3"/>
        <v>0</v>
      </c>
      <c r="O131" s="4"/>
    </row>
    <row r="132" spans="1:15" ht="15" customHeight="1" thickBot="1" x14ac:dyDescent="0.25">
      <c r="A132" s="148"/>
      <c r="B132" s="149"/>
      <c r="C132" s="5" t="s">
        <v>30</v>
      </c>
      <c r="D132" s="6"/>
      <c r="E132" s="6"/>
      <c r="F132" s="6"/>
      <c r="G132" s="6"/>
      <c r="H132" s="6">
        <f t="shared" si="2"/>
        <v>0</v>
      </c>
      <c r="I132" s="161"/>
      <c r="J132" s="26">
        <v>0</v>
      </c>
      <c r="K132" s="26">
        <v>0</v>
      </c>
      <c r="L132" s="26"/>
      <c r="M132" s="26"/>
      <c r="N132" s="6">
        <f t="shared" si="3"/>
        <v>0</v>
      </c>
      <c r="O132" s="6"/>
    </row>
    <row r="133" spans="1:15" ht="12.75" customHeight="1" thickBot="1" x14ac:dyDescent="0.25">
      <c r="A133" s="148"/>
      <c r="B133" s="149"/>
      <c r="C133" s="37" t="s">
        <v>4</v>
      </c>
      <c r="D133" s="13">
        <f>SUM(D130:D132)</f>
        <v>5290.01</v>
      </c>
      <c r="E133" s="13">
        <f>SUM(E130:E132)</f>
        <v>3706.93</v>
      </c>
      <c r="F133" s="13">
        <f>SUM(F130:F132)</f>
        <v>4867.6000000000004</v>
      </c>
      <c r="G133" s="13">
        <f>SUM(G130:G132)</f>
        <v>7334.79</v>
      </c>
      <c r="H133" s="33">
        <f t="shared" si="2"/>
        <v>2467.1899999999996</v>
      </c>
      <c r="I133" s="162"/>
      <c r="J133" s="35">
        <f>SUM(J130:J132)</f>
        <v>5290.01</v>
      </c>
      <c r="K133" s="13">
        <f>SUM(K130:K132)</f>
        <v>3706.93</v>
      </c>
      <c r="L133" s="13">
        <f>SUM(L130:L132)</f>
        <v>4867.6000000000004</v>
      </c>
      <c r="M133" s="13">
        <f>SUM(M130:M132)</f>
        <v>7334.79</v>
      </c>
      <c r="N133" s="13">
        <f t="shared" si="3"/>
        <v>2467.1899999999996</v>
      </c>
      <c r="O133" s="33"/>
    </row>
    <row r="134" spans="1:15" ht="13.5" customHeight="1" x14ac:dyDescent="0.2">
      <c r="A134" s="148">
        <v>33</v>
      </c>
      <c r="B134" s="149" t="s">
        <v>51</v>
      </c>
      <c r="C134" s="18" t="s">
        <v>29</v>
      </c>
      <c r="D134" s="27">
        <v>45395.98</v>
      </c>
      <c r="E134" s="27">
        <v>44532.38</v>
      </c>
      <c r="F134" s="27">
        <v>66490.98</v>
      </c>
      <c r="G134" s="27">
        <v>77993.89</v>
      </c>
      <c r="H134" s="2">
        <f t="shared" si="2"/>
        <v>11502.910000000003</v>
      </c>
      <c r="I134" s="161"/>
      <c r="J134" s="27">
        <v>45395.979999999996</v>
      </c>
      <c r="K134" s="27">
        <v>44842.229999999996</v>
      </c>
      <c r="L134" s="27">
        <v>66490.98</v>
      </c>
      <c r="M134" s="27">
        <v>77993.89</v>
      </c>
      <c r="N134" s="2">
        <f t="shared" si="3"/>
        <v>11502.910000000003</v>
      </c>
      <c r="O134" s="2"/>
    </row>
    <row r="135" spans="1:15" ht="25.5" customHeight="1" x14ac:dyDescent="0.2">
      <c r="A135" s="148"/>
      <c r="B135" s="149"/>
      <c r="C135" s="3" t="s">
        <v>59</v>
      </c>
      <c r="D135" s="28"/>
      <c r="E135" s="28"/>
      <c r="F135" s="28"/>
      <c r="G135" s="28">
        <v>0</v>
      </c>
      <c r="H135" s="4">
        <f t="shared" ref="H135:H169" si="5">G135-F135</f>
        <v>0</v>
      </c>
      <c r="I135" s="161"/>
      <c r="J135" s="28">
        <v>0</v>
      </c>
      <c r="K135" s="28">
        <v>0</v>
      </c>
      <c r="L135" s="28"/>
      <c r="M135" s="28">
        <v>0</v>
      </c>
      <c r="N135" s="4">
        <f t="shared" ref="N135:N169" si="6">M135-L135</f>
        <v>0</v>
      </c>
      <c r="O135" s="4"/>
    </row>
    <row r="136" spans="1:15" ht="12.75" customHeight="1" thickBot="1" x14ac:dyDescent="0.25">
      <c r="A136" s="148"/>
      <c r="B136" s="149"/>
      <c r="C136" s="5" t="s">
        <v>30</v>
      </c>
      <c r="D136" s="6">
        <v>11625.58</v>
      </c>
      <c r="E136" s="6">
        <v>10508.76</v>
      </c>
      <c r="F136" s="6">
        <v>11095.59</v>
      </c>
      <c r="G136" s="6">
        <v>11912.66</v>
      </c>
      <c r="H136" s="6">
        <f t="shared" si="5"/>
        <v>817.06999999999971</v>
      </c>
      <c r="I136" s="161"/>
      <c r="J136" s="26">
        <v>11625.58</v>
      </c>
      <c r="K136" s="26">
        <v>10198.91</v>
      </c>
      <c r="L136" s="26">
        <v>11095.59</v>
      </c>
      <c r="M136" s="26">
        <v>11912.66</v>
      </c>
      <c r="N136" s="6">
        <f t="shared" si="6"/>
        <v>817.06999999999971</v>
      </c>
      <c r="O136" s="6"/>
    </row>
    <row r="137" spans="1:15" ht="12.75" customHeight="1" thickBot="1" x14ac:dyDescent="0.25">
      <c r="A137" s="148"/>
      <c r="B137" s="149"/>
      <c r="C137" s="37" t="s">
        <v>4</v>
      </c>
      <c r="D137" s="13">
        <f>SUM(D134:D136)</f>
        <v>57021.560000000005</v>
      </c>
      <c r="E137" s="13">
        <f>SUM(E134:E136)</f>
        <v>55041.14</v>
      </c>
      <c r="F137" s="13">
        <f>SUM(F134:F136)</f>
        <v>77586.569999999992</v>
      </c>
      <c r="G137" s="13">
        <f>SUM(G134:G136)</f>
        <v>89906.55</v>
      </c>
      <c r="H137" s="33">
        <f t="shared" si="5"/>
        <v>12319.98000000001</v>
      </c>
      <c r="I137" s="162"/>
      <c r="J137" s="35">
        <f>SUM(J134:J136)</f>
        <v>57021.56</v>
      </c>
      <c r="K137" s="13">
        <f>SUM(K134:K136)</f>
        <v>55041.14</v>
      </c>
      <c r="L137" s="13">
        <f>SUM(L134:L136)</f>
        <v>77586.569999999992</v>
      </c>
      <c r="M137" s="13">
        <f>SUM(M134:M136)</f>
        <v>89906.55</v>
      </c>
      <c r="N137" s="13">
        <f t="shared" si="6"/>
        <v>12319.98000000001</v>
      </c>
      <c r="O137" s="33"/>
    </row>
    <row r="138" spans="1:15" ht="16.5" customHeight="1" x14ac:dyDescent="0.2">
      <c r="A138" s="148">
        <v>34</v>
      </c>
      <c r="B138" s="149" t="s">
        <v>52</v>
      </c>
      <c r="C138" s="18" t="s">
        <v>29</v>
      </c>
      <c r="D138" s="25">
        <v>40000</v>
      </c>
      <c r="E138" s="25">
        <v>57200</v>
      </c>
      <c r="F138" s="25">
        <v>9764.92</v>
      </c>
      <c r="G138" s="25">
        <v>50000</v>
      </c>
      <c r="H138" s="2">
        <f t="shared" si="5"/>
        <v>40235.08</v>
      </c>
      <c r="I138" s="161"/>
      <c r="J138" s="27">
        <v>40000</v>
      </c>
      <c r="K138" s="27">
        <v>42768.119999999995</v>
      </c>
      <c r="L138" s="27">
        <v>9764.92</v>
      </c>
      <c r="M138" s="27">
        <v>50000</v>
      </c>
      <c r="N138" s="2">
        <f t="shared" si="6"/>
        <v>40235.08</v>
      </c>
      <c r="O138" s="2"/>
    </row>
    <row r="139" spans="1:15" ht="24" customHeight="1" x14ac:dyDescent="0.2">
      <c r="A139" s="148"/>
      <c r="B139" s="149"/>
      <c r="C139" s="3" t="s">
        <v>59</v>
      </c>
      <c r="D139" s="28"/>
      <c r="E139" s="28"/>
      <c r="F139" s="28"/>
      <c r="G139" s="28"/>
      <c r="H139" s="4">
        <f t="shared" si="5"/>
        <v>0</v>
      </c>
      <c r="I139" s="161"/>
      <c r="J139" s="28">
        <v>0</v>
      </c>
      <c r="K139" s="28">
        <v>0</v>
      </c>
      <c r="L139" s="28"/>
      <c r="M139" s="28"/>
      <c r="N139" s="4">
        <f t="shared" si="6"/>
        <v>0</v>
      </c>
      <c r="O139" s="2"/>
    </row>
    <row r="140" spans="1:15" ht="13.5" customHeight="1" thickBot="1" x14ac:dyDescent="0.25">
      <c r="A140" s="148"/>
      <c r="B140" s="149"/>
      <c r="C140" s="5" t="s">
        <v>30</v>
      </c>
      <c r="D140" s="26">
        <v>12996</v>
      </c>
      <c r="E140" s="26">
        <v>14000</v>
      </c>
      <c r="F140" s="23">
        <v>10000</v>
      </c>
      <c r="G140" s="23">
        <v>14000</v>
      </c>
      <c r="H140" s="6">
        <f t="shared" si="5"/>
        <v>4000</v>
      </c>
      <c r="I140" s="161"/>
      <c r="J140" s="26">
        <v>12996</v>
      </c>
      <c r="K140" s="26">
        <v>6726.8</v>
      </c>
      <c r="L140" s="26">
        <v>10000</v>
      </c>
      <c r="M140" s="26">
        <v>14000</v>
      </c>
      <c r="N140" s="6">
        <f t="shared" si="6"/>
        <v>4000</v>
      </c>
      <c r="O140" s="40"/>
    </row>
    <row r="141" spans="1:15" ht="12.75" customHeight="1" thickBot="1" x14ac:dyDescent="0.25">
      <c r="A141" s="148"/>
      <c r="B141" s="149"/>
      <c r="C141" s="37" t="s">
        <v>4</v>
      </c>
      <c r="D141" s="13">
        <f>SUM(D138:D140)</f>
        <v>52996</v>
      </c>
      <c r="E141" s="13">
        <f>SUM(E138:E140)</f>
        <v>71200</v>
      </c>
      <c r="F141" s="13">
        <f>SUM(F138:F140)</f>
        <v>19764.919999999998</v>
      </c>
      <c r="G141" s="13">
        <f>SUM(G138:G140)</f>
        <v>64000</v>
      </c>
      <c r="H141" s="33">
        <f t="shared" si="5"/>
        <v>44235.08</v>
      </c>
      <c r="I141" s="162"/>
      <c r="J141" s="35">
        <f>SUM(J138:J140)</f>
        <v>52996</v>
      </c>
      <c r="K141" s="13">
        <f>SUM(K138:K140)</f>
        <v>49494.92</v>
      </c>
      <c r="L141" s="13">
        <f>SUM(L138:L140)</f>
        <v>19764.919999999998</v>
      </c>
      <c r="M141" s="13">
        <f>SUM(M138:M140)</f>
        <v>64000</v>
      </c>
      <c r="N141" s="13">
        <f t="shared" si="6"/>
        <v>44235.08</v>
      </c>
      <c r="O141" s="33"/>
    </row>
    <row r="142" spans="1:15" ht="14.25" customHeight="1" x14ac:dyDescent="0.2">
      <c r="A142" s="148">
        <v>35</v>
      </c>
      <c r="B142" s="149" t="s">
        <v>53</v>
      </c>
      <c r="C142" s="18" t="s">
        <v>29</v>
      </c>
      <c r="D142" s="2"/>
      <c r="E142" s="2">
        <v>3000</v>
      </c>
      <c r="F142" s="25"/>
      <c r="G142" s="25">
        <v>98.1</v>
      </c>
      <c r="H142" s="2">
        <f t="shared" si="5"/>
        <v>98.1</v>
      </c>
      <c r="I142" s="161"/>
      <c r="J142" s="27">
        <v>0</v>
      </c>
      <c r="K142" s="27">
        <v>3000</v>
      </c>
      <c r="L142" s="27"/>
      <c r="M142" s="25">
        <v>98.1</v>
      </c>
      <c r="N142" s="2">
        <f t="shared" si="6"/>
        <v>98.1</v>
      </c>
      <c r="O142" s="2"/>
    </row>
    <row r="143" spans="1:15" ht="24" customHeight="1" x14ac:dyDescent="0.2">
      <c r="A143" s="148"/>
      <c r="B143" s="149"/>
      <c r="C143" s="3" t="s">
        <v>59</v>
      </c>
      <c r="D143" s="4"/>
      <c r="E143" s="4"/>
      <c r="F143" s="4"/>
      <c r="G143" s="24">
        <v>0</v>
      </c>
      <c r="H143" s="4">
        <f t="shared" si="5"/>
        <v>0</v>
      </c>
      <c r="I143" s="161"/>
      <c r="J143" s="28">
        <v>0</v>
      </c>
      <c r="K143" s="28">
        <v>0</v>
      </c>
      <c r="L143" s="28"/>
      <c r="M143" s="28">
        <v>0</v>
      </c>
      <c r="N143" s="4">
        <f t="shared" si="6"/>
        <v>0</v>
      </c>
      <c r="O143" s="4"/>
    </row>
    <row r="144" spans="1:15" ht="12" customHeight="1" thickBot="1" x14ac:dyDescent="0.25">
      <c r="A144" s="148"/>
      <c r="B144" s="149"/>
      <c r="C144" s="5" t="s">
        <v>30</v>
      </c>
      <c r="D144" s="6">
        <v>225.68</v>
      </c>
      <c r="E144" s="6">
        <v>208.54</v>
      </c>
      <c r="F144" s="6">
        <v>171.36</v>
      </c>
      <c r="G144" s="23">
        <v>85.68</v>
      </c>
      <c r="H144" s="6">
        <f t="shared" si="5"/>
        <v>-85.68</v>
      </c>
      <c r="I144" s="161"/>
      <c r="J144" s="26">
        <v>225.68</v>
      </c>
      <c r="K144" s="26">
        <v>208.54</v>
      </c>
      <c r="L144" s="26">
        <v>171.36</v>
      </c>
      <c r="M144" s="23">
        <v>85.68</v>
      </c>
      <c r="N144" s="6">
        <f t="shared" si="6"/>
        <v>-85.68</v>
      </c>
      <c r="O144" s="6"/>
    </row>
    <row r="145" spans="1:15" ht="12.75" customHeight="1" thickBot="1" x14ac:dyDescent="0.25">
      <c r="A145" s="148"/>
      <c r="B145" s="149"/>
      <c r="C145" s="37" t="s">
        <v>4</v>
      </c>
      <c r="D145" s="13">
        <f>SUM(D142:D144)</f>
        <v>225.68</v>
      </c>
      <c r="E145" s="13">
        <f>SUM(E142:E144)</f>
        <v>3208.54</v>
      </c>
      <c r="F145" s="13">
        <f>SUM(F142:F144)</f>
        <v>171.36</v>
      </c>
      <c r="G145" s="56"/>
      <c r="H145" s="33">
        <f t="shared" si="5"/>
        <v>-171.36</v>
      </c>
      <c r="I145" s="162"/>
      <c r="J145" s="35">
        <f>SUM(J142:J144)</f>
        <v>225.68</v>
      </c>
      <c r="K145" s="13">
        <f>SUM(K142:K144)</f>
        <v>3208.54</v>
      </c>
      <c r="L145" s="13">
        <f>SUM(L142:L144)</f>
        <v>171.36</v>
      </c>
      <c r="M145" s="13"/>
      <c r="N145" s="13">
        <f t="shared" si="6"/>
        <v>-171.36</v>
      </c>
      <c r="O145" s="33"/>
    </row>
    <row r="146" spans="1:15" ht="15.75" customHeight="1" x14ac:dyDescent="0.2">
      <c r="A146" s="148">
        <v>36</v>
      </c>
      <c r="B146" s="149" t="s">
        <v>54</v>
      </c>
      <c r="C146" s="18" t="s">
        <v>29</v>
      </c>
      <c r="D146" s="2">
        <v>300</v>
      </c>
      <c r="E146" s="2">
        <v>135</v>
      </c>
      <c r="F146" s="25">
        <v>3125</v>
      </c>
      <c r="G146" s="25">
        <v>528</v>
      </c>
      <c r="H146" s="2">
        <f t="shared" si="5"/>
        <v>-2597</v>
      </c>
      <c r="I146" s="161"/>
      <c r="J146" s="27">
        <v>300</v>
      </c>
      <c r="K146" s="27">
        <v>135</v>
      </c>
      <c r="L146" s="25">
        <v>3125</v>
      </c>
      <c r="M146" s="25">
        <v>528</v>
      </c>
      <c r="N146" s="2">
        <f t="shared" si="6"/>
        <v>-2597</v>
      </c>
      <c r="O146" s="2"/>
    </row>
    <row r="147" spans="1:15" ht="22.5" customHeight="1" x14ac:dyDescent="0.2">
      <c r="A147" s="148"/>
      <c r="B147" s="149"/>
      <c r="C147" s="3" t="s">
        <v>59</v>
      </c>
      <c r="D147" s="4"/>
      <c r="E147" s="4"/>
      <c r="F147" s="4"/>
      <c r="G147" s="4">
        <v>0</v>
      </c>
      <c r="H147" s="4">
        <f t="shared" si="5"/>
        <v>0</v>
      </c>
      <c r="I147" s="161"/>
      <c r="J147" s="28">
        <v>0</v>
      </c>
      <c r="K147" s="28">
        <v>0</v>
      </c>
      <c r="L147" s="28"/>
      <c r="M147" s="24">
        <v>0</v>
      </c>
      <c r="N147" s="4">
        <f t="shared" si="6"/>
        <v>0</v>
      </c>
      <c r="O147" s="4"/>
    </row>
    <row r="148" spans="1:15" ht="15" customHeight="1" thickBot="1" x14ac:dyDescent="0.25">
      <c r="A148" s="148"/>
      <c r="B148" s="149"/>
      <c r="C148" s="5" t="s">
        <v>30</v>
      </c>
      <c r="D148" s="6">
        <v>1490</v>
      </c>
      <c r="E148" s="6">
        <v>570</v>
      </c>
      <c r="F148" s="6">
        <v>760</v>
      </c>
      <c r="G148" s="23">
        <v>590</v>
      </c>
      <c r="H148" s="6">
        <f t="shared" si="5"/>
        <v>-170</v>
      </c>
      <c r="I148" s="161"/>
      <c r="J148" s="26">
        <v>1490</v>
      </c>
      <c r="K148" s="26">
        <v>570</v>
      </c>
      <c r="L148" s="26">
        <v>760</v>
      </c>
      <c r="M148" s="23">
        <v>590</v>
      </c>
      <c r="N148" s="6">
        <f t="shared" si="6"/>
        <v>-170</v>
      </c>
      <c r="O148" s="6"/>
    </row>
    <row r="149" spans="1:15" ht="15" customHeight="1" thickBot="1" x14ac:dyDescent="0.25">
      <c r="A149" s="148"/>
      <c r="B149" s="149"/>
      <c r="C149" s="37" t="s">
        <v>4</v>
      </c>
      <c r="D149" s="13">
        <f>SUM(D146:D148)</f>
        <v>1790</v>
      </c>
      <c r="E149" s="13">
        <f>SUM(E146:E148)</f>
        <v>705</v>
      </c>
      <c r="F149" s="13">
        <f>SUM(F146:F148)</f>
        <v>3885</v>
      </c>
      <c r="G149" s="13">
        <f>SUM(G146:G148)</f>
        <v>1118</v>
      </c>
      <c r="H149" s="33">
        <f t="shared" si="5"/>
        <v>-2767</v>
      </c>
      <c r="I149" s="162"/>
      <c r="J149" s="35">
        <f>SUM(J146:J148)</f>
        <v>1790</v>
      </c>
      <c r="K149" s="13">
        <f>SUM(K146:K148)</f>
        <v>705</v>
      </c>
      <c r="L149" s="13">
        <f>SUM(L146:L148)</f>
        <v>3885</v>
      </c>
      <c r="M149" s="13">
        <f>SUM(M146:M148)</f>
        <v>1118</v>
      </c>
      <c r="N149" s="13">
        <f t="shared" si="6"/>
        <v>-2767</v>
      </c>
      <c r="O149" s="33"/>
    </row>
    <row r="150" spans="1:15" ht="19.5" customHeight="1" x14ac:dyDescent="0.2">
      <c r="A150" s="148">
        <v>37</v>
      </c>
      <c r="B150" s="149" t="s">
        <v>55</v>
      </c>
      <c r="C150" s="18" t="s">
        <v>29</v>
      </c>
      <c r="D150" s="2">
        <v>9337.2000000000007</v>
      </c>
      <c r="E150" s="2">
        <v>8386.2099999999991</v>
      </c>
      <c r="F150" s="25">
        <v>10405.6</v>
      </c>
      <c r="G150" s="25">
        <v>3573.2</v>
      </c>
      <c r="H150" s="2">
        <f t="shared" si="5"/>
        <v>-6832.4000000000005</v>
      </c>
      <c r="I150" s="161"/>
      <c r="J150" s="27">
        <v>9337.2000000000007</v>
      </c>
      <c r="K150" s="27">
        <v>8386.2099999999991</v>
      </c>
      <c r="L150" s="27">
        <v>10405.6</v>
      </c>
      <c r="M150" s="25">
        <v>3573.2</v>
      </c>
      <c r="N150" s="2">
        <f t="shared" si="6"/>
        <v>-6832.4000000000005</v>
      </c>
      <c r="O150" s="2"/>
    </row>
    <row r="151" spans="1:15" ht="24.75" customHeight="1" x14ac:dyDescent="0.2">
      <c r="A151" s="148"/>
      <c r="B151" s="149"/>
      <c r="C151" s="3" t="s">
        <v>59</v>
      </c>
      <c r="D151" s="4"/>
      <c r="E151" s="4"/>
      <c r="F151" s="4"/>
      <c r="G151" s="4">
        <v>0</v>
      </c>
      <c r="H151" s="4">
        <f t="shared" si="5"/>
        <v>0</v>
      </c>
      <c r="I151" s="161"/>
      <c r="J151" s="28">
        <v>0</v>
      </c>
      <c r="K151" s="28">
        <v>0</v>
      </c>
      <c r="L151" s="28"/>
      <c r="M151" s="28">
        <v>0</v>
      </c>
      <c r="N151" s="4">
        <f t="shared" si="6"/>
        <v>0</v>
      </c>
      <c r="O151" s="4"/>
    </row>
    <row r="152" spans="1:15" ht="15" customHeight="1" thickBot="1" x14ac:dyDescent="0.25">
      <c r="A152" s="148"/>
      <c r="B152" s="149"/>
      <c r="C152" s="5" t="s">
        <v>30</v>
      </c>
      <c r="D152" s="6">
        <v>226</v>
      </c>
      <c r="E152" s="6">
        <v>420</v>
      </c>
      <c r="F152" s="6">
        <v>240</v>
      </c>
      <c r="G152" s="6">
        <v>840</v>
      </c>
      <c r="H152" s="6">
        <f t="shared" si="5"/>
        <v>600</v>
      </c>
      <c r="I152" s="161"/>
      <c r="J152" s="26">
        <v>226</v>
      </c>
      <c r="K152" s="26">
        <v>420</v>
      </c>
      <c r="L152" s="26">
        <v>240</v>
      </c>
      <c r="M152" s="26">
        <v>840</v>
      </c>
      <c r="N152" s="6">
        <f t="shared" si="6"/>
        <v>600</v>
      </c>
      <c r="O152" s="6"/>
    </row>
    <row r="153" spans="1:15" ht="15" customHeight="1" thickBot="1" x14ac:dyDescent="0.25">
      <c r="A153" s="148"/>
      <c r="B153" s="149"/>
      <c r="C153" s="37" t="s">
        <v>4</v>
      </c>
      <c r="D153" s="13">
        <f>SUM(D150:D152)</f>
        <v>9563.2000000000007</v>
      </c>
      <c r="E153" s="13">
        <f>SUM(E150:E152)</f>
        <v>8806.2099999999991</v>
      </c>
      <c r="F153" s="13">
        <f>SUM(F150:F152)</f>
        <v>10645.6</v>
      </c>
      <c r="G153" s="13">
        <f>SUM(G150:G152)</f>
        <v>4413.2</v>
      </c>
      <c r="H153" s="33">
        <f t="shared" si="5"/>
        <v>-6232.4000000000005</v>
      </c>
      <c r="I153" s="162"/>
      <c r="J153" s="35">
        <f>SUM(J150:J152)</f>
        <v>9563.2000000000007</v>
      </c>
      <c r="K153" s="13">
        <f>SUM(K150:K152)</f>
        <v>8806.2099999999991</v>
      </c>
      <c r="L153" s="13">
        <f>SUM(L150:L152)</f>
        <v>10645.6</v>
      </c>
      <c r="M153" s="13">
        <f>SUM(M150:M152)</f>
        <v>4413.2</v>
      </c>
      <c r="N153" s="13">
        <f t="shared" si="6"/>
        <v>-6232.4000000000005</v>
      </c>
      <c r="O153" s="33"/>
    </row>
    <row r="154" spans="1:15" ht="16.5" customHeight="1" x14ac:dyDescent="0.2">
      <c r="A154" s="148">
        <v>38</v>
      </c>
      <c r="B154" s="149" t="s">
        <v>56</v>
      </c>
      <c r="C154" s="18" t="s">
        <v>29</v>
      </c>
      <c r="D154" s="2">
        <v>7602.13</v>
      </c>
      <c r="E154" s="2">
        <v>6486.34</v>
      </c>
      <c r="F154" s="25">
        <v>249.41</v>
      </c>
      <c r="G154" s="25">
        <v>3484.74</v>
      </c>
      <c r="H154" s="2">
        <f>G154-F154</f>
        <v>3235.33</v>
      </c>
      <c r="I154" s="161"/>
      <c r="J154" s="27">
        <v>7602.13</v>
      </c>
      <c r="K154" s="27">
        <v>6486.34</v>
      </c>
      <c r="L154" s="27">
        <v>249.41</v>
      </c>
      <c r="M154" s="27">
        <v>3484.74</v>
      </c>
      <c r="N154" s="2">
        <f t="shared" si="6"/>
        <v>3235.33</v>
      </c>
      <c r="O154" s="2"/>
    </row>
    <row r="155" spans="1:15" ht="23.25" customHeight="1" x14ac:dyDescent="0.2">
      <c r="A155" s="148"/>
      <c r="B155" s="149"/>
      <c r="C155" s="3" t="s">
        <v>59</v>
      </c>
      <c r="D155" s="4">
        <v>2164.9</v>
      </c>
      <c r="E155" s="4">
        <v>2048.64</v>
      </c>
      <c r="F155" s="4">
        <v>2995</v>
      </c>
      <c r="G155" s="4">
        <v>0</v>
      </c>
      <c r="H155" s="4">
        <f t="shared" si="5"/>
        <v>-2995</v>
      </c>
      <c r="I155" s="161"/>
      <c r="J155" s="28">
        <v>2164.9</v>
      </c>
      <c r="K155" s="28">
        <v>2048.64</v>
      </c>
      <c r="L155" s="28">
        <v>2995</v>
      </c>
      <c r="M155" s="28">
        <v>0</v>
      </c>
      <c r="N155" s="4">
        <f t="shared" si="6"/>
        <v>-2995</v>
      </c>
      <c r="O155" s="4"/>
    </row>
    <row r="156" spans="1:15" ht="15" customHeight="1" thickBot="1" x14ac:dyDescent="0.25">
      <c r="A156" s="148"/>
      <c r="B156" s="149"/>
      <c r="C156" s="5" t="s">
        <v>30</v>
      </c>
      <c r="D156" s="6">
        <v>700</v>
      </c>
      <c r="E156" s="6">
        <v>798.68</v>
      </c>
      <c r="F156" s="6">
        <v>956.26</v>
      </c>
      <c r="G156" s="6">
        <v>658.76</v>
      </c>
      <c r="H156" s="6">
        <f t="shared" si="5"/>
        <v>-297.5</v>
      </c>
      <c r="I156" s="161"/>
      <c r="J156" s="26">
        <v>700</v>
      </c>
      <c r="K156" s="26">
        <v>798.68</v>
      </c>
      <c r="L156" s="26">
        <v>800</v>
      </c>
      <c r="M156" s="26">
        <v>658.76</v>
      </c>
      <c r="N156" s="6">
        <f t="shared" si="6"/>
        <v>-141.24</v>
      </c>
      <c r="O156" s="6"/>
    </row>
    <row r="157" spans="1:15" ht="15" customHeight="1" thickBot="1" x14ac:dyDescent="0.25">
      <c r="A157" s="148"/>
      <c r="B157" s="149"/>
      <c r="C157" s="37" t="s">
        <v>4</v>
      </c>
      <c r="D157" s="13">
        <f>SUM(D154:D156)</f>
        <v>10467.030000000001</v>
      </c>
      <c r="E157" s="13">
        <f>SUM(E154:E156)</f>
        <v>9333.66</v>
      </c>
      <c r="F157" s="13">
        <f>SUM(F154:F156)</f>
        <v>4200.67</v>
      </c>
      <c r="G157" s="13">
        <f>SUM(G154:G156)</f>
        <v>4143.5</v>
      </c>
      <c r="H157" s="33">
        <f t="shared" si="5"/>
        <v>-57.170000000000073</v>
      </c>
      <c r="I157" s="162"/>
      <c r="J157" s="35">
        <f>SUM(J154:J156)</f>
        <v>10467.030000000001</v>
      </c>
      <c r="K157" s="13">
        <f>SUM(K154:K156)</f>
        <v>9333.66</v>
      </c>
      <c r="L157" s="13">
        <f>SUM(L154:L156)</f>
        <v>4044.41</v>
      </c>
      <c r="M157" s="13">
        <f>SUM(M154:M156)</f>
        <v>4143.5</v>
      </c>
      <c r="N157" s="13">
        <f t="shared" si="6"/>
        <v>99.090000000000146</v>
      </c>
      <c r="O157" s="33"/>
    </row>
    <row r="158" spans="1:15" ht="16.5" customHeight="1" x14ac:dyDescent="0.2">
      <c r="A158" s="150">
        <v>39</v>
      </c>
      <c r="B158" s="149" t="s">
        <v>75</v>
      </c>
      <c r="C158" s="18" t="s">
        <v>29</v>
      </c>
      <c r="D158" s="2"/>
      <c r="E158" s="2"/>
      <c r="F158" s="2"/>
      <c r="G158" s="2">
        <v>153728.45000000001</v>
      </c>
      <c r="H158" s="2">
        <f t="shared" si="5"/>
        <v>153728.45000000001</v>
      </c>
      <c r="I158" s="161"/>
      <c r="J158" s="27">
        <v>0</v>
      </c>
      <c r="K158" s="27">
        <v>0</v>
      </c>
      <c r="L158" s="27"/>
      <c r="M158" s="61">
        <v>0</v>
      </c>
      <c r="N158" s="2">
        <f t="shared" si="6"/>
        <v>0</v>
      </c>
      <c r="O158" s="2">
        <f>G158-M158</f>
        <v>153728.45000000001</v>
      </c>
    </row>
    <row r="159" spans="1:15" ht="24" customHeight="1" x14ac:dyDescent="0.2">
      <c r="A159" s="151"/>
      <c r="B159" s="149"/>
      <c r="C159" s="3" t="s">
        <v>59</v>
      </c>
      <c r="D159" s="4"/>
      <c r="E159" s="4"/>
      <c r="F159" s="4"/>
      <c r="G159" s="4"/>
      <c r="H159" s="4">
        <f t="shared" si="5"/>
        <v>0</v>
      </c>
      <c r="I159" s="161"/>
      <c r="J159" s="28">
        <v>0</v>
      </c>
      <c r="K159" s="28">
        <v>0</v>
      </c>
      <c r="L159" s="28"/>
      <c r="M159" s="62">
        <v>0</v>
      </c>
      <c r="N159" s="4">
        <f t="shared" si="6"/>
        <v>0</v>
      </c>
      <c r="O159" s="2">
        <f t="shared" ref="O159:O161" si="7">G159-M159</f>
        <v>0</v>
      </c>
    </row>
    <row r="160" spans="1:15" ht="15" customHeight="1" thickBot="1" x14ac:dyDescent="0.25">
      <c r="A160" s="151"/>
      <c r="B160" s="149"/>
      <c r="C160" s="5" t="s">
        <v>30</v>
      </c>
      <c r="D160" s="6">
        <v>123759.4</v>
      </c>
      <c r="E160" s="6">
        <v>155561.85999999999</v>
      </c>
      <c r="F160" s="23">
        <v>175831.51</v>
      </c>
      <c r="G160" s="23">
        <v>195416.45</v>
      </c>
      <c r="H160" s="6">
        <f t="shared" si="5"/>
        <v>19584.940000000002</v>
      </c>
      <c r="I160" s="161"/>
      <c r="J160" s="26">
        <v>123759.4</v>
      </c>
      <c r="K160" s="26">
        <v>65198.28</v>
      </c>
      <c r="L160" s="26">
        <v>156368.65</v>
      </c>
      <c r="M160" s="63">
        <v>195416.45</v>
      </c>
      <c r="N160" s="6">
        <f t="shared" si="6"/>
        <v>39047.800000000017</v>
      </c>
      <c r="O160" s="40">
        <f t="shared" si="7"/>
        <v>0</v>
      </c>
    </row>
    <row r="161" spans="1:15" ht="15" customHeight="1" thickBot="1" x14ac:dyDescent="0.25">
      <c r="A161" s="152"/>
      <c r="B161" s="149"/>
      <c r="C161" s="37" t="s">
        <v>4</v>
      </c>
      <c r="D161" s="13">
        <f>SUM(D158:D160)</f>
        <v>123759.4</v>
      </c>
      <c r="E161" s="13">
        <f>SUM(E158:E160)</f>
        <v>155561.85999999999</v>
      </c>
      <c r="F161" s="13">
        <f>SUM(F158:F160)</f>
        <v>175831.51</v>
      </c>
      <c r="G161" s="13">
        <f>SUM(G158:G160)</f>
        <v>349144.9</v>
      </c>
      <c r="H161" s="33">
        <f t="shared" si="5"/>
        <v>173313.39</v>
      </c>
      <c r="I161" s="162"/>
      <c r="J161" s="35">
        <f>SUM(J158:J160)</f>
        <v>123759.4</v>
      </c>
      <c r="K161" s="13">
        <f>SUM(K158:K160)</f>
        <v>65198.28</v>
      </c>
      <c r="L161" s="13">
        <f>SUM(L158:L160)</f>
        <v>156368.65</v>
      </c>
      <c r="M161" s="13">
        <f>SUM(M158:M160)</f>
        <v>195416.45</v>
      </c>
      <c r="N161" s="13">
        <f t="shared" si="6"/>
        <v>39047.800000000017</v>
      </c>
      <c r="O161" s="33">
        <f t="shared" si="7"/>
        <v>153728.45000000001</v>
      </c>
    </row>
    <row r="162" spans="1:15" ht="16.5" customHeight="1" x14ac:dyDescent="0.2">
      <c r="A162" s="148">
        <v>40</v>
      </c>
      <c r="B162" s="149" t="s">
        <v>74</v>
      </c>
      <c r="C162" s="18" t="s">
        <v>29</v>
      </c>
      <c r="D162" s="2"/>
      <c r="E162" s="2"/>
      <c r="F162" s="2"/>
      <c r="G162" s="2"/>
      <c r="H162" s="2">
        <f t="shared" si="5"/>
        <v>0</v>
      </c>
      <c r="I162" s="161"/>
      <c r="J162" s="27">
        <v>0</v>
      </c>
      <c r="K162" s="27">
        <v>0</v>
      </c>
      <c r="L162" s="27"/>
      <c r="M162" s="27"/>
      <c r="N162" s="2">
        <f t="shared" si="6"/>
        <v>0</v>
      </c>
      <c r="O162" s="2"/>
    </row>
    <row r="163" spans="1:15" ht="27" customHeight="1" x14ac:dyDescent="0.2">
      <c r="A163" s="148"/>
      <c r="B163" s="149"/>
      <c r="C163" s="3" t="s">
        <v>59</v>
      </c>
      <c r="D163" s="4"/>
      <c r="E163" s="4"/>
      <c r="F163" s="4"/>
      <c r="G163" s="4"/>
      <c r="H163" s="4">
        <f t="shared" si="5"/>
        <v>0</v>
      </c>
      <c r="I163" s="161"/>
      <c r="J163" s="28">
        <v>0</v>
      </c>
      <c r="K163" s="28">
        <v>0</v>
      </c>
      <c r="L163" s="28"/>
      <c r="M163" s="28"/>
      <c r="N163" s="4">
        <f t="shared" si="6"/>
        <v>0</v>
      </c>
      <c r="O163" s="2"/>
    </row>
    <row r="164" spans="1:15" ht="15" customHeight="1" thickBot="1" x14ac:dyDescent="0.25">
      <c r="A164" s="148"/>
      <c r="B164" s="149"/>
      <c r="C164" s="5" t="s">
        <v>30</v>
      </c>
      <c r="D164" s="6">
        <v>7383.13</v>
      </c>
      <c r="E164" s="6">
        <v>6179.76</v>
      </c>
      <c r="F164" s="23">
        <v>9985.8700000000008</v>
      </c>
      <c r="G164" s="23">
        <v>12506.939999999999</v>
      </c>
      <c r="H164" s="6">
        <f t="shared" si="5"/>
        <v>2521.0699999999979</v>
      </c>
      <c r="I164" s="161"/>
      <c r="J164" s="26">
        <v>7383.1299999999992</v>
      </c>
      <c r="K164" s="26">
        <v>6179.76</v>
      </c>
      <c r="L164" s="26">
        <v>9985.8700000000008</v>
      </c>
      <c r="M164" s="26">
        <v>12506.939999999999</v>
      </c>
      <c r="N164" s="6">
        <f t="shared" si="6"/>
        <v>2521.0699999999979</v>
      </c>
      <c r="O164" s="40"/>
    </row>
    <row r="165" spans="1:15" ht="15.75" customHeight="1" thickBot="1" x14ac:dyDescent="0.25">
      <c r="A165" s="148"/>
      <c r="B165" s="158"/>
      <c r="C165" s="37" t="s">
        <v>4</v>
      </c>
      <c r="D165" s="13">
        <f>SUM(D162:D164)</f>
        <v>7383.13</v>
      </c>
      <c r="E165" s="13">
        <f>SUM(E162:E164)</f>
        <v>6179.76</v>
      </c>
      <c r="F165" s="13">
        <f>SUM(F162:F164)</f>
        <v>9985.8700000000008</v>
      </c>
      <c r="G165" s="13">
        <f>SUM(G162:G164)</f>
        <v>12506.939999999999</v>
      </c>
      <c r="H165" s="33">
        <f t="shared" si="5"/>
        <v>2521.0699999999979</v>
      </c>
      <c r="I165" s="162"/>
      <c r="J165" s="35">
        <f>SUM(J162:J164)</f>
        <v>7383.1299999999992</v>
      </c>
      <c r="K165" s="13">
        <f>SUM(K162:K164)</f>
        <v>6179.76</v>
      </c>
      <c r="L165" s="13">
        <f>SUM(L162:L164)</f>
        <v>9985.8700000000008</v>
      </c>
      <c r="M165" s="13">
        <f>SUM(M162:M164)</f>
        <v>12506.939999999999</v>
      </c>
      <c r="N165" s="13">
        <f t="shared" si="6"/>
        <v>2521.0699999999979</v>
      </c>
      <c r="O165" s="33"/>
    </row>
    <row r="166" spans="1:15" ht="17.25" customHeight="1" x14ac:dyDescent="0.2">
      <c r="A166" s="148"/>
      <c r="B166" s="139" t="s">
        <v>4</v>
      </c>
      <c r="C166" s="18" t="s">
        <v>29</v>
      </c>
      <c r="D166" s="2">
        <f t="shared" ref="D166:E168" si="8">D6+D10+D14+D18+D22+D26+D34+D38+D42+D46+D50+D54+D58+D62+D66+D70+D74+D78+D82+D86+D90+D94+D98+D102+D106+D110+D114+D118+D122+D126+D130+D134+D138+D142+D146+D150+D154+D158+D162</f>
        <v>174223.67</v>
      </c>
      <c r="E166" s="2">
        <f t="shared" si="8"/>
        <v>173235.47999999998</v>
      </c>
      <c r="F166" s="2">
        <f>F6+F10+F14+F18+F22+F26+F30+F34+F38+F42+F46+F50+F54+F58+F62+F66+F70+F74+F78+F82+F86+F90+F94+F98+F102+F106+F110+F114+F118+F122+F126+F130+F134+F138+F142+F146+F150+F154+F158+F162</f>
        <v>154202.58000000002</v>
      </c>
      <c r="G166" s="2">
        <f>G6+G10+G14+G18+G22+G26+G30+G34+G38+G42+G46+G50+G54+G58+G62+G66+G70+G74+G78+G82+G86+G90+G94+G98+G102+G106+G110+G114+G118+G122+G126+G130+G134+G138+G142+G146+G150+G154+G158+G162</f>
        <v>369366.35</v>
      </c>
      <c r="H166" s="2">
        <f t="shared" si="5"/>
        <v>215163.76999999996</v>
      </c>
      <c r="I166" s="161"/>
      <c r="J166" s="2">
        <f t="shared" ref="J166:K168" si="9">J6+J10+J14+J18+J22+J26+J34+J38+J42+J46+J50+J54+J58+J62+J66+J70+J74+J78+J82+J86+J90+J94+J98+J102+J106+J110+J114+J118+J122+J126+J130+J134+J138+J142+J146+J150+J154+J158+J162</f>
        <v>174248.02000000002</v>
      </c>
      <c r="K166" s="2">
        <f t="shared" si="9"/>
        <v>160263.99999999997</v>
      </c>
      <c r="L166" s="2">
        <f>L6+L10+L14+L18+L22+L26+L30+L34+L38+L42+L46+L50+L54+L58+L62+L66+L70+L74+L78+L82+L86+L90+L94+L98+L102+L106+L110+L114+L118+L122+L126+L130+L134+L138+L142+L146+L150+L154+L158+L162</f>
        <v>154202.58000000002</v>
      </c>
      <c r="M166" s="2">
        <f>M6+M10+M14+M18+M22+M26+M30+M34+M38+M42+M46+M50+M54+M58+M62+M66+M70+M74+M78+M82+M86+M90+M94+M98+M102+M106+M110+M114+M118+M122+M126+M130+M134+M138+M142+M146+M150+M154+M158+M162</f>
        <v>215637.9</v>
      </c>
      <c r="N166" s="2">
        <f t="shared" si="6"/>
        <v>61435.319999999978</v>
      </c>
      <c r="O166" s="2">
        <f>G166-M166</f>
        <v>153728.44999999998</v>
      </c>
    </row>
    <row r="167" spans="1:15" ht="27.75" customHeight="1" x14ac:dyDescent="0.2">
      <c r="A167" s="148"/>
      <c r="B167" s="141"/>
      <c r="C167" s="3" t="s">
        <v>59</v>
      </c>
      <c r="D167" s="4">
        <f t="shared" si="8"/>
        <v>613678.67999999993</v>
      </c>
      <c r="E167" s="4">
        <f t="shared" si="8"/>
        <v>499914.03000000009</v>
      </c>
      <c r="F167" s="2">
        <f>F7+F11+F15+F19+F23+F27+F31+F35+F39+F43+F47+F51+F55+F59+F63+F67+F71+F75+F79+F83+F87+F91+F95+F99+F103+F107+F111+F115+F119+F123+F127+F131+F135+F139+F143+F147+F151+F155+F159+F163</f>
        <v>608271.86</v>
      </c>
      <c r="G167" s="2">
        <f t="shared" ref="G167:G168" si="10">G7+G11+G15+G19+G23+G27+G31+G35+G39+G43+G47+G51+G55+G59+G63+G67+G71+G75+G79+G83+G87+G91+G95+G99+G103+G107+G111+G115+G119+G123+G127+G131+G135+G139+G143+G147+G151+G155+G159+G163</f>
        <v>771299.62</v>
      </c>
      <c r="H167" s="4">
        <f t="shared" si="5"/>
        <v>163027.76</v>
      </c>
      <c r="I167" s="161"/>
      <c r="J167" s="4">
        <f t="shared" si="9"/>
        <v>613870.44999999995</v>
      </c>
      <c r="K167" s="4">
        <f t="shared" si="9"/>
        <v>496994.39000000007</v>
      </c>
      <c r="L167" s="2">
        <f t="shared" ref="L167:O168" si="11">L7+L11+L15+L19+L23+L27+L31+L35+L39+L43+L47+L51+L55+L59+L63+L67+L71+L75+L79+L83+L87+L91+L95+L99+L103+L107+L111+L115+L119+L123+L127+L131+L135+L139+L143+L147+L151+L155+L159+L163</f>
        <v>600471.86</v>
      </c>
      <c r="M167" s="2">
        <f t="shared" si="11"/>
        <v>771299.62</v>
      </c>
      <c r="N167" s="4">
        <f t="shared" si="6"/>
        <v>170827.76</v>
      </c>
      <c r="O167" s="4">
        <f t="shared" si="11"/>
        <v>0</v>
      </c>
    </row>
    <row r="168" spans="1:15" ht="15" customHeight="1" thickBot="1" x14ac:dyDescent="0.25">
      <c r="A168" s="148"/>
      <c r="B168" s="141"/>
      <c r="C168" s="5" t="s">
        <v>30</v>
      </c>
      <c r="D168" s="6">
        <f t="shared" si="8"/>
        <v>200014.71</v>
      </c>
      <c r="E168" s="6">
        <f t="shared" si="8"/>
        <v>218622.11</v>
      </c>
      <c r="F168" s="40">
        <f>F8+F12+F16+F20+F24+F28+F32+F36+F40+F44+F48+F52+F56+F60+F64+F68+F72+F76+F80+F84+F88+F92+F96+F100+F104+F108+F112+F116+F120+F124+F128+F132+F136+F140+F144+F148+F152+F156+F160+F164</f>
        <v>231347.02000000002</v>
      </c>
      <c r="G168" s="40">
        <f t="shared" si="10"/>
        <v>275349.34000000003</v>
      </c>
      <c r="H168" s="6">
        <f t="shared" si="5"/>
        <v>44002.320000000007</v>
      </c>
      <c r="I168" s="163"/>
      <c r="J168" s="40">
        <f t="shared" si="9"/>
        <v>199798.59</v>
      </c>
      <c r="K168" s="40">
        <f t="shared" si="9"/>
        <v>120687.48</v>
      </c>
      <c r="L168" s="40">
        <f t="shared" si="11"/>
        <v>211727.9</v>
      </c>
      <c r="M168" s="40">
        <f t="shared" si="11"/>
        <v>275349.34000000003</v>
      </c>
      <c r="N168" s="6">
        <f t="shared" si="6"/>
        <v>63621.440000000031</v>
      </c>
      <c r="O168" s="34">
        <f t="shared" si="11"/>
        <v>0</v>
      </c>
    </row>
    <row r="169" spans="1:15" ht="15.75" customHeight="1" thickBot="1" x14ac:dyDescent="0.25">
      <c r="A169" s="148"/>
      <c r="B169" s="159"/>
      <c r="C169" s="37" t="s">
        <v>4</v>
      </c>
      <c r="D169" s="13">
        <f>SUM(D166:D168)</f>
        <v>987917.05999999994</v>
      </c>
      <c r="E169" s="13">
        <f>SUM(E166:E168)</f>
        <v>891771.62</v>
      </c>
      <c r="F169" s="13">
        <f>SUM(F166:F168)</f>
        <v>993821.46</v>
      </c>
      <c r="G169" s="13">
        <f>SUM(G166:G168)</f>
        <v>1416015.31</v>
      </c>
      <c r="H169" s="33">
        <f t="shared" si="5"/>
        <v>422193.85000000009</v>
      </c>
      <c r="I169" s="164"/>
      <c r="J169" s="35">
        <f t="shared" ref="J169:M169" si="12">SUM(J166:J168)</f>
        <v>987917.05999999994</v>
      </c>
      <c r="K169" s="13">
        <f t="shared" si="12"/>
        <v>777945.87</v>
      </c>
      <c r="L169" s="13">
        <f t="shared" si="12"/>
        <v>966402.34</v>
      </c>
      <c r="M169" s="13">
        <f t="shared" si="12"/>
        <v>1262286.8600000001</v>
      </c>
      <c r="N169" s="13">
        <f t="shared" si="6"/>
        <v>295884.52000000014</v>
      </c>
      <c r="O169" s="33">
        <f>SUM(O166:O168)</f>
        <v>153728.44999999998</v>
      </c>
    </row>
    <row r="170" spans="1:15" ht="7.5" customHeight="1" x14ac:dyDescent="0.2">
      <c r="A170" s="12"/>
      <c r="B170" s="12"/>
      <c r="C170" s="12"/>
      <c r="D170" s="32"/>
      <c r="E170" s="32"/>
      <c r="F170" s="32"/>
      <c r="G170" s="32"/>
      <c r="H170" s="32"/>
      <c r="I170" s="32"/>
      <c r="J170" s="32"/>
      <c r="K170" s="12"/>
      <c r="L170" s="12"/>
      <c r="M170" s="12"/>
      <c r="N170" s="12"/>
      <c r="O170" s="12"/>
    </row>
    <row r="171" spans="1:15" x14ac:dyDescent="0.2">
      <c r="A171" s="156"/>
      <c r="B171" s="156"/>
      <c r="C171" s="156"/>
      <c r="D171" s="32"/>
      <c r="E171" s="32"/>
      <c r="F171" s="32"/>
      <c r="G171" s="32"/>
      <c r="H171" s="32"/>
      <c r="I171" s="32"/>
      <c r="J171" s="32"/>
      <c r="K171" s="12"/>
      <c r="L171" s="12"/>
      <c r="M171" s="12"/>
      <c r="N171" s="12"/>
      <c r="O171" s="12"/>
    </row>
    <row r="172" spans="1:15" x14ac:dyDescent="0.2">
      <c r="A172" s="157"/>
      <c r="B172" s="157"/>
      <c r="C172" s="157"/>
      <c r="D172" s="8"/>
      <c r="E172" s="8"/>
      <c r="F172" s="8"/>
      <c r="G172" s="8"/>
      <c r="H172" s="8"/>
      <c r="I172" s="8"/>
      <c r="J172" s="8"/>
    </row>
    <row r="173" spans="1:15" x14ac:dyDescent="0.2">
      <c r="D173" s="8"/>
      <c r="E173" s="8"/>
      <c r="F173" s="8"/>
      <c r="G173" s="8"/>
      <c r="H173" s="8"/>
      <c r="I173" s="8"/>
      <c r="J173" s="8"/>
    </row>
    <row r="174" spans="1:15" x14ac:dyDescent="0.2">
      <c r="D174" s="8"/>
      <c r="E174" s="8"/>
      <c r="F174" s="8"/>
      <c r="G174" s="8"/>
      <c r="H174" s="8"/>
      <c r="I174" s="8"/>
      <c r="J174" s="8"/>
    </row>
    <row r="175" spans="1:15" x14ac:dyDescent="0.2">
      <c r="D175" s="8"/>
      <c r="E175" s="8"/>
      <c r="F175" s="8"/>
      <c r="G175" s="8"/>
      <c r="H175" s="8"/>
      <c r="I175" s="8"/>
      <c r="J175" s="8"/>
    </row>
    <row r="176" spans="1:15" x14ac:dyDescent="0.2">
      <c r="D176" s="8"/>
      <c r="E176" s="8"/>
      <c r="F176" s="8"/>
      <c r="G176" s="8"/>
      <c r="H176" s="8"/>
      <c r="I176" s="8"/>
      <c r="J176" s="8"/>
    </row>
    <row r="177" spans="4:10" x14ac:dyDescent="0.2">
      <c r="D177" s="8"/>
      <c r="E177" s="8"/>
      <c r="F177" s="8"/>
      <c r="G177" s="8"/>
      <c r="H177" s="8"/>
      <c r="I177" s="8"/>
      <c r="J177" s="8"/>
    </row>
    <row r="178" spans="4:10" x14ac:dyDescent="0.2">
      <c r="D178" s="8"/>
      <c r="E178" s="8"/>
      <c r="F178" s="8"/>
      <c r="G178" s="8"/>
      <c r="H178" s="8"/>
      <c r="I178" s="8"/>
      <c r="J178" s="8"/>
    </row>
    <row r="179" spans="4:10" x14ac:dyDescent="0.2">
      <c r="D179" s="8"/>
      <c r="E179" s="8"/>
      <c r="F179" s="8"/>
      <c r="G179" s="8"/>
      <c r="H179" s="8"/>
      <c r="I179" s="8"/>
      <c r="J179" s="8"/>
    </row>
    <row r="180" spans="4:10" x14ac:dyDescent="0.2">
      <c r="D180" s="8"/>
      <c r="E180" s="8"/>
      <c r="F180" s="8"/>
      <c r="G180" s="8"/>
      <c r="H180" s="8"/>
      <c r="I180" s="8"/>
      <c r="J180" s="8"/>
    </row>
    <row r="181" spans="4:10" x14ac:dyDescent="0.2">
      <c r="D181" s="8"/>
      <c r="E181" s="8"/>
      <c r="F181" s="8"/>
      <c r="G181" s="8"/>
      <c r="H181" s="8"/>
      <c r="I181" s="8"/>
      <c r="J181" s="8"/>
    </row>
    <row r="182" spans="4:10" x14ac:dyDescent="0.2">
      <c r="D182" s="8"/>
      <c r="E182" s="8"/>
      <c r="F182" s="8"/>
      <c r="G182" s="8"/>
      <c r="H182" s="8"/>
      <c r="I182" s="8"/>
      <c r="J182" s="8"/>
    </row>
    <row r="183" spans="4:10" x14ac:dyDescent="0.2">
      <c r="D183" s="8"/>
      <c r="E183" s="8"/>
      <c r="F183" s="8"/>
      <c r="G183" s="8"/>
      <c r="H183" s="8"/>
      <c r="I183" s="8"/>
      <c r="J183" s="8"/>
    </row>
    <row r="184" spans="4:10" x14ac:dyDescent="0.2">
      <c r="D184" s="8"/>
      <c r="E184" s="8"/>
      <c r="F184" s="8"/>
      <c r="G184" s="8"/>
      <c r="H184" s="8"/>
      <c r="I184" s="8"/>
      <c r="J184" s="8"/>
    </row>
    <row r="185" spans="4:10" x14ac:dyDescent="0.2">
      <c r="D185" s="8"/>
      <c r="E185" s="8"/>
      <c r="F185" s="8"/>
      <c r="G185" s="8"/>
      <c r="H185" s="8"/>
      <c r="I185" s="8"/>
      <c r="J185" s="8"/>
    </row>
    <row r="186" spans="4:10" x14ac:dyDescent="0.2">
      <c r="D186" s="8"/>
      <c r="E186" s="8"/>
      <c r="F186" s="8"/>
      <c r="G186" s="8"/>
      <c r="H186" s="8"/>
      <c r="I186" s="8"/>
      <c r="J186" s="8"/>
    </row>
    <row r="187" spans="4:10" x14ac:dyDescent="0.2">
      <c r="D187" s="8"/>
      <c r="E187" s="8"/>
      <c r="F187" s="8"/>
      <c r="G187" s="8"/>
      <c r="H187" s="8"/>
      <c r="I187" s="8"/>
      <c r="J187" s="8"/>
    </row>
    <row r="188" spans="4:10" x14ac:dyDescent="0.2">
      <c r="D188" s="8"/>
      <c r="E188" s="8"/>
      <c r="F188" s="8"/>
      <c r="G188" s="8"/>
      <c r="H188" s="8"/>
      <c r="I188" s="8"/>
      <c r="J188" s="8"/>
    </row>
    <row r="189" spans="4:10" x14ac:dyDescent="0.2">
      <c r="D189" s="8"/>
      <c r="E189" s="8"/>
      <c r="F189" s="8"/>
      <c r="G189" s="8"/>
      <c r="H189" s="8"/>
      <c r="I189" s="8"/>
      <c r="J189" s="8"/>
    </row>
    <row r="190" spans="4:10" x14ac:dyDescent="0.2">
      <c r="D190" s="8"/>
      <c r="E190" s="8"/>
      <c r="F190" s="8"/>
      <c r="G190" s="8"/>
      <c r="H190" s="8"/>
      <c r="I190" s="8"/>
      <c r="J190" s="8"/>
    </row>
    <row r="191" spans="4:10" x14ac:dyDescent="0.2">
      <c r="D191" s="8"/>
      <c r="E191" s="8"/>
      <c r="F191" s="8"/>
      <c r="G191" s="8"/>
      <c r="H191" s="8"/>
      <c r="I191" s="8"/>
      <c r="J191" s="8"/>
    </row>
    <row r="192" spans="4:10" x14ac:dyDescent="0.2">
      <c r="D192" s="8"/>
      <c r="E192" s="8"/>
      <c r="F192" s="8"/>
      <c r="G192" s="8"/>
      <c r="H192" s="8"/>
      <c r="I192" s="8"/>
      <c r="J192" s="8"/>
    </row>
    <row r="193" spans="4:10" x14ac:dyDescent="0.2">
      <c r="D193" s="8"/>
      <c r="E193" s="8"/>
      <c r="F193" s="8"/>
      <c r="G193" s="8"/>
      <c r="H193" s="8"/>
      <c r="I193" s="8"/>
      <c r="J193" s="8"/>
    </row>
    <row r="194" spans="4:10" x14ac:dyDescent="0.2">
      <c r="D194" s="8"/>
      <c r="E194" s="8"/>
      <c r="F194" s="8"/>
      <c r="G194" s="8"/>
      <c r="H194" s="8"/>
      <c r="I194" s="8"/>
      <c r="J194" s="8"/>
    </row>
    <row r="195" spans="4:10" x14ac:dyDescent="0.2">
      <c r="D195" s="8"/>
      <c r="E195" s="8"/>
      <c r="F195" s="8"/>
      <c r="G195" s="8"/>
      <c r="H195" s="8"/>
      <c r="I195" s="8"/>
      <c r="J195" s="8"/>
    </row>
    <row r="196" spans="4:10" x14ac:dyDescent="0.2">
      <c r="D196" s="8"/>
      <c r="E196" s="8"/>
      <c r="F196" s="8"/>
      <c r="G196" s="8"/>
      <c r="H196" s="8"/>
      <c r="I196" s="8"/>
      <c r="J196" s="8"/>
    </row>
    <row r="197" spans="4:10" x14ac:dyDescent="0.2">
      <c r="D197" s="8"/>
      <c r="E197" s="8"/>
      <c r="F197" s="8"/>
      <c r="G197" s="8"/>
      <c r="H197" s="8"/>
      <c r="I197" s="8"/>
      <c r="J197" s="8"/>
    </row>
    <row r="198" spans="4:10" x14ac:dyDescent="0.2">
      <c r="D198" s="8"/>
      <c r="E198" s="8"/>
      <c r="F198" s="8"/>
      <c r="G198" s="8"/>
      <c r="H198" s="8"/>
      <c r="I198" s="8"/>
      <c r="J198" s="8"/>
    </row>
    <row r="199" spans="4:10" x14ac:dyDescent="0.2">
      <c r="D199" s="8"/>
      <c r="E199" s="8"/>
      <c r="F199" s="8"/>
      <c r="G199" s="8"/>
      <c r="H199" s="8"/>
      <c r="I199" s="8"/>
      <c r="J199" s="8"/>
    </row>
    <row r="200" spans="4:10" x14ac:dyDescent="0.2">
      <c r="D200" s="8"/>
      <c r="E200" s="8"/>
      <c r="F200" s="8"/>
      <c r="G200" s="8"/>
      <c r="H200" s="8"/>
      <c r="I200" s="8"/>
      <c r="J200" s="8"/>
    </row>
    <row r="201" spans="4:10" x14ac:dyDescent="0.2">
      <c r="D201" s="8"/>
      <c r="E201" s="8"/>
      <c r="F201" s="8"/>
      <c r="G201" s="8"/>
      <c r="H201" s="8"/>
      <c r="I201" s="8"/>
      <c r="J201" s="8"/>
    </row>
    <row r="202" spans="4:10" x14ac:dyDescent="0.2">
      <c r="D202" s="8"/>
      <c r="E202" s="8"/>
      <c r="F202" s="8"/>
      <c r="G202" s="8"/>
      <c r="H202" s="8"/>
      <c r="I202" s="8"/>
      <c r="J202" s="8"/>
    </row>
    <row r="203" spans="4:10" x14ac:dyDescent="0.2">
      <c r="D203" s="8"/>
      <c r="E203" s="8"/>
      <c r="F203" s="8"/>
      <c r="G203" s="8"/>
      <c r="H203" s="8"/>
      <c r="I203" s="8"/>
      <c r="J203" s="8"/>
    </row>
    <row r="204" spans="4:10" x14ac:dyDescent="0.2">
      <c r="D204" s="8"/>
      <c r="E204" s="8"/>
      <c r="F204" s="8"/>
      <c r="G204" s="8"/>
      <c r="H204" s="8"/>
      <c r="I204" s="8"/>
      <c r="J204" s="8"/>
    </row>
    <row r="205" spans="4:10" x14ac:dyDescent="0.2">
      <c r="D205" s="8"/>
      <c r="E205" s="8"/>
      <c r="F205" s="8"/>
      <c r="G205" s="8"/>
      <c r="H205" s="8"/>
      <c r="I205" s="8"/>
      <c r="J205" s="8"/>
    </row>
    <row r="206" spans="4:10" x14ac:dyDescent="0.2">
      <c r="D206" s="8"/>
      <c r="E206" s="8"/>
      <c r="F206" s="8"/>
      <c r="G206" s="8"/>
      <c r="H206" s="8"/>
      <c r="I206" s="8"/>
      <c r="J206" s="8"/>
    </row>
    <row r="207" spans="4:10" x14ac:dyDescent="0.2">
      <c r="D207" s="8"/>
      <c r="E207" s="8"/>
      <c r="F207" s="8"/>
      <c r="G207" s="8"/>
      <c r="H207" s="8"/>
      <c r="I207" s="8"/>
      <c r="J207" s="8"/>
    </row>
    <row r="208" spans="4:10" x14ac:dyDescent="0.2">
      <c r="D208" s="8"/>
      <c r="E208" s="8"/>
      <c r="F208" s="8"/>
      <c r="G208" s="8"/>
      <c r="H208" s="8"/>
      <c r="I208" s="8"/>
      <c r="J208" s="8"/>
    </row>
    <row r="209" spans="4:10" x14ac:dyDescent="0.2">
      <c r="D209" s="8"/>
      <c r="E209" s="8"/>
      <c r="F209" s="8"/>
      <c r="G209" s="8"/>
      <c r="H209" s="8"/>
      <c r="I209" s="8"/>
      <c r="J209" s="8"/>
    </row>
    <row r="210" spans="4:10" x14ac:dyDescent="0.2">
      <c r="D210" s="8"/>
      <c r="E210" s="8"/>
      <c r="F210" s="8"/>
      <c r="G210" s="8"/>
      <c r="H210" s="8"/>
      <c r="I210" s="8"/>
      <c r="J210" s="8"/>
    </row>
    <row r="211" spans="4:10" x14ac:dyDescent="0.2">
      <c r="D211" s="8"/>
      <c r="E211" s="8"/>
      <c r="F211" s="8"/>
      <c r="G211" s="8"/>
      <c r="H211" s="8"/>
      <c r="I211" s="8"/>
      <c r="J211" s="8"/>
    </row>
    <row r="212" spans="4:10" x14ac:dyDescent="0.2">
      <c r="D212" s="8"/>
      <c r="E212" s="8"/>
      <c r="F212" s="8"/>
      <c r="G212" s="8"/>
      <c r="H212" s="8"/>
      <c r="I212" s="8"/>
      <c r="J212" s="8"/>
    </row>
    <row r="213" spans="4:10" x14ac:dyDescent="0.2">
      <c r="D213" s="8"/>
      <c r="E213" s="8"/>
      <c r="F213" s="8"/>
      <c r="G213" s="8"/>
      <c r="H213" s="8"/>
      <c r="I213" s="8"/>
      <c r="J213" s="8"/>
    </row>
    <row r="214" spans="4:10" x14ac:dyDescent="0.2">
      <c r="D214" s="8"/>
      <c r="E214" s="8"/>
      <c r="F214" s="8"/>
      <c r="G214" s="8"/>
      <c r="H214" s="8"/>
      <c r="I214" s="8"/>
      <c r="J214" s="8"/>
    </row>
    <row r="215" spans="4:10" x14ac:dyDescent="0.2">
      <c r="D215" s="8"/>
      <c r="E215" s="8"/>
      <c r="F215" s="8"/>
      <c r="G215" s="8"/>
      <c r="H215" s="8"/>
      <c r="I215" s="8"/>
      <c r="J215" s="8"/>
    </row>
    <row r="216" spans="4:10" x14ac:dyDescent="0.2">
      <c r="D216" s="8"/>
      <c r="E216" s="8"/>
      <c r="F216" s="8"/>
      <c r="G216" s="8"/>
      <c r="H216" s="8"/>
      <c r="I216" s="8"/>
      <c r="J216" s="8"/>
    </row>
    <row r="217" spans="4:10" x14ac:dyDescent="0.2">
      <c r="D217" s="8"/>
      <c r="E217" s="8"/>
      <c r="F217" s="8"/>
      <c r="G217" s="8"/>
      <c r="H217" s="8"/>
      <c r="I217" s="8"/>
      <c r="J217" s="8"/>
    </row>
    <row r="218" spans="4:10" x14ac:dyDescent="0.2">
      <c r="D218" s="8"/>
      <c r="E218" s="8"/>
      <c r="F218" s="8"/>
      <c r="G218" s="8"/>
      <c r="H218" s="8"/>
      <c r="I218" s="8"/>
      <c r="J218" s="8"/>
    </row>
    <row r="219" spans="4:10" x14ac:dyDescent="0.2">
      <c r="D219" s="8"/>
      <c r="E219" s="8"/>
      <c r="F219" s="8"/>
      <c r="G219" s="8"/>
      <c r="H219" s="8"/>
      <c r="I219" s="8"/>
      <c r="J219" s="8"/>
    </row>
    <row r="220" spans="4:10" x14ac:dyDescent="0.2">
      <c r="D220" s="8"/>
      <c r="E220" s="8"/>
      <c r="F220" s="8"/>
      <c r="G220" s="8"/>
      <c r="H220" s="8"/>
      <c r="I220" s="8"/>
      <c r="J220" s="8"/>
    </row>
    <row r="221" spans="4:10" x14ac:dyDescent="0.2">
      <c r="D221" s="8"/>
      <c r="E221" s="8"/>
      <c r="F221" s="8"/>
      <c r="G221" s="8"/>
      <c r="H221" s="8"/>
      <c r="I221" s="8"/>
      <c r="J221" s="8"/>
    </row>
    <row r="222" spans="4:10" x14ac:dyDescent="0.2">
      <c r="D222" s="8"/>
      <c r="E222" s="8"/>
      <c r="F222" s="8"/>
      <c r="G222" s="8"/>
      <c r="H222" s="8"/>
      <c r="I222" s="8"/>
      <c r="J222" s="8"/>
    </row>
    <row r="223" spans="4:10" x14ac:dyDescent="0.2">
      <c r="D223" s="8"/>
      <c r="E223" s="8"/>
      <c r="F223" s="8"/>
      <c r="G223" s="8"/>
      <c r="H223" s="8"/>
      <c r="I223" s="8"/>
      <c r="J223" s="8"/>
    </row>
    <row r="224" spans="4:10" x14ac:dyDescent="0.2">
      <c r="D224" s="8"/>
      <c r="E224" s="8"/>
      <c r="F224" s="8"/>
      <c r="G224" s="8"/>
      <c r="H224" s="8"/>
      <c r="I224" s="8"/>
      <c r="J224" s="8"/>
    </row>
    <row r="225" spans="4:10" x14ac:dyDescent="0.2">
      <c r="D225" s="8"/>
      <c r="E225" s="8"/>
      <c r="F225" s="8"/>
      <c r="G225" s="8"/>
      <c r="H225" s="8"/>
      <c r="I225" s="8"/>
      <c r="J225" s="8"/>
    </row>
    <row r="226" spans="4:10" x14ac:dyDescent="0.2">
      <c r="D226" s="8"/>
      <c r="E226" s="8"/>
      <c r="F226" s="8"/>
      <c r="G226" s="8"/>
      <c r="H226" s="8"/>
      <c r="I226" s="8"/>
      <c r="J226" s="8"/>
    </row>
    <row r="227" spans="4:10" x14ac:dyDescent="0.2">
      <c r="D227" s="8"/>
      <c r="E227" s="8"/>
      <c r="F227" s="8"/>
      <c r="G227" s="8"/>
      <c r="H227" s="8"/>
      <c r="I227" s="8"/>
      <c r="J227" s="8"/>
    </row>
    <row r="228" spans="4:10" x14ac:dyDescent="0.2">
      <c r="D228" s="8"/>
      <c r="E228" s="8"/>
      <c r="F228" s="8"/>
      <c r="G228" s="8"/>
      <c r="H228" s="8"/>
      <c r="I228" s="8"/>
      <c r="J228" s="8"/>
    </row>
    <row r="229" spans="4:10" x14ac:dyDescent="0.2">
      <c r="D229" s="8"/>
      <c r="E229" s="8"/>
      <c r="F229" s="8"/>
      <c r="G229" s="8"/>
      <c r="H229" s="8"/>
      <c r="I229" s="8"/>
      <c r="J229" s="8"/>
    </row>
    <row r="230" spans="4:10" x14ac:dyDescent="0.2">
      <c r="D230" s="8"/>
      <c r="E230" s="8"/>
      <c r="F230" s="8"/>
      <c r="G230" s="8"/>
      <c r="H230" s="8"/>
      <c r="I230" s="8"/>
      <c r="J230" s="8"/>
    </row>
    <row r="231" spans="4:10" x14ac:dyDescent="0.2">
      <c r="D231" s="8"/>
      <c r="E231" s="8"/>
      <c r="F231" s="8"/>
      <c r="G231" s="8"/>
      <c r="H231" s="8"/>
      <c r="I231" s="8"/>
      <c r="J231" s="8"/>
    </row>
    <row r="232" spans="4:10" x14ac:dyDescent="0.2">
      <c r="D232" s="8"/>
      <c r="E232" s="8"/>
      <c r="F232" s="8"/>
      <c r="G232" s="8"/>
      <c r="H232" s="8"/>
      <c r="I232" s="8"/>
      <c r="J232" s="8"/>
    </row>
    <row r="233" spans="4:10" x14ac:dyDescent="0.2">
      <c r="D233" s="8"/>
      <c r="E233" s="8"/>
      <c r="F233" s="8"/>
      <c r="G233" s="8"/>
      <c r="H233" s="8"/>
      <c r="I233" s="8"/>
      <c r="J233" s="8"/>
    </row>
    <row r="234" spans="4:10" x14ac:dyDescent="0.2">
      <c r="D234" s="8"/>
      <c r="E234" s="8"/>
      <c r="F234" s="8"/>
      <c r="G234" s="8"/>
      <c r="H234" s="8"/>
      <c r="I234" s="8"/>
      <c r="J234" s="8"/>
    </row>
    <row r="235" spans="4:10" x14ac:dyDescent="0.2">
      <c r="D235" s="8"/>
      <c r="E235" s="8"/>
      <c r="F235" s="8"/>
      <c r="G235" s="8"/>
      <c r="H235" s="8"/>
      <c r="I235" s="8"/>
      <c r="J235" s="8"/>
    </row>
    <row r="236" spans="4:10" x14ac:dyDescent="0.2">
      <c r="D236" s="8"/>
      <c r="E236" s="8"/>
      <c r="F236" s="8"/>
      <c r="G236" s="8"/>
      <c r="H236" s="8"/>
      <c r="I236" s="8"/>
      <c r="J236" s="8"/>
    </row>
    <row r="237" spans="4:10" x14ac:dyDescent="0.2">
      <c r="D237" s="8"/>
      <c r="E237" s="8"/>
      <c r="F237" s="8"/>
      <c r="G237" s="8"/>
      <c r="H237" s="8"/>
      <c r="I237" s="8"/>
      <c r="J237" s="8"/>
    </row>
    <row r="238" spans="4:10" x14ac:dyDescent="0.2">
      <c r="D238" s="8"/>
      <c r="E238" s="8"/>
      <c r="F238" s="8"/>
      <c r="G238" s="8"/>
      <c r="H238" s="8"/>
      <c r="I238" s="8"/>
      <c r="J238" s="8"/>
    </row>
    <row r="239" spans="4:10" x14ac:dyDescent="0.2">
      <c r="D239" s="8"/>
      <c r="E239" s="8"/>
      <c r="F239" s="8"/>
      <c r="G239" s="8"/>
      <c r="H239" s="8"/>
      <c r="I239" s="8"/>
      <c r="J239" s="8"/>
    </row>
    <row r="240" spans="4:10" x14ac:dyDescent="0.2">
      <c r="D240" s="8"/>
      <c r="E240" s="8"/>
      <c r="F240" s="8"/>
      <c r="G240" s="8"/>
      <c r="H240" s="8"/>
      <c r="I240" s="8"/>
      <c r="J240" s="8"/>
    </row>
    <row r="241" spans="4:10" x14ac:dyDescent="0.2">
      <c r="D241" s="8"/>
      <c r="E241" s="8"/>
      <c r="F241" s="8"/>
      <c r="G241" s="8"/>
      <c r="H241" s="8"/>
      <c r="I241" s="8"/>
      <c r="J241" s="8"/>
    </row>
    <row r="242" spans="4:10" x14ac:dyDescent="0.2">
      <c r="D242" s="8"/>
      <c r="E242" s="8"/>
      <c r="F242" s="8"/>
      <c r="G242" s="8"/>
      <c r="H242" s="8"/>
      <c r="I242" s="8"/>
      <c r="J242" s="8"/>
    </row>
    <row r="243" spans="4:10" x14ac:dyDescent="0.2">
      <c r="D243" s="8"/>
      <c r="E243" s="8"/>
      <c r="F243" s="8"/>
      <c r="G243" s="8"/>
      <c r="H243" s="8"/>
      <c r="I243" s="8"/>
      <c r="J243" s="8"/>
    </row>
    <row r="244" spans="4:10" x14ac:dyDescent="0.2">
      <c r="D244" s="8"/>
      <c r="E244" s="8"/>
      <c r="F244" s="8"/>
      <c r="G244" s="8"/>
      <c r="H244" s="8"/>
      <c r="I244" s="8"/>
      <c r="J244" s="8"/>
    </row>
    <row r="245" spans="4:10" x14ac:dyDescent="0.2">
      <c r="D245" s="8"/>
      <c r="E245" s="8"/>
      <c r="F245" s="8"/>
      <c r="G245" s="8"/>
      <c r="H245" s="8"/>
      <c r="I245" s="8"/>
      <c r="J245" s="8"/>
    </row>
    <row r="246" spans="4:10" x14ac:dyDescent="0.2">
      <c r="D246" s="8"/>
      <c r="E246" s="8"/>
      <c r="F246" s="8"/>
      <c r="G246" s="8"/>
      <c r="H246" s="8"/>
      <c r="I246" s="8"/>
      <c r="J246" s="8"/>
    </row>
    <row r="247" spans="4:10" x14ac:dyDescent="0.2">
      <c r="D247" s="8"/>
      <c r="E247" s="8"/>
      <c r="F247" s="8"/>
      <c r="G247" s="8"/>
      <c r="H247" s="8"/>
      <c r="I247" s="8"/>
      <c r="J247" s="8"/>
    </row>
    <row r="248" spans="4:10" x14ac:dyDescent="0.2">
      <c r="D248" s="8"/>
      <c r="E248" s="8"/>
      <c r="F248" s="8"/>
      <c r="G248" s="8"/>
      <c r="H248" s="8"/>
      <c r="I248" s="8"/>
      <c r="J248" s="8"/>
    </row>
    <row r="249" spans="4:10" x14ac:dyDescent="0.2">
      <c r="D249" s="8"/>
      <c r="E249" s="8"/>
      <c r="F249" s="8"/>
      <c r="G249" s="8"/>
      <c r="H249" s="8"/>
      <c r="I249" s="8"/>
      <c r="J249" s="8"/>
    </row>
    <row r="250" spans="4:10" x14ac:dyDescent="0.2">
      <c r="D250" s="8"/>
      <c r="E250" s="8"/>
      <c r="F250" s="8"/>
      <c r="G250" s="8"/>
      <c r="H250" s="8"/>
      <c r="I250" s="8"/>
      <c r="J250" s="8"/>
    </row>
    <row r="251" spans="4:10" x14ac:dyDescent="0.2">
      <c r="D251" s="8"/>
      <c r="E251" s="8"/>
      <c r="F251" s="8"/>
      <c r="G251" s="8"/>
      <c r="H251" s="8"/>
      <c r="I251" s="8"/>
      <c r="J251" s="8"/>
    </row>
    <row r="252" spans="4:10" x14ac:dyDescent="0.2">
      <c r="D252" s="8"/>
      <c r="E252" s="8"/>
      <c r="F252" s="8"/>
      <c r="G252" s="8"/>
      <c r="H252" s="8"/>
      <c r="I252" s="8"/>
      <c r="J252" s="8"/>
    </row>
    <row r="253" spans="4:10" x14ac:dyDescent="0.2">
      <c r="D253" s="8"/>
      <c r="E253" s="8"/>
      <c r="F253" s="8"/>
      <c r="G253" s="8"/>
      <c r="H253" s="8"/>
      <c r="I253" s="8"/>
      <c r="J253" s="8"/>
    </row>
    <row r="254" spans="4:10" x14ac:dyDescent="0.2">
      <c r="D254" s="8"/>
      <c r="E254" s="8"/>
      <c r="F254" s="8"/>
      <c r="G254" s="8"/>
      <c r="H254" s="8"/>
      <c r="I254" s="8"/>
      <c r="J254" s="8"/>
    </row>
    <row r="255" spans="4:10" x14ac:dyDescent="0.2">
      <c r="D255" s="8"/>
      <c r="E255" s="8"/>
      <c r="F255" s="8"/>
      <c r="G255" s="8"/>
      <c r="H255" s="8"/>
      <c r="I255" s="8"/>
      <c r="J255" s="8"/>
    </row>
    <row r="256" spans="4:10" x14ac:dyDescent="0.2">
      <c r="D256" s="8"/>
      <c r="E256" s="8"/>
      <c r="F256" s="8"/>
      <c r="G256" s="8"/>
      <c r="H256" s="8"/>
      <c r="I256" s="8"/>
      <c r="J256" s="8"/>
    </row>
    <row r="257" spans="4:10" x14ac:dyDescent="0.2">
      <c r="D257" s="8"/>
      <c r="E257" s="8"/>
      <c r="F257" s="8"/>
      <c r="G257" s="8"/>
      <c r="H257" s="8"/>
      <c r="I257" s="8"/>
      <c r="J257" s="8"/>
    </row>
    <row r="258" spans="4:10" x14ac:dyDescent="0.2">
      <c r="D258" s="8"/>
      <c r="E258" s="8"/>
      <c r="F258" s="8"/>
      <c r="G258" s="8"/>
      <c r="H258" s="8"/>
      <c r="I258" s="8"/>
      <c r="J258" s="8"/>
    </row>
    <row r="259" spans="4:10" x14ac:dyDescent="0.2">
      <c r="D259" s="8"/>
      <c r="E259" s="8"/>
      <c r="F259" s="8"/>
      <c r="G259" s="8"/>
      <c r="H259" s="8"/>
      <c r="I259" s="8"/>
      <c r="J259" s="8"/>
    </row>
    <row r="260" spans="4:10" x14ac:dyDescent="0.2">
      <c r="D260" s="8"/>
      <c r="E260" s="8"/>
      <c r="F260" s="8"/>
      <c r="G260" s="8"/>
      <c r="H260" s="8"/>
      <c r="I260" s="8"/>
      <c r="J260" s="8"/>
    </row>
    <row r="261" spans="4:10" x14ac:dyDescent="0.2">
      <c r="D261" s="8"/>
      <c r="E261" s="8"/>
      <c r="F261" s="8"/>
      <c r="G261" s="8"/>
      <c r="H261" s="8"/>
      <c r="I261" s="8"/>
      <c r="J261" s="8"/>
    </row>
    <row r="262" spans="4:10" x14ac:dyDescent="0.2">
      <c r="D262" s="8"/>
      <c r="E262" s="8"/>
      <c r="F262" s="8"/>
      <c r="G262" s="8"/>
      <c r="H262" s="8"/>
      <c r="I262" s="8"/>
      <c r="J262" s="8"/>
    </row>
    <row r="263" spans="4:10" x14ac:dyDescent="0.2">
      <c r="D263" s="8"/>
      <c r="E263" s="8"/>
      <c r="F263" s="8"/>
      <c r="G263" s="8"/>
      <c r="H263" s="8"/>
      <c r="I263" s="8"/>
      <c r="J263" s="8"/>
    </row>
    <row r="264" spans="4:10" x14ac:dyDescent="0.2">
      <c r="D264" s="8"/>
      <c r="E264" s="8"/>
      <c r="F264" s="8"/>
      <c r="G264" s="8"/>
      <c r="H264" s="8"/>
      <c r="I264" s="8"/>
      <c r="J264" s="8"/>
    </row>
    <row r="265" spans="4:10" x14ac:dyDescent="0.2">
      <c r="D265" s="8"/>
      <c r="E265" s="8"/>
      <c r="F265" s="8"/>
      <c r="G265" s="8"/>
      <c r="H265" s="8"/>
      <c r="I265" s="8"/>
      <c r="J265" s="8"/>
    </row>
    <row r="266" spans="4:10" x14ac:dyDescent="0.2">
      <c r="D266" s="8"/>
      <c r="E266" s="8"/>
      <c r="F266" s="8"/>
      <c r="G266" s="8"/>
      <c r="H266" s="8"/>
      <c r="I266" s="8"/>
      <c r="J266" s="8"/>
    </row>
    <row r="267" spans="4:10" x14ac:dyDescent="0.2">
      <c r="D267" s="8"/>
      <c r="E267" s="8"/>
      <c r="F267" s="8"/>
      <c r="G267" s="8"/>
      <c r="H267" s="8"/>
      <c r="I267" s="8"/>
      <c r="J267" s="8"/>
    </row>
    <row r="268" spans="4:10" x14ac:dyDescent="0.2">
      <c r="D268" s="8"/>
      <c r="E268" s="8"/>
      <c r="F268" s="8"/>
      <c r="G268" s="8"/>
      <c r="H268" s="8"/>
      <c r="I268" s="8"/>
      <c r="J268" s="8"/>
    </row>
    <row r="269" spans="4:10" x14ac:dyDescent="0.2">
      <c r="D269" s="8"/>
      <c r="E269" s="8"/>
      <c r="F269" s="8"/>
      <c r="G269" s="8"/>
      <c r="H269" s="8"/>
      <c r="I269" s="8"/>
      <c r="J269" s="8"/>
    </row>
    <row r="270" spans="4:10" x14ac:dyDescent="0.2">
      <c r="D270" s="8"/>
      <c r="E270" s="8"/>
      <c r="F270" s="8"/>
      <c r="G270" s="8"/>
      <c r="H270" s="8"/>
      <c r="I270" s="8"/>
      <c r="J270" s="8"/>
    </row>
    <row r="271" spans="4:10" x14ac:dyDescent="0.2">
      <c r="D271" s="8"/>
      <c r="E271" s="8"/>
      <c r="F271" s="8"/>
      <c r="G271" s="8"/>
      <c r="H271" s="8"/>
      <c r="I271" s="8"/>
      <c r="J271" s="8"/>
    </row>
    <row r="272" spans="4:10" x14ac:dyDescent="0.2">
      <c r="D272" s="8"/>
      <c r="E272" s="8"/>
      <c r="F272" s="8"/>
      <c r="G272" s="8"/>
      <c r="H272" s="8"/>
      <c r="I272" s="8"/>
      <c r="J272" s="8"/>
    </row>
    <row r="273" spans="4:10" x14ac:dyDescent="0.2">
      <c r="D273" s="8"/>
      <c r="E273" s="8"/>
      <c r="F273" s="8"/>
      <c r="G273" s="8"/>
      <c r="H273" s="8"/>
      <c r="I273" s="8"/>
      <c r="J273" s="8"/>
    </row>
    <row r="274" spans="4:10" x14ac:dyDescent="0.2">
      <c r="D274" s="8"/>
      <c r="E274" s="8"/>
      <c r="F274" s="8"/>
      <c r="G274" s="8"/>
      <c r="H274" s="8"/>
      <c r="I274" s="8"/>
      <c r="J274" s="8"/>
    </row>
    <row r="275" spans="4:10" x14ac:dyDescent="0.2">
      <c r="D275" s="8"/>
      <c r="E275" s="8"/>
      <c r="F275" s="8"/>
      <c r="G275" s="8"/>
      <c r="H275" s="8"/>
      <c r="I275" s="8"/>
      <c r="J275" s="8"/>
    </row>
    <row r="276" spans="4:10" x14ac:dyDescent="0.2">
      <c r="D276" s="8"/>
      <c r="E276" s="8"/>
      <c r="F276" s="8"/>
      <c r="G276" s="8"/>
      <c r="H276" s="8"/>
      <c r="I276" s="8"/>
      <c r="J276" s="8"/>
    </row>
    <row r="277" spans="4:10" x14ac:dyDescent="0.2">
      <c r="D277" s="8"/>
      <c r="E277" s="8"/>
      <c r="F277" s="8"/>
      <c r="G277" s="8"/>
      <c r="H277" s="8"/>
      <c r="I277" s="8"/>
      <c r="J277" s="8"/>
    </row>
    <row r="278" spans="4:10" x14ac:dyDescent="0.2">
      <c r="D278" s="8"/>
      <c r="E278" s="8"/>
      <c r="F278" s="8"/>
      <c r="G278" s="8"/>
      <c r="H278" s="8"/>
      <c r="I278" s="8"/>
      <c r="J278" s="8"/>
    </row>
    <row r="279" spans="4:10" x14ac:dyDescent="0.2">
      <c r="D279" s="8"/>
      <c r="E279" s="8"/>
      <c r="F279" s="8"/>
      <c r="G279" s="8"/>
      <c r="H279" s="8"/>
      <c r="I279" s="8"/>
      <c r="J279" s="8"/>
    </row>
    <row r="280" spans="4:10" x14ac:dyDescent="0.2">
      <c r="D280" s="8"/>
      <c r="E280" s="8"/>
      <c r="F280" s="8"/>
      <c r="G280" s="8"/>
      <c r="H280" s="8"/>
      <c r="I280" s="8"/>
      <c r="J280" s="8"/>
    </row>
    <row r="281" spans="4:10" x14ac:dyDescent="0.2">
      <c r="D281" s="8"/>
      <c r="E281" s="8"/>
      <c r="F281" s="8"/>
      <c r="G281" s="8"/>
      <c r="H281" s="8"/>
      <c r="I281" s="8"/>
      <c r="J281" s="8"/>
    </row>
    <row r="282" spans="4:10" x14ac:dyDescent="0.2">
      <c r="D282" s="8"/>
      <c r="E282" s="8"/>
      <c r="F282" s="8"/>
      <c r="G282" s="8"/>
      <c r="H282" s="8"/>
      <c r="I282" s="8"/>
      <c r="J282" s="8"/>
    </row>
    <row r="283" spans="4:10" x14ac:dyDescent="0.2">
      <c r="D283" s="8"/>
      <c r="E283" s="8"/>
      <c r="F283" s="8"/>
      <c r="G283" s="8"/>
      <c r="H283" s="8"/>
      <c r="I283" s="8"/>
      <c r="J283" s="8"/>
    </row>
    <row r="284" spans="4:10" x14ac:dyDescent="0.2">
      <c r="D284" s="8"/>
      <c r="E284" s="8"/>
      <c r="F284" s="8"/>
      <c r="G284" s="8"/>
      <c r="H284" s="8"/>
      <c r="I284" s="8"/>
      <c r="J284" s="8"/>
    </row>
    <row r="285" spans="4:10" x14ac:dyDescent="0.2">
      <c r="D285" s="8"/>
      <c r="E285" s="8"/>
      <c r="F285" s="8"/>
      <c r="G285" s="8"/>
      <c r="H285" s="8"/>
      <c r="I285" s="8"/>
      <c r="J285" s="8"/>
    </row>
    <row r="286" spans="4:10" x14ac:dyDescent="0.2">
      <c r="D286" s="8"/>
      <c r="E286" s="8"/>
      <c r="F286" s="8"/>
      <c r="G286" s="8"/>
      <c r="H286" s="8"/>
      <c r="I286" s="8"/>
      <c r="J286" s="8"/>
    </row>
    <row r="287" spans="4:10" x14ac:dyDescent="0.2">
      <c r="D287" s="8"/>
      <c r="E287" s="8"/>
      <c r="F287" s="8"/>
      <c r="G287" s="8"/>
      <c r="H287" s="8"/>
      <c r="I287" s="8"/>
      <c r="J287" s="8"/>
    </row>
    <row r="288" spans="4:10" x14ac:dyDescent="0.2">
      <c r="D288" s="8"/>
      <c r="E288" s="8"/>
      <c r="F288" s="8"/>
      <c r="G288" s="8"/>
      <c r="H288" s="8"/>
      <c r="I288" s="8"/>
      <c r="J288" s="8"/>
    </row>
    <row r="289" spans="4:10" x14ac:dyDescent="0.2">
      <c r="D289" s="8"/>
      <c r="E289" s="8"/>
      <c r="F289" s="8"/>
      <c r="G289" s="8"/>
      <c r="H289" s="8"/>
      <c r="I289" s="8"/>
      <c r="J289" s="8"/>
    </row>
    <row r="290" spans="4:10" x14ac:dyDescent="0.2">
      <c r="D290" s="8"/>
      <c r="E290" s="8"/>
      <c r="F290" s="8"/>
      <c r="G290" s="8"/>
      <c r="H290" s="8"/>
      <c r="I290" s="8"/>
      <c r="J290" s="8"/>
    </row>
    <row r="291" spans="4:10" x14ac:dyDescent="0.2">
      <c r="D291" s="8"/>
      <c r="E291" s="8"/>
      <c r="F291" s="8"/>
      <c r="G291" s="8"/>
      <c r="H291" s="8"/>
      <c r="I291" s="8"/>
      <c r="J291" s="8"/>
    </row>
    <row r="292" spans="4:10" x14ac:dyDescent="0.2">
      <c r="D292" s="8"/>
      <c r="E292" s="8"/>
      <c r="F292" s="8"/>
      <c r="G292" s="8"/>
      <c r="H292" s="8"/>
      <c r="I292" s="8"/>
      <c r="J292" s="8"/>
    </row>
    <row r="293" spans="4:10" x14ac:dyDescent="0.2">
      <c r="D293" s="8"/>
      <c r="E293" s="8"/>
      <c r="F293" s="8"/>
      <c r="G293" s="8"/>
      <c r="H293" s="8"/>
      <c r="I293" s="8"/>
      <c r="J293" s="8"/>
    </row>
    <row r="294" spans="4:10" x14ac:dyDescent="0.2">
      <c r="D294" s="8"/>
      <c r="E294" s="8"/>
      <c r="F294" s="8"/>
      <c r="G294" s="8"/>
      <c r="H294" s="8"/>
      <c r="I294" s="8"/>
      <c r="J294" s="8"/>
    </row>
    <row r="295" spans="4:10" x14ac:dyDescent="0.2">
      <c r="D295" s="8"/>
      <c r="E295" s="8"/>
      <c r="F295" s="8"/>
      <c r="G295" s="8"/>
      <c r="H295" s="8"/>
      <c r="I295" s="8"/>
      <c r="J295" s="8"/>
    </row>
    <row r="296" spans="4:10" x14ac:dyDescent="0.2">
      <c r="D296" s="8"/>
      <c r="E296" s="8"/>
      <c r="F296" s="8"/>
      <c r="G296" s="8"/>
      <c r="H296" s="8"/>
      <c r="I296" s="8"/>
      <c r="J296" s="8"/>
    </row>
  </sheetData>
  <mergeCells count="102">
    <mergeCell ref="F2:F4"/>
    <mergeCell ref="L2:L4"/>
    <mergeCell ref="A1:O1"/>
    <mergeCell ref="A6:A9"/>
    <mergeCell ref="B6:B9"/>
    <mergeCell ref="K2:K4"/>
    <mergeCell ref="N2:N4"/>
    <mergeCell ref="G2:G4"/>
    <mergeCell ref="M2:M4"/>
    <mergeCell ref="A10:A13"/>
    <mergeCell ref="B10:B13"/>
    <mergeCell ref="O2:O4"/>
    <mergeCell ref="D5:O5"/>
    <mergeCell ref="A2:A5"/>
    <mergeCell ref="B2:B5"/>
    <mergeCell ref="C2:C5"/>
    <mergeCell ref="I2:I4"/>
    <mergeCell ref="D2:D4"/>
    <mergeCell ref="E2:E4"/>
    <mergeCell ref="H2:H4"/>
    <mergeCell ref="I6:I169"/>
    <mergeCell ref="J2:J4"/>
    <mergeCell ref="A14:A17"/>
    <mergeCell ref="B14:B17"/>
    <mergeCell ref="A18:A21"/>
    <mergeCell ref="B18:B21"/>
    <mergeCell ref="A22:A25"/>
    <mergeCell ref="B22:B25"/>
    <mergeCell ref="A26:A29"/>
    <mergeCell ref="B26:B29"/>
    <mergeCell ref="A34:A37"/>
    <mergeCell ref="B34:B37"/>
    <mergeCell ref="A38:A41"/>
    <mergeCell ref="B74:B77"/>
    <mergeCell ref="B38:B41"/>
    <mergeCell ref="A42:A45"/>
    <mergeCell ref="B42:B45"/>
    <mergeCell ref="A46:A49"/>
    <mergeCell ref="B46:B49"/>
    <mergeCell ref="A50:A53"/>
    <mergeCell ref="B50:B53"/>
    <mergeCell ref="A54:A57"/>
    <mergeCell ref="B54:B57"/>
    <mergeCell ref="A142:A145"/>
    <mergeCell ref="A98:A101"/>
    <mergeCell ref="B98:B101"/>
    <mergeCell ref="A82:A85"/>
    <mergeCell ref="B82:B85"/>
    <mergeCell ref="A86:A89"/>
    <mergeCell ref="B86:B89"/>
    <mergeCell ref="A90:A93"/>
    <mergeCell ref="B90:B93"/>
    <mergeCell ref="B142:B145"/>
    <mergeCell ref="B134:B137"/>
    <mergeCell ref="A114:A117"/>
    <mergeCell ref="B114:B117"/>
    <mergeCell ref="A118:A121"/>
    <mergeCell ref="B118:B121"/>
    <mergeCell ref="A122:A125"/>
    <mergeCell ref="B122:B125"/>
    <mergeCell ref="A126:A129"/>
    <mergeCell ref="A134:A137"/>
    <mergeCell ref="A30:A33"/>
    <mergeCell ref="B30:B33"/>
    <mergeCell ref="A171:C171"/>
    <mergeCell ref="A172:C172"/>
    <mergeCell ref="A150:A153"/>
    <mergeCell ref="B150:B153"/>
    <mergeCell ref="A154:A157"/>
    <mergeCell ref="B154:B157"/>
    <mergeCell ref="A158:A161"/>
    <mergeCell ref="B158:B161"/>
    <mergeCell ref="A162:A165"/>
    <mergeCell ref="B162:B165"/>
    <mergeCell ref="A166:A169"/>
    <mergeCell ref="B166:B169"/>
    <mergeCell ref="A146:A149"/>
    <mergeCell ref="B146:B149"/>
    <mergeCell ref="A78:A81"/>
    <mergeCell ref="B78:B81"/>
    <mergeCell ref="A94:A97"/>
    <mergeCell ref="B94:B97"/>
    <mergeCell ref="A138:A141"/>
    <mergeCell ref="B138:B141"/>
    <mergeCell ref="A102:A105"/>
    <mergeCell ref="B102:B105"/>
    <mergeCell ref="A106:A109"/>
    <mergeCell ref="B106:B109"/>
    <mergeCell ref="A110:A113"/>
    <mergeCell ref="B110:B113"/>
    <mergeCell ref="A58:A61"/>
    <mergeCell ref="B58:B61"/>
    <mergeCell ref="A62:A65"/>
    <mergeCell ref="B62:B65"/>
    <mergeCell ref="A66:A69"/>
    <mergeCell ref="B66:B69"/>
    <mergeCell ref="A70:A73"/>
    <mergeCell ref="B70:B73"/>
    <mergeCell ref="A74:A77"/>
    <mergeCell ref="B126:B129"/>
    <mergeCell ref="A130:A133"/>
    <mergeCell ref="B130:B133"/>
  </mergeCells>
  <pageMargins left="0.7" right="0.7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1</vt:i4>
      </vt:variant>
    </vt:vector>
  </HeadingPairs>
  <TitlesOfParts>
    <vt:vector size="4" baseType="lpstr">
      <vt:lpstr>(1 lentele) 2022 m. </vt:lpstr>
      <vt:lpstr>(2 lentele)turtas</vt:lpstr>
      <vt:lpstr> (3 lent.)palyginimas 2020-2021</vt:lpstr>
      <vt:lpstr>'(1 lentele) 2022 m. 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 Tamošauskienė</dc:creator>
  <cp:lastModifiedBy>Margarita Tamošauskienė</cp:lastModifiedBy>
  <cp:lastPrinted>2023-04-24T08:45:12Z</cp:lastPrinted>
  <dcterms:created xsi:type="dcterms:W3CDTF">2019-06-03T07:18:34Z</dcterms:created>
  <dcterms:modified xsi:type="dcterms:W3CDTF">2023-04-24T08:45:17Z</dcterms:modified>
</cp:coreProperties>
</file>