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770" windowHeight="7935" activeTab="6"/>
  </bookViews>
  <sheets>
    <sheet name="pajamos(1)" sheetId="27" r:id="rId1"/>
    <sheet name="įmokos(2)" sheetId="29" r:id="rId2"/>
    <sheet name="savivaldybės funkcijos(3)" sheetId="24" r:id="rId3"/>
    <sheet name="kt_ dotacijos (6)" sheetId="21" r:id="rId4"/>
    <sheet name="biud_ist_ pajamos (7)" sheetId="30" r:id="rId5"/>
    <sheet name="likutis (8)" sheetId="28" r:id="rId6"/>
    <sheet name="programos(9)" sheetId="6" r:id="rId7"/>
  </sheets>
  <definedNames>
    <definedName name="_xlnm.Print_Titles" localSheetId="4">'biud_ist_ pajamos (7)'!$8:$8</definedName>
    <definedName name="_xlnm.Print_Titles" localSheetId="1">'įmokos(2)'!#REF!</definedName>
    <definedName name="_xlnm.Print_Titles" localSheetId="3">'kt_ dotacijos (6)'!$8:$8</definedName>
    <definedName name="_xlnm.Print_Titles" localSheetId="5">'likutis (8)'!$8:$8</definedName>
    <definedName name="_xlnm.Print_Titles" localSheetId="0">'pajamos(1)'!#REF!</definedName>
    <definedName name="_xlnm.Print_Titles" localSheetId="2">'savivaldybės funkcijos(3)'!$8:$8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0" l="1"/>
  <c r="F13" i="30"/>
  <c r="C10" i="29"/>
  <c r="E31" i="21" l="1"/>
  <c r="F31" i="21"/>
  <c r="C9" i="27"/>
  <c r="E10" i="24" l="1"/>
  <c r="F10" i="24"/>
  <c r="E22" i="24"/>
  <c r="F22" i="24"/>
  <c r="E23" i="24"/>
  <c r="F23" i="24"/>
  <c r="F26" i="24" l="1"/>
  <c r="E21" i="24"/>
  <c r="F21" i="24"/>
  <c r="E24" i="24"/>
  <c r="E26" i="24" s="1"/>
  <c r="F24" i="24"/>
  <c r="C19" i="27"/>
  <c r="E16" i="30"/>
  <c r="F16" i="30"/>
  <c r="D13" i="29"/>
  <c r="E13" i="29"/>
  <c r="F13" i="29"/>
  <c r="C9" i="29"/>
  <c r="E14" i="30" l="1"/>
  <c r="F14" i="30"/>
  <c r="F15" i="30"/>
  <c r="E12" i="6" s="1"/>
  <c r="E15" i="30"/>
  <c r="D12" i="6" s="1"/>
  <c r="C12" i="29"/>
  <c r="C11" i="29"/>
  <c r="E11" i="6" l="1"/>
  <c r="D11" i="6"/>
  <c r="C13" i="29"/>
  <c r="D13" i="6" l="1"/>
  <c r="E13" i="6"/>
  <c r="E11" i="28"/>
  <c r="G10" i="28"/>
  <c r="F10" i="28"/>
  <c r="F11" i="28" s="1"/>
  <c r="E10" i="28"/>
  <c r="E29" i="21" l="1"/>
  <c r="D9" i="6" s="1"/>
  <c r="D15" i="6" s="1"/>
  <c r="E32" i="21"/>
  <c r="D14" i="6" s="1"/>
  <c r="F32" i="21"/>
  <c r="E14" i="6" s="1"/>
  <c r="E30" i="21"/>
  <c r="D10" i="6" s="1"/>
  <c r="F30" i="21"/>
  <c r="E10" i="6" s="1"/>
  <c r="E25" i="24"/>
  <c r="F25" i="24" l="1"/>
  <c r="G32" i="21" l="1"/>
  <c r="F28" i="24" l="1"/>
  <c r="E28" i="24" l="1"/>
  <c r="D17" i="6" l="1"/>
  <c r="E33" i="21" l="1"/>
  <c r="F29" i="21"/>
  <c r="E9" i="6" l="1"/>
  <c r="E15" i="6" s="1"/>
  <c r="E17" i="6" s="1"/>
  <c r="F33" i="21"/>
</calcChain>
</file>

<file path=xl/sharedStrings.xml><?xml version="1.0" encoding="utf-8"?>
<sst xmlns="http://schemas.openxmlformats.org/spreadsheetml/2006/main" count="278" uniqueCount="167">
  <si>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</si>
  <si>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</si>
  <si>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</si>
  <si>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</si>
  <si>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</si>
  <si>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</si>
  <si>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</si>
  <si>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</si>
  <si>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</si>
  <si>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</si>
  <si>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Savivaldybės veiklos valdymo programa</t>
  </si>
  <si>
    <t>Infrastruktūros objektų priežiūros ir ūkinių subjektų rėmimo programa</t>
  </si>
  <si>
    <t>Eil. Nr.</t>
  </si>
  <si>
    <t xml:space="preserve">              IŠ VISO:</t>
  </si>
  <si>
    <t>tūkst. Eur</t>
  </si>
  <si>
    <t xml:space="preserve">IŠ VISO ASIGNAVIMŲ </t>
  </si>
  <si>
    <t>iš jų: paskolų grąžinimas</t>
  </si>
  <si>
    <t>IŠ VISO ASIGNAVIMŲ (9eil.-10eil.)</t>
  </si>
  <si>
    <t>iš jų - paskolų grąžinimas</t>
  </si>
  <si>
    <t xml:space="preserve">Iš viso </t>
  </si>
  <si>
    <t>2.</t>
  </si>
  <si>
    <t>7.</t>
  </si>
  <si>
    <t>8.</t>
  </si>
  <si>
    <t>9.</t>
  </si>
  <si>
    <t>10.</t>
  </si>
  <si>
    <t>11.</t>
  </si>
  <si>
    <t>16.</t>
  </si>
  <si>
    <t>17.</t>
  </si>
  <si>
    <t xml:space="preserve">Plungės rajono savivaldybės </t>
  </si>
  <si>
    <t>3 priedas</t>
  </si>
  <si>
    <t>6 priedas</t>
  </si>
  <si>
    <t>9 priedas</t>
  </si>
  <si>
    <t>sprendimo Nr. T1-</t>
  </si>
  <si>
    <t>ASIGNAVIMŲ SAVARANKIŠKOSIOMS SAVIVALDYBĖS FUNKCIJOMS VYKDYTI 2023 METAIS PASKIRSTYMO PAKEITIMAI (PADIDINTA+, SUMAŽINTA -)</t>
  </si>
  <si>
    <t>2023 METŲ KITŲ  DOTACIJŲ PASKIRSTYMO PAKEITIMAI (PADIDINTA+, SUMAŽINTA -)</t>
  </si>
  <si>
    <t>002</t>
  </si>
  <si>
    <t>007</t>
  </si>
  <si>
    <t>008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</si>
  <si>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</si>
  <si>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</si>
  <si>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49.</t>
  </si>
  <si>
    <t>49.45.</t>
  </si>
  <si>
    <t>Savivaldybės administracijos veikla (TP)</t>
  </si>
  <si>
    <t>Iš viso 007 programai</t>
  </si>
  <si>
    <t>Iš viso 008 programai</t>
  </si>
  <si>
    <t>Iš viso 002 programai</t>
  </si>
  <si>
    <t>PLUNGĖS RAJONO SAVIVALDYBĖS 2023 METŲ BIUDŽETO ASIGNAVIMŲ PASKIRSTYMAS PAGAL  2023-2025 METŲ STRATEGINIO VEIKLOS PLANO PROGRAMAS  PAKEITIMAI (PADIDINTA+, SUMAŽINTA -)</t>
  </si>
  <si>
    <t>Savivaldybės tarybos veikla (TP)</t>
  </si>
  <si>
    <t>49.44.</t>
  </si>
  <si>
    <t>49.55.</t>
  </si>
  <si>
    <t>49.58.</t>
  </si>
  <si>
    <t>8 priedas</t>
  </si>
  <si>
    <t>2022 METAIS NEPANAUDOTŲ BIUDŽETO LĖŠŲ PASKIRSTYMAS  (PADIDINTA+, SUMAŽINTA -)</t>
  </si>
  <si>
    <t xml:space="preserve">Savivaldybės administracijos veikla (TP) </t>
  </si>
  <si>
    <t xml:space="preserve">    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</si>
  <si>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</si>
  <si>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1 priedas</t>
  </si>
  <si>
    <t>PLUNGĖS RAJONO SAVIVALDYBĖS 2023 METŲ BIUDŽETO PAJAMŲ PAKEITIMAI (PADIDINTA+, SUMAŽINTA -)</t>
  </si>
  <si>
    <t>Eil.Nr.</t>
  </si>
  <si>
    <t>Pajamų pavadinimas</t>
  </si>
  <si>
    <t>Dotacijos:</t>
  </si>
  <si>
    <t>8.30.</t>
  </si>
  <si>
    <t>Europos Sąjungos, kitos tarptautinės finansinės paramos  lėšos</t>
  </si>
  <si>
    <t>8.37.</t>
  </si>
  <si>
    <t xml:space="preserve">vaikų, atvykusių į Lietuvos Respubliką iš Ukrainos dėl Rusijos federacijos karinių veiksmų Ukrainoje, ugdymui ir pavėžėjimui į mokyklą ir atgal finansuoti </t>
  </si>
  <si>
    <t>8.39.</t>
  </si>
  <si>
    <t xml:space="preserve">kompensacijoms už būsto suteikimą užsieniečiams, pasitraukusiems iš Ukrainos dėl Rusijos Federacijos karinės agresijos, finansuoti  </t>
  </si>
  <si>
    <t>IŠ VISO</t>
  </si>
  <si>
    <t>8.28.</t>
  </si>
  <si>
    <t>asmeninei pagalbai teikti ir administruoti</t>
  </si>
  <si>
    <t>8.46.</t>
  </si>
  <si>
    <t>švietimo įstaigų sporto aikštynų atnaujinimo programai įgyvendinti</t>
  </si>
  <si>
    <t>12.</t>
  </si>
  <si>
    <t>Socialinės reabilitacijos paslaugų neįgaliesiems bendruomenėje teikimas (TP)</t>
  </si>
  <si>
    <t>004</t>
  </si>
  <si>
    <t>18.</t>
  </si>
  <si>
    <t>31.</t>
  </si>
  <si>
    <t>001</t>
  </si>
  <si>
    <t>Investicijų ir kitų projektų vykdymas (naujo finansavimo periodo) (PP)</t>
  </si>
  <si>
    <t>32.</t>
  </si>
  <si>
    <t>Mokinių aprūpinimas IKT bendrojo ugdymo mokyklose  (PP)(ES lėšos)</t>
  </si>
  <si>
    <t>13.</t>
  </si>
  <si>
    <t>Plungės socialinių paslaugų centras</t>
  </si>
  <si>
    <t>Plungės Socialinių paslaugų centro veikla (TP)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</si>
  <si>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</si>
  <si>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</si>
  <si>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</si>
  <si>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</si>
  <si>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Liepijų mokykla</t>
  </si>
  <si>
    <t>Liepijų mokyklos veikla (TP)</t>
  </si>
  <si>
    <t>„Ryto“ pagrindinė mokykla</t>
  </si>
  <si>
    <t>„Ryto“ pagrindinės mokyklos veikla (TP)</t>
  </si>
  <si>
    <t>Žemaičių Kalvarijos M.Valančiaus gimnazija</t>
  </si>
  <si>
    <t>Žemaičių Kalvarijos M.Valančiaus gimnazijos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</si>
  <si>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</si>
  <si>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</si>
  <si>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</si>
  <si>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</si>
  <si>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</si>
  <si>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</si>
  <si>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</si>
  <si>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</si>
  <si>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</si>
  <si>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</si>
  <si>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</si>
  <si>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</si>
  <si>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</si>
  <si>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</si>
  <si>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</si>
  <si>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</si>
  <si>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</si>
  <si>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33.</t>
  </si>
  <si>
    <t>Senamiesčio mokykla</t>
  </si>
  <si>
    <t>Senamiesčio mokyklos veikla (TP)</t>
  </si>
  <si>
    <t>Iš viso 001 programai</t>
  </si>
  <si>
    <t>Iš viso 004 programai</t>
  </si>
  <si>
    <t>Savivaldybės teikiamos paramos organizavimas  (TP)</t>
  </si>
  <si>
    <t>49.24.</t>
  </si>
  <si>
    <t>Socialinėms paslaugoms (TP)</t>
  </si>
  <si>
    <t>49.26.</t>
  </si>
  <si>
    <t>49.28.</t>
  </si>
  <si>
    <t>Socialinėms pašalpoms ir kompensacijoms skaičiuoti ir mokėti (TP)</t>
  </si>
  <si>
    <t>Investicijų ir kitų projektų skirtų 2014-2020 m. nacionalinei pažangos programai/ ES fondų investicijų programai, vykdymas (TE) (ES lėšos)</t>
  </si>
  <si>
    <t>4.</t>
  </si>
  <si>
    <t>8.38.</t>
  </si>
  <si>
    <t>Ugdymo kokybės, sporto ir modernios aplinkos užtikrinimo programa</t>
  </si>
  <si>
    <t>Socialiai saugios ir sveikos aplinkos kūrimo programa</t>
  </si>
  <si>
    <t>1.</t>
  </si>
  <si>
    <t xml:space="preserve">tarybos 2023 m. gegužės 18 d. </t>
  </si>
  <si>
    <t>Biudžetinių įstaigų pajamos už prekes ir paslaugas</t>
  </si>
  <si>
    <t xml:space="preserve">                        </t>
  </si>
  <si>
    <t xml:space="preserve">                                       </t>
  </si>
  <si>
    <t xml:space="preserve"> </t>
  </si>
  <si>
    <t>2 priedas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</si>
  <si>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</si>
  <si>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</si>
  <si>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</si>
  <si>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</si>
  <si>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</si>
  <si>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6.</t>
  </si>
  <si>
    <t>Plungės rajono savivaldybės kultūros centras</t>
  </si>
  <si>
    <t>BIUDŽETINIŲ ĮSTAIGŲ  PAJAMŲ UŽ PREKES, TEIKIAMAS PASLAUGAS IR TURTO NUOMĄ ĮMOKŲ 2023 M.  Į SAVIVALDYBĖS BIUDŽETĄ PAKEITIMAI (PADIDINTA+, SUMAŽINTA -)</t>
  </si>
  <si>
    <t>Socialinių paslaugų centras</t>
  </si>
  <si>
    <t>7 priedas</t>
  </si>
  <si>
    <t>2022 METŲ BIUDŽETINIŲ ĮSTAIGŲ GAUNAMŲ LĖŠŲ IR PAJAMŲ UŽ NUOMĄ  PASKIRSTYMO PAKEITIMAI (PADIDINTA+, SUMAŽINTA -)</t>
  </si>
  <si>
    <t>Plungės socialinių paslaugų centro veikla (TP)</t>
  </si>
  <si>
    <t>006</t>
  </si>
  <si>
    <t>Kultūros ir turizmo programa</t>
  </si>
  <si>
    <t>Iš viso 006 programai</t>
  </si>
  <si>
    <t xml:space="preserve">                                                                                                                                                 tarybos 2023 m. gegužės 18 d. </t>
  </si>
  <si>
    <t>15.</t>
  </si>
  <si>
    <t>49.47.</t>
  </si>
  <si>
    <t>Mero rezervas (TP)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</si>
  <si>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</si>
  <si>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Socialinės paramos organizavimas užsieniečių integracijai (TP)</t>
  </si>
  <si>
    <t>Tęstinių investicijų ir kitų projektų vykdymas (pereinamojo laikotarpio) (TI) (savivaldybės biudžeto lėšos) (TP)</t>
  </si>
  <si>
    <t>49.30.</t>
  </si>
  <si>
    <t>Keleivių  ir moksleivių pavėžėjimo užtikrinimas (TP)</t>
  </si>
  <si>
    <t>49.12.</t>
  </si>
  <si>
    <t>Bendruomeninės veiklos savivaldybėje stiprinimas (PP)</t>
  </si>
  <si>
    <t>Plungės rajono savivaldybės kultūros centro veikla (TP)</t>
  </si>
  <si>
    <t>8.47.</t>
  </si>
  <si>
    <t>34.</t>
  </si>
  <si>
    <t>35.</t>
  </si>
  <si>
    <t>„Saulės“  gimnazija</t>
  </si>
  <si>
    <t xml:space="preserve"> savivaldybių patirtoms  nepaprastosios padėties valdymo išlaidoms, susijusioms su  užsieniečiais, pasitraukusiais iš Ukrainos dėl Rusijos federacijos karinių veiksmų Ukrainoje, kompensuoti 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</si>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</sst>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1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0" fontId="6" fillId="0" borderId="0"/>
  </cellStyleXfs>
  <cellXfs count="144">
    <xf numFmtId="0" fontId="0" fillId="0" borderId="0" xfId="0"/>
    <xf numFmtId="0" fontId="1" fillId="0" borderId="0" xfId="0" applyNumberFormat="1" applyFont="1" applyFill="1" applyAlignment="1">
      <alignment vertical="justify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6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/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168" fontId="2" fillId="0" borderId="6" xfId="0" applyNumberFormat="1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9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168" fontId="1" fillId="0" borderId="1" xfId="6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0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8" xfId="0" quotePrefix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vertical="center" wrapText="1"/>
    </xf>
    <xf numFmtId="168" fontId="1" fillId="0" borderId="8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" fillId="0" borderId="4" xfId="0" quotePrefix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vertical="center" wrapText="1"/>
    </xf>
    <xf numFmtId="168" fontId="2" fillId="2" borderId="1" xfId="0" applyNumberFormat="1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168" fontId="1" fillId="2" borderId="1" xfId="6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8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8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8" xfId="0" quotePrefix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5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27" sqref="B27"/>
    </sheetView>
  </sheetViews>
  <sheetFormatPr defaultColWidth="9.140625" defaultRowHeight="15" x14ac:dyDescent="0.25"/>
  <cols>
    <col min="1" max="1" width="7.140625" style="44" customWidth="1"/>
    <col min="2" max="2" width="112.85546875" style="45" customWidth="1"/>
    <col min="3" max="3" width="12.42578125" style="45" customWidth="1"/>
    <col min="4" max="16384" width="9.140625" style="45"/>
  </cols>
  <sheetData>
    <row r="1" spans="1:3" ht="15" customHeight="1" x14ac:dyDescent="0.25">
      <c r="B1" s="104" t="s">
        <v>54</v>
      </c>
      <c r="C1" s="104"/>
    </row>
    <row r="2" spans="1:3" ht="15" customHeight="1" x14ac:dyDescent="0.25">
      <c r="B2" s="104" t="s">
        <v>149</v>
      </c>
      <c r="C2" s="104"/>
    </row>
    <row r="3" spans="1:3" ht="15" customHeight="1" x14ac:dyDescent="0.25">
      <c r="B3" s="104" t="s">
        <v>55</v>
      </c>
      <c r="C3" s="104"/>
    </row>
    <row r="4" spans="1:3" ht="15" customHeight="1" x14ac:dyDescent="0.25">
      <c r="B4" s="104" t="s">
        <v>56</v>
      </c>
      <c r="C4" s="104"/>
    </row>
    <row r="5" spans="1:3" ht="15" customHeight="1" x14ac:dyDescent="0.25">
      <c r="B5" s="27"/>
      <c r="C5" s="27"/>
    </row>
    <row r="6" spans="1:3" x14ac:dyDescent="0.25">
      <c r="B6" s="46" t="s">
        <v>57</v>
      </c>
      <c r="C6" s="47"/>
    </row>
    <row r="7" spans="1:3" x14ac:dyDescent="0.25">
      <c r="B7" s="46"/>
      <c r="C7" s="48" t="s">
        <v>14</v>
      </c>
    </row>
    <row r="8" spans="1:3" ht="17.25" customHeight="1" x14ac:dyDescent="0.25">
      <c r="A8" s="49" t="s">
        <v>58</v>
      </c>
      <c r="B8" s="50" t="s">
        <v>59</v>
      </c>
      <c r="C8" s="50" t="s">
        <v>0</v>
      </c>
    </row>
    <row r="9" spans="1:3" ht="18" customHeight="1" x14ac:dyDescent="0.25">
      <c r="A9" s="51" t="s">
        <v>22</v>
      </c>
      <c r="B9" s="52" t="s">
        <v>60</v>
      </c>
      <c r="C9" s="92">
        <f>SUM(C10:C16)</f>
        <v>342.178</v>
      </c>
    </row>
    <row r="10" spans="1:3" ht="16.5" customHeight="1" x14ac:dyDescent="0.25">
      <c r="A10" s="53" t="s">
        <v>68</v>
      </c>
      <c r="B10" s="54" t="s">
        <v>69</v>
      </c>
      <c r="C10" s="17">
        <v>-51.292000000000002</v>
      </c>
    </row>
    <row r="11" spans="1:3" ht="16.5" customHeight="1" x14ac:dyDescent="0.25">
      <c r="A11" s="53" t="s">
        <v>61</v>
      </c>
      <c r="B11" s="54" t="s">
        <v>62</v>
      </c>
      <c r="C11" s="17">
        <v>130.19999999999999</v>
      </c>
    </row>
    <row r="12" spans="1:3" ht="30" x14ac:dyDescent="0.25">
      <c r="A12" s="53" t="s">
        <v>63</v>
      </c>
      <c r="B12" s="55" t="s">
        <v>64</v>
      </c>
      <c r="C12" s="16">
        <v>9.9320000000000004</v>
      </c>
    </row>
    <row r="13" spans="1:3" ht="45" x14ac:dyDescent="0.25">
      <c r="A13" s="53" t="s">
        <v>124</v>
      </c>
      <c r="B13" s="55" t="s">
        <v>153</v>
      </c>
      <c r="C13" s="16">
        <v>0.22700000000000001</v>
      </c>
    </row>
    <row r="14" spans="1:3" ht="17.25" customHeight="1" x14ac:dyDescent="0.25">
      <c r="A14" s="53" t="s">
        <v>65</v>
      </c>
      <c r="B14" s="55" t="s">
        <v>66</v>
      </c>
      <c r="C14" s="16">
        <v>9.5570000000000004</v>
      </c>
    </row>
    <row r="15" spans="1:3" ht="17.25" customHeight="1" x14ac:dyDescent="0.25">
      <c r="A15" s="53" t="s">
        <v>70</v>
      </c>
      <c r="B15" s="56" t="s">
        <v>71</v>
      </c>
      <c r="C15" s="16">
        <v>232</v>
      </c>
    </row>
    <row r="16" spans="1:3" ht="33" customHeight="1" x14ac:dyDescent="0.25">
      <c r="A16" s="89" t="s">
        <v>161</v>
      </c>
      <c r="B16" s="90" t="s">
        <v>165</v>
      </c>
      <c r="C16" s="91">
        <v>11.554</v>
      </c>
    </row>
    <row r="17" spans="1:3" ht="15.75" customHeight="1" x14ac:dyDescent="0.25">
      <c r="A17" s="53" t="s">
        <v>81</v>
      </c>
      <c r="B17" s="54" t="s">
        <v>129</v>
      </c>
      <c r="C17" s="16">
        <v>30</v>
      </c>
    </row>
    <row r="18" spans="1:3" ht="17.25" customHeight="1" x14ac:dyDescent="0.25">
      <c r="A18" s="53" t="s">
        <v>150</v>
      </c>
      <c r="B18" s="67" t="s">
        <v>138</v>
      </c>
      <c r="C18" s="91">
        <v>11</v>
      </c>
    </row>
    <row r="19" spans="1:3" ht="17.25" customHeight="1" x14ac:dyDescent="0.25">
      <c r="A19" s="105" t="s">
        <v>67</v>
      </c>
      <c r="B19" s="106"/>
      <c r="C19" s="92">
        <f>SUM(C10:C18)</f>
        <v>383.178</v>
      </c>
    </row>
    <row r="21" spans="1:3" x14ac:dyDescent="0.25">
      <c r="C21" s="57"/>
    </row>
    <row r="22" spans="1:3" x14ac:dyDescent="0.25">
      <c r="C22" s="57"/>
    </row>
  </sheetData>
  <mergeCells count="5">
    <mergeCell ref="B4:C4"/>
    <mergeCell ref="A19:B19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18" sqref="B18"/>
    </sheetView>
  </sheetViews>
  <sheetFormatPr defaultColWidth="9.140625" defaultRowHeight="15" x14ac:dyDescent="0.25"/>
  <cols>
    <col min="1" max="1" width="4.140625" style="11" customWidth="1"/>
    <col min="2" max="2" width="52.140625" style="45" customWidth="1"/>
    <col min="3" max="6" width="18.7109375" style="45" customWidth="1"/>
    <col min="7" max="7" width="12.85546875" style="45" customWidth="1"/>
    <col min="8" max="8" width="9.42578125" style="45" customWidth="1"/>
    <col min="9" max="9" width="26.7109375" style="45" customWidth="1"/>
    <col min="10" max="10" width="19.85546875" style="45" customWidth="1"/>
    <col min="11" max="16384" width="9.140625" style="45"/>
  </cols>
  <sheetData>
    <row r="1" spans="1:10" ht="15" customHeight="1" x14ac:dyDescent="0.25">
      <c r="D1" s="14" t="s">
        <v>130</v>
      </c>
      <c r="E1" s="110" t="s">
        <v>28</v>
      </c>
      <c r="F1" s="110"/>
      <c r="G1" s="14"/>
      <c r="H1" s="14"/>
      <c r="I1" s="14"/>
      <c r="J1" s="63"/>
    </row>
    <row r="2" spans="1:10" ht="15" customHeight="1" x14ac:dyDescent="0.25">
      <c r="D2" s="14" t="s">
        <v>131</v>
      </c>
      <c r="E2" s="110" t="s">
        <v>128</v>
      </c>
      <c r="F2" s="110"/>
      <c r="G2" s="14"/>
      <c r="H2" s="14"/>
      <c r="I2" s="14"/>
      <c r="J2" s="63"/>
    </row>
    <row r="3" spans="1:10" ht="15" customHeight="1" x14ac:dyDescent="0.25">
      <c r="A3" s="11" t="s">
        <v>132</v>
      </c>
      <c r="D3" s="14"/>
      <c r="E3" s="110" t="s">
        <v>32</v>
      </c>
      <c r="F3" s="110"/>
      <c r="G3" s="14"/>
      <c r="H3" s="14"/>
      <c r="I3" s="14"/>
      <c r="J3" s="63"/>
    </row>
    <row r="4" spans="1:10" ht="15" customHeight="1" x14ac:dyDescent="0.25">
      <c r="D4" s="14"/>
      <c r="E4" s="110" t="s">
        <v>133</v>
      </c>
      <c r="F4" s="110"/>
      <c r="G4" s="14"/>
      <c r="H4" s="14"/>
      <c r="I4" s="14"/>
      <c r="J4" s="63"/>
    </row>
    <row r="5" spans="1:10" ht="15" customHeight="1" x14ac:dyDescent="0.25">
      <c r="D5" s="14"/>
      <c r="E5" s="110"/>
      <c r="F5" s="110"/>
      <c r="G5" s="14"/>
      <c r="H5" s="14"/>
      <c r="I5" s="14"/>
      <c r="J5" s="63"/>
    </row>
    <row r="6" spans="1:10" ht="30" customHeight="1" x14ac:dyDescent="0.25">
      <c r="A6" s="107" t="s">
        <v>141</v>
      </c>
      <c r="B6" s="107"/>
      <c r="C6" s="107"/>
      <c r="D6" s="107"/>
      <c r="E6" s="107"/>
      <c r="F6" s="107"/>
    </row>
    <row r="7" spans="1:10" ht="15" customHeight="1" x14ac:dyDescent="0.25">
      <c r="F7" s="64" t="s">
        <v>14</v>
      </c>
    </row>
    <row r="8" spans="1:10" ht="60" x14ac:dyDescent="0.25">
      <c r="A8" s="34" t="s">
        <v>134</v>
      </c>
      <c r="B8" s="34" t="s">
        <v>135</v>
      </c>
      <c r="C8" s="34" t="s">
        <v>0</v>
      </c>
      <c r="D8" s="34" t="s">
        <v>136</v>
      </c>
      <c r="E8" s="34" t="s">
        <v>137</v>
      </c>
      <c r="F8" s="34" t="s">
        <v>138</v>
      </c>
    </row>
    <row r="9" spans="1:10" ht="17.25" customHeight="1" x14ac:dyDescent="0.25">
      <c r="A9" s="50" t="s">
        <v>81</v>
      </c>
      <c r="B9" s="67" t="s">
        <v>94</v>
      </c>
      <c r="C9" s="16">
        <f t="shared" ref="C9:C13" si="0">SUM(D9+E9+F9)</f>
        <v>4</v>
      </c>
      <c r="D9" s="66"/>
      <c r="E9" s="66"/>
      <c r="F9" s="66">
        <v>4</v>
      </c>
    </row>
    <row r="10" spans="1:10" ht="17.25" customHeight="1" x14ac:dyDescent="0.25">
      <c r="A10" s="100" t="s">
        <v>166</v>
      </c>
      <c r="B10" s="101" t="s">
        <v>96</v>
      </c>
      <c r="C10" s="91">
        <f t="shared" si="0"/>
        <v>7</v>
      </c>
      <c r="D10" s="102"/>
      <c r="E10" s="102"/>
      <c r="F10" s="102">
        <v>7</v>
      </c>
    </row>
    <row r="11" spans="1:10" ht="18.75" customHeight="1" x14ac:dyDescent="0.25">
      <c r="A11" s="65" t="s">
        <v>104</v>
      </c>
      <c r="B11" s="67" t="s">
        <v>142</v>
      </c>
      <c r="C11" s="16">
        <f t="shared" si="0"/>
        <v>10</v>
      </c>
      <c r="D11" s="66">
        <v>10</v>
      </c>
      <c r="E11" s="66"/>
      <c r="F11" s="66"/>
    </row>
    <row r="12" spans="1:10" ht="19.5" customHeight="1" x14ac:dyDescent="0.25">
      <c r="A12" s="65" t="s">
        <v>108</v>
      </c>
      <c r="B12" s="67" t="s">
        <v>140</v>
      </c>
      <c r="C12" s="16">
        <f t="shared" si="0"/>
        <v>20</v>
      </c>
      <c r="D12" s="66">
        <v>20</v>
      </c>
      <c r="E12" s="66"/>
      <c r="F12" s="66"/>
    </row>
    <row r="13" spans="1:10" ht="18.75" customHeight="1" x14ac:dyDescent="0.25">
      <c r="A13" s="108" t="s">
        <v>3</v>
      </c>
      <c r="B13" s="109"/>
      <c r="C13" s="103">
        <f t="shared" si="0"/>
        <v>41</v>
      </c>
      <c r="D13" s="18">
        <f t="shared" ref="D13:E13" si="1">SUM(D9:D12)</f>
        <v>30</v>
      </c>
      <c r="E13" s="18">
        <f t="shared" si="1"/>
        <v>0</v>
      </c>
      <c r="F13" s="103">
        <f>SUM(F9:F12)</f>
        <v>11</v>
      </c>
    </row>
    <row r="14" spans="1:10" x14ac:dyDescent="0.25">
      <c r="D14" s="57"/>
      <c r="E14" s="57"/>
      <c r="F14" s="57"/>
    </row>
    <row r="15" spans="1:10" x14ac:dyDescent="0.25">
      <c r="C15" s="57"/>
      <c r="D15" s="57"/>
      <c r="E15" s="57"/>
      <c r="F15" s="57"/>
    </row>
    <row r="16" spans="1:10" x14ac:dyDescent="0.25">
      <c r="F16" s="57"/>
    </row>
  </sheetData>
  <mergeCells count="7">
    <mergeCell ref="A6:F6"/>
    <mergeCell ref="A13:B13"/>
    <mergeCell ref="E1:F1"/>
    <mergeCell ref="E2:F2"/>
    <mergeCell ref="E3:F3"/>
    <mergeCell ref="E4:F4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7" workbookViewId="0">
      <selection activeCell="E11" sqref="E11:E20"/>
    </sheetView>
  </sheetViews>
  <sheetFormatPr defaultColWidth="9.140625" defaultRowHeight="15" x14ac:dyDescent="0.2"/>
  <cols>
    <col min="1" max="1" width="6" style="7" customWidth="1"/>
    <col min="2" max="2" width="15.140625" style="7" customWidth="1"/>
    <col min="3" max="3" width="39.5703125" style="7" customWidth="1"/>
    <col min="4" max="4" width="46.140625" style="7" customWidth="1"/>
    <col min="5" max="5" width="12.5703125" style="7" customWidth="1"/>
    <col min="6" max="6" width="14.140625" style="7" customWidth="1"/>
    <col min="7" max="7" width="9.140625" style="7"/>
    <col min="8" max="8" width="11" style="7" customWidth="1"/>
    <col min="9" max="16384" width="9.140625" style="7"/>
  </cols>
  <sheetData>
    <row r="1" spans="1:7" ht="13.5" customHeight="1" x14ac:dyDescent="0.2">
      <c r="D1" s="14"/>
      <c r="E1" s="110" t="s">
        <v>28</v>
      </c>
      <c r="F1" s="110"/>
    </row>
    <row r="2" spans="1:7" ht="13.5" customHeight="1" x14ac:dyDescent="0.2">
      <c r="D2" s="14"/>
      <c r="E2" s="110" t="s">
        <v>128</v>
      </c>
      <c r="F2" s="110"/>
    </row>
    <row r="3" spans="1:7" ht="13.5" customHeight="1" x14ac:dyDescent="0.2">
      <c r="D3" s="14"/>
      <c r="E3" s="110" t="s">
        <v>32</v>
      </c>
      <c r="F3" s="110"/>
    </row>
    <row r="4" spans="1:7" ht="13.5" customHeight="1" x14ac:dyDescent="0.2">
      <c r="D4" s="14"/>
      <c r="E4" s="110" t="s">
        <v>29</v>
      </c>
      <c r="F4" s="110"/>
    </row>
    <row r="5" spans="1:7" ht="14.25" customHeight="1" x14ac:dyDescent="0.2">
      <c r="D5" s="74"/>
      <c r="E5" s="74"/>
      <c r="F5" s="74"/>
    </row>
    <row r="6" spans="1:7" ht="31.5" customHeight="1" x14ac:dyDescent="0.2">
      <c r="A6" s="119" t="s">
        <v>33</v>
      </c>
      <c r="B6" s="119"/>
      <c r="C6" s="119"/>
      <c r="D6" s="119"/>
      <c r="E6" s="119"/>
      <c r="F6" s="119"/>
      <c r="G6" s="30"/>
    </row>
    <row r="7" spans="1:7" ht="15" customHeight="1" x14ac:dyDescent="0.2">
      <c r="B7" s="78"/>
      <c r="C7" s="78"/>
      <c r="D7" s="78"/>
      <c r="E7" s="78"/>
      <c r="F7" s="24" t="s">
        <v>14</v>
      </c>
    </row>
    <row r="8" spans="1:7" ht="43.5" customHeight="1" x14ac:dyDescent="0.2">
      <c r="A8" s="75" t="s">
        <v>12</v>
      </c>
      <c r="B8" s="75" t="s">
        <v>7</v>
      </c>
      <c r="C8" s="75" t="s">
        <v>8</v>
      </c>
      <c r="D8" s="75" t="s">
        <v>9</v>
      </c>
      <c r="E8" s="75" t="s">
        <v>19</v>
      </c>
      <c r="F8" s="75" t="s">
        <v>1</v>
      </c>
    </row>
    <row r="9" spans="1:7" ht="33" customHeight="1" thickBot="1" x14ac:dyDescent="0.3">
      <c r="A9" s="84" t="s">
        <v>127</v>
      </c>
      <c r="B9" s="76" t="s">
        <v>77</v>
      </c>
      <c r="C9" s="12" t="s">
        <v>84</v>
      </c>
      <c r="D9" s="82" t="s">
        <v>85</v>
      </c>
      <c r="E9" s="21">
        <v>5.6</v>
      </c>
      <c r="F9" s="21"/>
    </row>
    <row r="10" spans="1:7" ht="15.95" customHeight="1" thickBot="1" x14ac:dyDescent="0.25">
      <c r="A10" s="73" t="s">
        <v>40</v>
      </c>
      <c r="B10" s="22"/>
      <c r="C10" s="22" t="s">
        <v>2</v>
      </c>
      <c r="D10" s="22"/>
      <c r="E10" s="62">
        <f>SUM(E11:E20)</f>
        <v>-5.6000000000000121</v>
      </c>
      <c r="F10" s="62">
        <f>SUM(F11:F20)</f>
        <v>-32.4</v>
      </c>
    </row>
    <row r="11" spans="1:7" ht="27" customHeight="1" x14ac:dyDescent="0.2">
      <c r="A11" s="85" t="s">
        <v>158</v>
      </c>
      <c r="B11" s="37" t="s">
        <v>35</v>
      </c>
      <c r="C11" s="85" t="s">
        <v>2</v>
      </c>
      <c r="D11" s="32" t="s">
        <v>159</v>
      </c>
      <c r="E11" s="86">
        <v>22.2</v>
      </c>
      <c r="F11" s="86"/>
    </row>
    <row r="12" spans="1:7" ht="15.95" customHeight="1" x14ac:dyDescent="0.25">
      <c r="A12" s="28" t="s">
        <v>117</v>
      </c>
      <c r="B12" s="113" t="s">
        <v>74</v>
      </c>
      <c r="C12" s="117" t="s">
        <v>2</v>
      </c>
      <c r="D12" s="32" t="s">
        <v>116</v>
      </c>
      <c r="E12" s="16">
        <v>-114</v>
      </c>
      <c r="F12" s="16"/>
    </row>
    <row r="13" spans="1:7" ht="15.95" customHeight="1" x14ac:dyDescent="0.25">
      <c r="A13" s="28" t="s">
        <v>119</v>
      </c>
      <c r="B13" s="114"/>
      <c r="C13" s="117"/>
      <c r="D13" s="32" t="s">
        <v>118</v>
      </c>
      <c r="E13" s="16">
        <v>-50</v>
      </c>
      <c r="F13" s="16"/>
    </row>
    <row r="14" spans="1:7" ht="28.5" customHeight="1" x14ac:dyDescent="0.25">
      <c r="A14" s="28" t="s">
        <v>120</v>
      </c>
      <c r="B14" s="114"/>
      <c r="C14" s="117"/>
      <c r="D14" s="32" t="s">
        <v>121</v>
      </c>
      <c r="E14" s="16">
        <v>343</v>
      </c>
      <c r="F14" s="16"/>
    </row>
    <row r="15" spans="1:7" ht="17.25" customHeight="1" x14ac:dyDescent="0.25">
      <c r="A15" s="28" t="s">
        <v>156</v>
      </c>
      <c r="B15" s="115"/>
      <c r="C15" s="118"/>
      <c r="D15" s="32" t="s">
        <v>157</v>
      </c>
      <c r="E15" s="21">
        <v>-179</v>
      </c>
      <c r="F15" s="21"/>
    </row>
    <row r="16" spans="1:7" ht="18" customHeight="1" x14ac:dyDescent="0.25">
      <c r="A16" s="28" t="s">
        <v>48</v>
      </c>
      <c r="B16" s="113" t="s">
        <v>36</v>
      </c>
      <c r="C16" s="116" t="s">
        <v>2</v>
      </c>
      <c r="D16" s="32" t="s">
        <v>47</v>
      </c>
      <c r="E16" s="21"/>
      <c r="F16" s="21">
        <v>-12.4</v>
      </c>
    </row>
    <row r="17" spans="1:6" ht="18" customHeight="1" x14ac:dyDescent="0.25">
      <c r="A17" s="28" t="s">
        <v>41</v>
      </c>
      <c r="B17" s="114"/>
      <c r="C17" s="117"/>
      <c r="D17" s="32" t="s">
        <v>42</v>
      </c>
      <c r="E17" s="21"/>
      <c r="F17" s="21">
        <v>-20</v>
      </c>
    </row>
    <row r="18" spans="1:6" ht="18" customHeight="1" x14ac:dyDescent="0.25">
      <c r="A18" s="28" t="s">
        <v>151</v>
      </c>
      <c r="B18" s="115"/>
      <c r="C18" s="118"/>
      <c r="D18" s="87" t="s">
        <v>152</v>
      </c>
      <c r="E18" s="21">
        <v>-27.8</v>
      </c>
      <c r="F18" s="21"/>
    </row>
    <row r="19" spans="1:6" ht="43.5" customHeight="1" x14ac:dyDescent="0.25">
      <c r="A19" s="75" t="s">
        <v>49</v>
      </c>
      <c r="B19" s="37" t="s">
        <v>37</v>
      </c>
      <c r="C19" s="32" t="s">
        <v>2</v>
      </c>
      <c r="D19" s="32" t="s">
        <v>39</v>
      </c>
      <c r="E19" s="16">
        <v>-25.3</v>
      </c>
      <c r="F19" s="18"/>
    </row>
    <row r="20" spans="1:6" ht="45" customHeight="1" x14ac:dyDescent="0.25">
      <c r="A20" s="75" t="s">
        <v>50</v>
      </c>
      <c r="B20" s="42" t="s">
        <v>35</v>
      </c>
      <c r="C20" s="77" t="s">
        <v>2</v>
      </c>
      <c r="D20" s="32" t="s">
        <v>155</v>
      </c>
      <c r="E20" s="16">
        <v>25.3</v>
      </c>
      <c r="F20" s="18"/>
    </row>
    <row r="21" spans="1:6" ht="16.5" customHeight="1" x14ac:dyDescent="0.25">
      <c r="A21" s="111" t="s">
        <v>114</v>
      </c>
      <c r="B21" s="111"/>
      <c r="C21" s="111"/>
      <c r="D21" s="111"/>
      <c r="E21" s="16">
        <f>SUM(E9)</f>
        <v>5.6</v>
      </c>
      <c r="F21" s="16">
        <f>SUM(F9)</f>
        <v>0</v>
      </c>
    </row>
    <row r="22" spans="1:6" ht="16.5" customHeight="1" x14ac:dyDescent="0.25">
      <c r="A22" s="111" t="s">
        <v>45</v>
      </c>
      <c r="B22" s="111"/>
      <c r="C22" s="111"/>
      <c r="D22" s="111"/>
      <c r="E22" s="16">
        <f>SUM(E11,E20)</f>
        <v>47.5</v>
      </c>
      <c r="F22" s="16">
        <f>SUM(F11,F20)</f>
        <v>0</v>
      </c>
    </row>
    <row r="23" spans="1:6" ht="18" customHeight="1" x14ac:dyDescent="0.25">
      <c r="A23" s="111" t="s">
        <v>115</v>
      </c>
      <c r="B23" s="111"/>
      <c r="C23" s="111"/>
      <c r="D23" s="111"/>
      <c r="E23" s="16">
        <f>SUM(E12:E15)</f>
        <v>0</v>
      </c>
      <c r="F23" s="16">
        <f>SUM(F12:F15)</f>
        <v>0</v>
      </c>
    </row>
    <row r="24" spans="1:6" ht="18" customHeight="1" x14ac:dyDescent="0.25">
      <c r="A24" s="111" t="s">
        <v>43</v>
      </c>
      <c r="B24" s="111"/>
      <c r="C24" s="111"/>
      <c r="D24" s="111"/>
      <c r="E24" s="16">
        <f>SUM(E16:E18)</f>
        <v>-27.8</v>
      </c>
      <c r="F24" s="16">
        <f>SUM(F16:F18)</f>
        <v>-32.4</v>
      </c>
    </row>
    <row r="25" spans="1:6" ht="18" customHeight="1" x14ac:dyDescent="0.25">
      <c r="A25" s="111" t="s">
        <v>44</v>
      </c>
      <c r="B25" s="111"/>
      <c r="C25" s="111"/>
      <c r="D25" s="111"/>
      <c r="E25" s="16">
        <f>SUM(E19)</f>
        <v>-25.3</v>
      </c>
      <c r="F25" s="16">
        <f>SUM(F19)</f>
        <v>0</v>
      </c>
    </row>
    <row r="26" spans="1:6" ht="18" customHeight="1" x14ac:dyDescent="0.2">
      <c r="A26" s="112" t="s">
        <v>3</v>
      </c>
      <c r="B26" s="112"/>
      <c r="C26" s="112"/>
      <c r="D26" s="112"/>
      <c r="E26" s="18">
        <f>SUM(E21:E25)</f>
        <v>0</v>
      </c>
      <c r="F26" s="18">
        <f>SUM(F21:F25)</f>
        <v>-32.4</v>
      </c>
    </row>
    <row r="27" spans="1:6" ht="18" customHeight="1" x14ac:dyDescent="0.2">
      <c r="A27" s="111" t="s">
        <v>16</v>
      </c>
      <c r="B27" s="111"/>
      <c r="C27" s="111"/>
      <c r="D27" s="111"/>
      <c r="E27" s="18"/>
      <c r="F27" s="18"/>
    </row>
    <row r="28" spans="1:6" ht="18" customHeight="1" x14ac:dyDescent="0.2">
      <c r="A28" s="112" t="s">
        <v>15</v>
      </c>
      <c r="B28" s="112"/>
      <c r="C28" s="112"/>
      <c r="D28" s="112"/>
      <c r="E28" s="18">
        <f>E26-E27</f>
        <v>0</v>
      </c>
      <c r="F28" s="18">
        <f>F26-F27</f>
        <v>-32.4</v>
      </c>
    </row>
  </sheetData>
  <mergeCells count="17">
    <mergeCell ref="E1:F1"/>
    <mergeCell ref="E2:F2"/>
    <mergeCell ref="E3:F3"/>
    <mergeCell ref="E4:F4"/>
    <mergeCell ref="A6:F6"/>
    <mergeCell ref="B16:B18"/>
    <mergeCell ref="C16:C18"/>
    <mergeCell ref="A21:D21"/>
    <mergeCell ref="C12:C15"/>
    <mergeCell ref="B12:B15"/>
    <mergeCell ref="A22:D22"/>
    <mergeCell ref="A28:D28"/>
    <mergeCell ref="A25:D25"/>
    <mergeCell ref="A27:D27"/>
    <mergeCell ref="A26:D26"/>
    <mergeCell ref="A24:D24"/>
    <mergeCell ref="A23:D2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3" workbookViewId="0">
      <selection activeCell="D37" sqref="D37"/>
    </sheetView>
  </sheetViews>
  <sheetFormatPr defaultColWidth="9.140625" defaultRowHeight="15" x14ac:dyDescent="0.25"/>
  <cols>
    <col min="1" max="1" width="4.85546875" style="8" customWidth="1"/>
    <col min="2" max="2" width="16" style="8" customWidth="1"/>
    <col min="3" max="3" width="33" style="8" customWidth="1"/>
    <col min="4" max="4" width="53.42578125" style="8" customWidth="1"/>
    <col min="5" max="5" width="12" style="8" customWidth="1"/>
    <col min="6" max="6" width="13.28515625" style="8" customWidth="1"/>
    <col min="7" max="7" width="9.140625" style="8" hidden="1" customWidth="1"/>
    <col min="8" max="8" width="10.42578125" style="8" bestFit="1" customWidth="1"/>
    <col min="9" max="9" width="9.42578125" style="8" bestFit="1" customWidth="1"/>
    <col min="10" max="16384" width="9.140625" style="8"/>
  </cols>
  <sheetData>
    <row r="1" spans="1:9" ht="15" customHeight="1" x14ac:dyDescent="0.25">
      <c r="E1" s="110" t="s">
        <v>28</v>
      </c>
      <c r="F1" s="110"/>
    </row>
    <row r="2" spans="1:9" ht="15" customHeight="1" x14ac:dyDescent="0.25">
      <c r="E2" s="110" t="s">
        <v>128</v>
      </c>
      <c r="F2" s="110"/>
    </row>
    <row r="3" spans="1:9" ht="15" customHeight="1" x14ac:dyDescent="0.25">
      <c r="E3" s="110" t="s">
        <v>32</v>
      </c>
      <c r="F3" s="110"/>
    </row>
    <row r="4" spans="1:9" ht="15" customHeight="1" x14ac:dyDescent="0.25">
      <c r="E4" s="110" t="s">
        <v>30</v>
      </c>
      <c r="F4" s="110"/>
    </row>
    <row r="5" spans="1:9" ht="15" customHeight="1" x14ac:dyDescent="0.25">
      <c r="E5" s="25"/>
      <c r="F5" s="25"/>
    </row>
    <row r="6" spans="1:9" ht="13.5" customHeight="1" x14ac:dyDescent="0.25">
      <c r="A6" s="122" t="s">
        <v>34</v>
      </c>
      <c r="B6" s="122"/>
      <c r="C6" s="122"/>
      <c r="D6" s="122"/>
      <c r="E6" s="122"/>
      <c r="F6" s="122"/>
      <c r="G6" s="31"/>
      <c r="H6" s="31"/>
      <c r="I6" s="31"/>
    </row>
    <row r="7" spans="1:9" ht="17.25" customHeight="1" x14ac:dyDescent="0.25">
      <c r="F7" s="8" t="s">
        <v>14</v>
      </c>
    </row>
    <row r="8" spans="1:9" ht="29.25" customHeight="1" x14ac:dyDescent="0.25">
      <c r="A8" s="79" t="s">
        <v>12</v>
      </c>
      <c r="B8" s="79" t="s">
        <v>7</v>
      </c>
      <c r="C8" s="79" t="s">
        <v>8</v>
      </c>
      <c r="D8" s="79" t="s">
        <v>9</v>
      </c>
      <c r="E8" s="79" t="s">
        <v>19</v>
      </c>
      <c r="F8" s="79" t="s">
        <v>1</v>
      </c>
    </row>
    <row r="9" spans="1:9" ht="48" customHeight="1" x14ac:dyDescent="0.25">
      <c r="A9" s="79" t="s">
        <v>123</v>
      </c>
      <c r="B9" s="88" t="s">
        <v>35</v>
      </c>
      <c r="C9" s="12" t="s">
        <v>2</v>
      </c>
      <c r="D9" s="55" t="s">
        <v>122</v>
      </c>
      <c r="E9" s="38">
        <v>5.2</v>
      </c>
      <c r="F9" s="38"/>
    </row>
    <row r="10" spans="1:9" ht="29.25" customHeight="1" x14ac:dyDescent="0.25">
      <c r="A10" s="79" t="s">
        <v>72</v>
      </c>
      <c r="B10" s="128" t="s">
        <v>74</v>
      </c>
      <c r="C10" s="12" t="s">
        <v>2</v>
      </c>
      <c r="D10" s="43" t="s">
        <v>73</v>
      </c>
      <c r="E10" s="38">
        <v>-1.006</v>
      </c>
      <c r="F10" s="38">
        <v>-1.006</v>
      </c>
    </row>
    <row r="11" spans="1:9" ht="24.75" customHeight="1" x14ac:dyDescent="0.25">
      <c r="A11" s="79" t="s">
        <v>81</v>
      </c>
      <c r="B11" s="129"/>
      <c r="C11" s="12" t="s">
        <v>82</v>
      </c>
      <c r="D11" s="12" t="s">
        <v>83</v>
      </c>
      <c r="E11" s="38">
        <v>-50.286000000000001</v>
      </c>
      <c r="F11" s="38"/>
    </row>
    <row r="12" spans="1:9" ht="36.75" customHeight="1" x14ac:dyDescent="0.25">
      <c r="A12" s="80" t="s">
        <v>26</v>
      </c>
      <c r="B12" s="123" t="s">
        <v>37</v>
      </c>
      <c r="C12" s="12" t="s">
        <v>2</v>
      </c>
      <c r="D12" s="43" t="s">
        <v>38</v>
      </c>
      <c r="E12" s="38">
        <v>-114.3</v>
      </c>
      <c r="F12" s="19"/>
    </row>
    <row r="13" spans="1:9" ht="45" x14ac:dyDescent="0.25">
      <c r="A13" s="80" t="s">
        <v>27</v>
      </c>
      <c r="B13" s="124"/>
      <c r="C13" s="12" t="s">
        <v>2</v>
      </c>
      <c r="D13" s="43" t="s">
        <v>39</v>
      </c>
      <c r="E13" s="38">
        <v>114.3</v>
      </c>
      <c r="F13" s="19"/>
    </row>
    <row r="14" spans="1:9" ht="16.5" customHeight="1" x14ac:dyDescent="0.25">
      <c r="A14" s="80" t="s">
        <v>75</v>
      </c>
      <c r="B14" s="81" t="s">
        <v>74</v>
      </c>
      <c r="C14" s="12" t="s">
        <v>2</v>
      </c>
      <c r="D14" s="43" t="s">
        <v>154</v>
      </c>
      <c r="E14" s="99">
        <v>14.345000000000001</v>
      </c>
      <c r="F14" s="19">
        <v>0.19</v>
      </c>
    </row>
    <row r="15" spans="1:9" ht="30" x14ac:dyDescent="0.25">
      <c r="A15" s="80" t="s">
        <v>102</v>
      </c>
      <c r="B15" s="125" t="s">
        <v>77</v>
      </c>
      <c r="C15" s="12" t="s">
        <v>84</v>
      </c>
      <c r="D15" s="82" t="s">
        <v>85</v>
      </c>
      <c r="E15" s="38">
        <v>1.712</v>
      </c>
      <c r="F15" s="19"/>
    </row>
    <row r="16" spans="1:9" ht="30" x14ac:dyDescent="0.25">
      <c r="A16" s="80" t="s">
        <v>103</v>
      </c>
      <c r="B16" s="126"/>
      <c r="C16" s="12" t="s">
        <v>86</v>
      </c>
      <c r="D16" s="12" t="s">
        <v>87</v>
      </c>
      <c r="E16" s="38">
        <v>1.86</v>
      </c>
      <c r="F16" s="19">
        <v>1.86</v>
      </c>
    </row>
    <row r="17" spans="1:7" x14ac:dyDescent="0.25">
      <c r="A17" s="80" t="s">
        <v>104</v>
      </c>
      <c r="B17" s="126"/>
      <c r="C17" s="12" t="s">
        <v>88</v>
      </c>
      <c r="D17" s="12" t="s">
        <v>89</v>
      </c>
      <c r="E17" s="38">
        <v>0.62</v>
      </c>
      <c r="F17" s="19">
        <v>0.62</v>
      </c>
    </row>
    <row r="18" spans="1:7" x14ac:dyDescent="0.25">
      <c r="A18" s="80" t="s">
        <v>105</v>
      </c>
      <c r="B18" s="126"/>
      <c r="C18" s="12" t="s">
        <v>90</v>
      </c>
      <c r="D18" s="12" t="s">
        <v>91</v>
      </c>
      <c r="E18" s="38">
        <v>0.62</v>
      </c>
      <c r="F18" s="19">
        <v>0.62</v>
      </c>
    </row>
    <row r="19" spans="1:7" ht="30" x14ac:dyDescent="0.25">
      <c r="A19" s="80" t="s">
        <v>106</v>
      </c>
      <c r="B19" s="126"/>
      <c r="C19" s="12" t="s">
        <v>92</v>
      </c>
      <c r="D19" s="12" t="s">
        <v>93</v>
      </c>
      <c r="E19" s="38">
        <v>0.35199999999999998</v>
      </c>
      <c r="F19" s="19"/>
    </row>
    <row r="20" spans="1:7" x14ac:dyDescent="0.25">
      <c r="A20" s="80" t="s">
        <v>107</v>
      </c>
      <c r="B20" s="126"/>
      <c r="C20" s="12" t="s">
        <v>94</v>
      </c>
      <c r="D20" s="12" t="s">
        <v>95</v>
      </c>
      <c r="E20" s="38">
        <v>0.52800000000000002</v>
      </c>
      <c r="F20" s="19"/>
    </row>
    <row r="21" spans="1:7" x14ac:dyDescent="0.25">
      <c r="A21" s="80" t="s">
        <v>108</v>
      </c>
      <c r="B21" s="126"/>
      <c r="C21" s="12" t="s">
        <v>96</v>
      </c>
      <c r="D21" s="12" t="s">
        <v>97</v>
      </c>
      <c r="E21" s="38">
        <v>1.1759999999999999</v>
      </c>
      <c r="F21" s="19"/>
    </row>
    <row r="22" spans="1:7" x14ac:dyDescent="0.25">
      <c r="A22" s="80" t="s">
        <v>109</v>
      </c>
      <c r="B22" s="126"/>
      <c r="C22" s="12" t="s">
        <v>98</v>
      </c>
      <c r="D22" s="12" t="s">
        <v>99</v>
      </c>
      <c r="E22" s="38">
        <v>0.64800000000000002</v>
      </c>
      <c r="F22" s="19">
        <v>0.64800000000000002</v>
      </c>
    </row>
    <row r="23" spans="1:7" x14ac:dyDescent="0.25">
      <c r="A23" s="80" t="s">
        <v>110</v>
      </c>
      <c r="B23" s="127"/>
      <c r="C23" s="12" t="s">
        <v>100</v>
      </c>
      <c r="D23" s="12" t="s">
        <v>101</v>
      </c>
      <c r="E23" s="38">
        <v>1.1759999999999999</v>
      </c>
      <c r="F23" s="19"/>
    </row>
    <row r="24" spans="1:7" ht="30" x14ac:dyDescent="0.25">
      <c r="A24" s="80" t="s">
        <v>76</v>
      </c>
      <c r="B24" s="83" t="s">
        <v>35</v>
      </c>
      <c r="C24" s="12" t="s">
        <v>2</v>
      </c>
      <c r="D24" s="55" t="s">
        <v>78</v>
      </c>
      <c r="E24" s="38">
        <v>232</v>
      </c>
      <c r="F24" s="19"/>
    </row>
    <row r="25" spans="1:7" ht="30" x14ac:dyDescent="0.25">
      <c r="A25" s="80" t="s">
        <v>79</v>
      </c>
      <c r="B25" s="128" t="s">
        <v>77</v>
      </c>
      <c r="C25" s="12" t="s">
        <v>2</v>
      </c>
      <c r="D25" s="32" t="s">
        <v>80</v>
      </c>
      <c r="E25" s="38">
        <v>125</v>
      </c>
      <c r="F25" s="19"/>
    </row>
    <row r="26" spans="1:7" x14ac:dyDescent="0.25">
      <c r="A26" s="80" t="s">
        <v>111</v>
      </c>
      <c r="B26" s="129"/>
      <c r="C26" s="67" t="s">
        <v>112</v>
      </c>
      <c r="D26" s="32" t="s">
        <v>113</v>
      </c>
      <c r="E26" s="38">
        <v>1.24</v>
      </c>
      <c r="F26" s="19"/>
    </row>
    <row r="27" spans="1:7" ht="30" x14ac:dyDescent="0.25">
      <c r="A27" s="93" t="s">
        <v>162</v>
      </c>
      <c r="B27" s="130" t="s">
        <v>74</v>
      </c>
      <c r="C27" s="94" t="s">
        <v>84</v>
      </c>
      <c r="D27" s="132" t="s">
        <v>154</v>
      </c>
      <c r="E27" s="95">
        <v>1.6020000000000001</v>
      </c>
      <c r="F27" s="95"/>
    </row>
    <row r="28" spans="1:7" x14ac:dyDescent="0.25">
      <c r="A28" s="93" t="s">
        <v>163</v>
      </c>
      <c r="B28" s="131"/>
      <c r="C28" s="96" t="s">
        <v>164</v>
      </c>
      <c r="D28" s="133"/>
      <c r="E28" s="95">
        <v>5.391</v>
      </c>
      <c r="F28" s="95"/>
    </row>
    <row r="29" spans="1:7" x14ac:dyDescent="0.25">
      <c r="A29" s="121" t="s">
        <v>114</v>
      </c>
      <c r="B29" s="121"/>
      <c r="C29" s="121"/>
      <c r="D29" s="121"/>
      <c r="E29" s="19">
        <f>SUM(E15:E23,E25:E26)</f>
        <v>134.93200000000002</v>
      </c>
      <c r="F29" s="19">
        <f>SUM(F15:F23,F26)</f>
        <v>3.7480000000000002</v>
      </c>
    </row>
    <row r="30" spans="1:7" x14ac:dyDescent="0.25">
      <c r="A30" s="121" t="s">
        <v>45</v>
      </c>
      <c r="B30" s="121"/>
      <c r="C30" s="121"/>
      <c r="D30" s="121"/>
      <c r="E30" s="19">
        <f>SUM(E9,E24)</f>
        <v>237.2</v>
      </c>
      <c r="F30" s="19">
        <f>SUM(F9,F24)</f>
        <v>0</v>
      </c>
    </row>
    <row r="31" spans="1:7" x14ac:dyDescent="0.25">
      <c r="A31" s="121" t="s">
        <v>115</v>
      </c>
      <c r="B31" s="121"/>
      <c r="C31" s="121"/>
      <c r="D31" s="121"/>
      <c r="E31" s="95">
        <f>SUM(E10:E11,E14,E27:E28)</f>
        <v>-29.954000000000008</v>
      </c>
      <c r="F31" s="19">
        <f>SUM(F10:F11,F14,F27:F28)</f>
        <v>-0.81600000000000006</v>
      </c>
    </row>
    <row r="32" spans="1:7" ht="15" customHeight="1" x14ac:dyDescent="0.25">
      <c r="A32" s="121" t="s">
        <v>44</v>
      </c>
      <c r="B32" s="121"/>
      <c r="C32" s="121"/>
      <c r="D32" s="121"/>
      <c r="E32" s="19">
        <f>SUM(E12:E13)</f>
        <v>0</v>
      </c>
      <c r="F32" s="19">
        <f>SUM(F12:F13)</f>
        <v>0</v>
      </c>
      <c r="G32" s="9" t="e">
        <f>#REF!</f>
        <v>#REF!</v>
      </c>
    </row>
    <row r="33" spans="1:6" ht="15" customHeight="1" x14ac:dyDescent="0.25">
      <c r="A33" s="120" t="s">
        <v>15</v>
      </c>
      <c r="B33" s="120"/>
      <c r="C33" s="120"/>
      <c r="D33" s="120"/>
      <c r="E33" s="97">
        <f>SUM(E29:E32)</f>
        <v>342.178</v>
      </c>
      <c r="F33" s="40">
        <f>SUM(F29:F32)</f>
        <v>2.9320000000000004</v>
      </c>
    </row>
    <row r="35" spans="1:6" x14ac:dyDescent="0.25">
      <c r="D35" s="36"/>
    </row>
    <row r="36" spans="1:6" x14ac:dyDescent="0.25">
      <c r="E36" s="41"/>
      <c r="F36" s="41"/>
    </row>
    <row r="37" spans="1:6" x14ac:dyDescent="0.25">
      <c r="D37" s="36"/>
    </row>
  </sheetData>
  <mergeCells count="16">
    <mergeCell ref="A33:D33"/>
    <mergeCell ref="A32:D32"/>
    <mergeCell ref="E1:F1"/>
    <mergeCell ref="E2:F2"/>
    <mergeCell ref="E3:F3"/>
    <mergeCell ref="E4:F4"/>
    <mergeCell ref="A6:F6"/>
    <mergeCell ref="B12:B13"/>
    <mergeCell ref="B15:B23"/>
    <mergeCell ref="A29:D29"/>
    <mergeCell ref="A30:D30"/>
    <mergeCell ref="A31:D31"/>
    <mergeCell ref="B25:B26"/>
    <mergeCell ref="B10:B11"/>
    <mergeCell ref="B27:B28"/>
    <mergeCell ref="D27:D28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D26" sqref="D26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1.28515625" style="14" customWidth="1"/>
    <col min="4" max="4" width="40.85546875" style="14" customWidth="1"/>
    <col min="5" max="5" width="12.5703125" style="14" customWidth="1"/>
    <col min="6" max="6" width="14.140625" style="14" customWidth="1"/>
    <col min="7" max="16384" width="9.140625" style="14"/>
  </cols>
  <sheetData>
    <row r="1" spans="1:11" ht="12.75" customHeight="1" x14ac:dyDescent="0.25">
      <c r="D1" s="8"/>
      <c r="E1" s="110" t="s">
        <v>28</v>
      </c>
      <c r="F1" s="110"/>
    </row>
    <row r="2" spans="1:11" ht="12.75" customHeight="1" x14ac:dyDescent="0.25">
      <c r="D2" s="8"/>
      <c r="E2" s="110" t="s">
        <v>128</v>
      </c>
      <c r="F2" s="110"/>
    </row>
    <row r="3" spans="1:11" ht="12.75" customHeight="1" x14ac:dyDescent="0.25">
      <c r="D3" s="8"/>
      <c r="E3" s="110" t="s">
        <v>32</v>
      </c>
      <c r="F3" s="110"/>
    </row>
    <row r="4" spans="1:11" ht="15" customHeight="1" x14ac:dyDescent="0.25">
      <c r="D4" s="8"/>
      <c r="E4" s="110" t="s">
        <v>143</v>
      </c>
      <c r="F4" s="110"/>
    </row>
    <row r="5" spans="1:11" ht="15" customHeight="1" x14ac:dyDescent="0.2"/>
    <row r="6" spans="1:11" ht="30" customHeight="1" x14ac:dyDescent="0.2">
      <c r="A6" s="136" t="s">
        <v>144</v>
      </c>
      <c r="B6" s="136"/>
      <c r="C6" s="136"/>
      <c r="D6" s="136"/>
      <c r="E6" s="136"/>
      <c r="F6" s="136"/>
      <c r="G6" s="68"/>
      <c r="H6" s="68"/>
      <c r="I6" s="68"/>
    </row>
    <row r="7" spans="1:11" ht="15" customHeight="1" x14ac:dyDescent="0.2">
      <c r="F7" s="69" t="s">
        <v>14</v>
      </c>
    </row>
    <row r="8" spans="1:11" ht="45.75" customHeight="1" x14ac:dyDescent="0.2">
      <c r="A8" s="34" t="s">
        <v>58</v>
      </c>
      <c r="B8" s="34" t="s">
        <v>7</v>
      </c>
      <c r="C8" s="34" t="s">
        <v>8</v>
      </c>
      <c r="D8" s="34" t="s">
        <v>9</v>
      </c>
      <c r="E8" s="34" t="s">
        <v>19</v>
      </c>
      <c r="F8" s="34" t="s">
        <v>1</v>
      </c>
    </row>
    <row r="9" spans="1:11" ht="30.75" customHeight="1" x14ac:dyDescent="0.25">
      <c r="A9" s="71" t="s">
        <v>81</v>
      </c>
      <c r="B9" s="128" t="s">
        <v>77</v>
      </c>
      <c r="C9" s="12" t="s">
        <v>94</v>
      </c>
      <c r="D9" s="12" t="s">
        <v>95</v>
      </c>
      <c r="E9" s="16">
        <v>4</v>
      </c>
      <c r="F9" s="16"/>
    </row>
    <row r="10" spans="1:11" ht="17.25" customHeight="1" x14ac:dyDescent="0.25">
      <c r="A10" s="93" t="s">
        <v>166</v>
      </c>
      <c r="B10" s="129"/>
      <c r="C10" s="94" t="s">
        <v>96</v>
      </c>
      <c r="D10" s="94" t="s">
        <v>97</v>
      </c>
      <c r="E10" s="91">
        <v>7</v>
      </c>
      <c r="F10" s="91"/>
    </row>
    <row r="11" spans="1:11" ht="18" customHeight="1" x14ac:dyDescent="0.25">
      <c r="A11" s="34" t="s">
        <v>103</v>
      </c>
      <c r="B11" s="70" t="s">
        <v>74</v>
      </c>
      <c r="C11" s="32" t="s">
        <v>82</v>
      </c>
      <c r="D11" s="32" t="s">
        <v>145</v>
      </c>
      <c r="E11" s="16">
        <v>10</v>
      </c>
      <c r="F11" s="16"/>
    </row>
    <row r="12" spans="1:11" ht="30.75" customHeight="1" x14ac:dyDescent="0.25">
      <c r="A12" s="34" t="s">
        <v>108</v>
      </c>
      <c r="B12" s="70" t="s">
        <v>146</v>
      </c>
      <c r="C12" s="12" t="s">
        <v>140</v>
      </c>
      <c r="D12" s="12" t="s">
        <v>160</v>
      </c>
      <c r="E12" s="16">
        <v>20</v>
      </c>
      <c r="F12" s="16"/>
    </row>
    <row r="13" spans="1:11" ht="18.75" customHeight="1" x14ac:dyDescent="0.25">
      <c r="A13" s="135" t="s">
        <v>114</v>
      </c>
      <c r="B13" s="135"/>
      <c r="C13" s="135"/>
      <c r="D13" s="135"/>
      <c r="E13" s="91">
        <f>SUM(E9:E10)</f>
        <v>11</v>
      </c>
      <c r="F13" s="16">
        <f>SUM(F9:F10)</f>
        <v>0</v>
      </c>
    </row>
    <row r="14" spans="1:11" ht="18" customHeight="1" x14ac:dyDescent="0.25">
      <c r="A14" s="135" t="s">
        <v>115</v>
      </c>
      <c r="B14" s="135"/>
      <c r="C14" s="135"/>
      <c r="D14" s="135"/>
      <c r="E14" s="16">
        <f>SUM(E11)</f>
        <v>10</v>
      </c>
      <c r="F14" s="16">
        <f>SUM(F11)</f>
        <v>0</v>
      </c>
      <c r="I14" s="72"/>
      <c r="J14" s="72"/>
      <c r="K14" s="72"/>
    </row>
    <row r="15" spans="1:11" ht="18" customHeight="1" x14ac:dyDescent="0.25">
      <c r="A15" s="135" t="s">
        <v>148</v>
      </c>
      <c r="B15" s="135"/>
      <c r="C15" s="135"/>
      <c r="D15" s="135"/>
      <c r="E15" s="16">
        <f>SUM(E12:E12)</f>
        <v>20</v>
      </c>
      <c r="F15" s="16">
        <f>SUM(F12:F12)</f>
        <v>0</v>
      </c>
      <c r="I15" s="72"/>
      <c r="J15" s="72"/>
      <c r="K15" s="72"/>
    </row>
    <row r="16" spans="1:11" ht="18" customHeight="1" x14ac:dyDescent="0.2">
      <c r="A16" s="134" t="s">
        <v>15</v>
      </c>
      <c r="B16" s="134"/>
      <c r="C16" s="134"/>
      <c r="D16" s="134"/>
      <c r="E16" s="103">
        <f>SUM(E13:E15)</f>
        <v>41</v>
      </c>
      <c r="F16" s="18">
        <f>SUM(F13:F15)</f>
        <v>0</v>
      </c>
    </row>
    <row r="18" spans="5:6" x14ac:dyDescent="0.2">
      <c r="E18" s="72"/>
      <c r="F18" s="72"/>
    </row>
    <row r="19" spans="5:6" x14ac:dyDescent="0.2">
      <c r="E19" s="72"/>
      <c r="F19" s="72"/>
    </row>
    <row r="20" spans="5:6" x14ac:dyDescent="0.2">
      <c r="E20" s="72"/>
    </row>
    <row r="21" spans="5:6" x14ac:dyDescent="0.2">
      <c r="E21" s="72"/>
      <c r="F21" s="72"/>
    </row>
  </sheetData>
  <mergeCells count="10">
    <mergeCell ref="A16:D16"/>
    <mergeCell ref="A14:D14"/>
    <mergeCell ref="A15:D15"/>
    <mergeCell ref="E1:F1"/>
    <mergeCell ref="E2:F2"/>
    <mergeCell ref="E3:F3"/>
    <mergeCell ref="E4:F4"/>
    <mergeCell ref="A6:F6"/>
    <mergeCell ref="A13:D13"/>
    <mergeCell ref="B9:B10"/>
  </mergeCells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D24" sqref="D24"/>
    </sheetView>
  </sheetViews>
  <sheetFormatPr defaultColWidth="9.140625" defaultRowHeight="15" x14ac:dyDescent="0.25"/>
  <cols>
    <col min="1" max="1" width="4.85546875" style="8" customWidth="1"/>
    <col min="2" max="2" width="16" style="8" customWidth="1"/>
    <col min="3" max="3" width="33" style="8" customWidth="1"/>
    <col min="4" max="4" width="53.42578125" style="8" customWidth="1"/>
    <col min="5" max="5" width="12" style="8" customWidth="1"/>
    <col min="6" max="6" width="13.28515625" style="8" customWidth="1"/>
    <col min="7" max="7" width="9.140625" style="8" hidden="1" customWidth="1"/>
    <col min="8" max="8" width="10.42578125" style="8" bestFit="1" customWidth="1"/>
    <col min="9" max="9" width="9.42578125" style="8" bestFit="1" customWidth="1"/>
    <col min="10" max="16384" width="9.140625" style="8"/>
  </cols>
  <sheetData>
    <row r="1" spans="1:9" ht="15" customHeight="1" x14ac:dyDescent="0.25">
      <c r="E1" s="110" t="s">
        <v>28</v>
      </c>
      <c r="F1" s="110"/>
    </row>
    <row r="2" spans="1:9" ht="15" customHeight="1" x14ac:dyDescent="0.25">
      <c r="E2" s="110" t="s">
        <v>128</v>
      </c>
      <c r="F2" s="110"/>
    </row>
    <row r="3" spans="1:9" ht="15" customHeight="1" x14ac:dyDescent="0.25">
      <c r="E3" s="110" t="s">
        <v>32</v>
      </c>
      <c r="F3" s="110"/>
    </row>
    <row r="4" spans="1:9" ht="15" customHeight="1" x14ac:dyDescent="0.25">
      <c r="E4" s="110" t="s">
        <v>51</v>
      </c>
      <c r="F4" s="110"/>
    </row>
    <row r="5" spans="1:9" ht="15" customHeight="1" x14ac:dyDescent="0.25">
      <c r="E5" s="25"/>
      <c r="F5" s="25"/>
    </row>
    <row r="6" spans="1:9" ht="13.5" customHeight="1" x14ac:dyDescent="0.25">
      <c r="A6" s="122" t="s">
        <v>52</v>
      </c>
      <c r="B6" s="122"/>
      <c r="C6" s="122"/>
      <c r="D6" s="122"/>
      <c r="E6" s="122"/>
      <c r="F6" s="122"/>
      <c r="G6" s="31"/>
      <c r="H6" s="31"/>
      <c r="I6" s="31"/>
    </row>
    <row r="7" spans="1:9" ht="17.25" customHeight="1" x14ac:dyDescent="0.25">
      <c r="F7" s="8" t="s">
        <v>14</v>
      </c>
    </row>
    <row r="8" spans="1:9" ht="29.25" customHeight="1" x14ac:dyDescent="0.25">
      <c r="A8" s="58" t="s">
        <v>12</v>
      </c>
      <c r="B8" s="58" t="s">
        <v>7</v>
      </c>
      <c r="C8" s="58" t="s">
        <v>8</v>
      </c>
      <c r="D8" s="58" t="s">
        <v>9</v>
      </c>
      <c r="E8" s="58" t="s">
        <v>19</v>
      </c>
      <c r="F8" s="58" t="s">
        <v>1</v>
      </c>
    </row>
    <row r="9" spans="1:9" ht="18" customHeight="1" x14ac:dyDescent="0.25">
      <c r="A9" s="34" t="s">
        <v>25</v>
      </c>
      <c r="B9" s="59" t="s">
        <v>36</v>
      </c>
      <c r="C9" s="12" t="s">
        <v>2</v>
      </c>
      <c r="D9" s="43" t="s">
        <v>53</v>
      </c>
      <c r="E9" s="38"/>
      <c r="F9" s="19">
        <v>-10</v>
      </c>
    </row>
    <row r="10" spans="1:9" ht="18.75" customHeight="1" x14ac:dyDescent="0.25">
      <c r="A10" s="121" t="s">
        <v>43</v>
      </c>
      <c r="B10" s="121"/>
      <c r="C10" s="121"/>
      <c r="D10" s="121"/>
      <c r="E10" s="19">
        <f>SUM(E9:E9)</f>
        <v>0</v>
      </c>
      <c r="F10" s="19">
        <f>SUM(F9:F9)</f>
        <v>-10</v>
      </c>
      <c r="G10" s="9" t="e">
        <f>#REF!</f>
        <v>#REF!</v>
      </c>
    </row>
    <row r="11" spans="1:9" ht="20.25" customHeight="1" x14ac:dyDescent="0.25">
      <c r="A11" s="120" t="s">
        <v>15</v>
      </c>
      <c r="B11" s="120"/>
      <c r="C11" s="120"/>
      <c r="D11" s="120"/>
      <c r="E11" s="40">
        <f>SUM(E10:E10)</f>
        <v>0</v>
      </c>
      <c r="F11" s="40">
        <f>SUM(F10:F10)</f>
        <v>-10</v>
      </c>
    </row>
    <row r="12" spans="1:9" ht="36.75" customHeight="1" x14ac:dyDescent="0.25"/>
    <row r="13" spans="1:9" x14ac:dyDescent="0.25">
      <c r="D13" s="36"/>
    </row>
    <row r="14" spans="1:9" x14ac:dyDescent="0.25">
      <c r="E14" s="41"/>
      <c r="F14" s="41"/>
    </row>
    <row r="15" spans="1:9" x14ac:dyDescent="0.25">
      <c r="D15" s="36"/>
    </row>
  </sheetData>
  <mergeCells count="7">
    <mergeCell ref="A10:D10"/>
    <mergeCell ref="A11:D11"/>
    <mergeCell ref="E1:F1"/>
    <mergeCell ref="E2:F2"/>
    <mergeCell ref="E3:F3"/>
    <mergeCell ref="E4:F4"/>
    <mergeCell ref="A6:F6"/>
  </mergeCells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tabSelected="1" workbookViewId="0">
      <selection activeCell="E28" sqref="E28"/>
    </sheetView>
  </sheetViews>
  <sheetFormatPr defaultColWidth="9.140625" defaultRowHeight="15" x14ac:dyDescent="0.2"/>
  <cols>
    <col min="1" max="1" width="4.5703125" style="1" customWidth="1"/>
    <col min="2" max="2" width="10.140625" style="1" customWidth="1"/>
    <col min="3" max="3" width="62.42578125" style="1" customWidth="1"/>
    <col min="4" max="4" width="19.28515625" style="1" customWidth="1"/>
    <col min="5" max="5" width="18.7109375" style="1" customWidth="1"/>
    <col min="6" max="16384" width="9.140625" style="1"/>
  </cols>
  <sheetData>
    <row r="1" spans="1:7" ht="13.5" customHeight="1" x14ac:dyDescent="0.2">
      <c r="C1" s="14"/>
      <c r="D1" s="110" t="s">
        <v>28</v>
      </c>
      <c r="E1" s="110"/>
    </row>
    <row r="2" spans="1:7" ht="13.5" customHeight="1" x14ac:dyDescent="0.2">
      <c r="C2" s="14"/>
      <c r="D2" s="110" t="s">
        <v>128</v>
      </c>
      <c r="E2" s="110"/>
    </row>
    <row r="3" spans="1:7" ht="13.5" customHeight="1" x14ac:dyDescent="0.2">
      <c r="C3" s="14"/>
      <c r="D3" s="110" t="s">
        <v>32</v>
      </c>
      <c r="E3" s="110"/>
    </row>
    <row r="4" spans="1:7" ht="13.5" customHeight="1" x14ac:dyDescent="0.2">
      <c r="C4" s="14"/>
      <c r="D4" s="110" t="s">
        <v>31</v>
      </c>
      <c r="E4" s="110"/>
    </row>
    <row r="5" spans="1:7" x14ac:dyDescent="0.25">
      <c r="D5" s="11"/>
      <c r="E5" s="11"/>
    </row>
    <row r="6" spans="1:7" ht="32.25" customHeight="1" x14ac:dyDescent="0.2">
      <c r="A6" s="143" t="s">
        <v>46</v>
      </c>
      <c r="B6" s="143"/>
      <c r="C6" s="143"/>
      <c r="D6" s="143"/>
      <c r="E6" s="143"/>
    </row>
    <row r="7" spans="1:7" ht="15" customHeight="1" x14ac:dyDescent="0.2">
      <c r="E7" s="15" t="s">
        <v>14</v>
      </c>
    </row>
    <row r="8" spans="1:7" ht="35.25" customHeight="1" x14ac:dyDescent="0.2">
      <c r="A8" s="26" t="s">
        <v>12</v>
      </c>
      <c r="B8" s="23" t="s">
        <v>5</v>
      </c>
      <c r="C8" s="23" t="s">
        <v>4</v>
      </c>
      <c r="D8" s="23" t="s">
        <v>0</v>
      </c>
      <c r="E8" s="13" t="s">
        <v>1</v>
      </c>
    </row>
    <row r="9" spans="1:7" ht="21.75" customHeight="1" x14ac:dyDescent="0.25">
      <c r="A9" s="60" t="s">
        <v>127</v>
      </c>
      <c r="B9" s="35" t="s">
        <v>77</v>
      </c>
      <c r="C9" s="12" t="s">
        <v>125</v>
      </c>
      <c r="D9" s="98">
        <f>SUM('savivaldybės funkcijos(3)'!E21,'kt_ dotacijos (6)'!E29,'biud_ist_ pajamos (7)'!E13)</f>
        <v>151.53200000000001</v>
      </c>
      <c r="E9" s="17">
        <f>SUM('savivaldybės funkcijos(3)'!F21,'kt_ dotacijos (6)'!F29,'biud_ist_ pajamos (7)'!F13)</f>
        <v>3.7480000000000002</v>
      </c>
    </row>
    <row r="10" spans="1:7" ht="24.95" customHeight="1" x14ac:dyDescent="0.25">
      <c r="A10" s="33" t="s">
        <v>20</v>
      </c>
      <c r="B10" s="35" t="s">
        <v>35</v>
      </c>
      <c r="C10" s="12" t="s">
        <v>6</v>
      </c>
      <c r="D10" s="17">
        <f>SUM('savivaldybės funkcijos(3)'!E22,'kt_ dotacijos (6)'!E30)</f>
        <v>284.7</v>
      </c>
      <c r="E10" s="17">
        <f>SUM('savivaldybės funkcijos(3)'!F22,'kt_ dotacijos (6)'!F30)</f>
        <v>0</v>
      </c>
      <c r="G10" s="2"/>
    </row>
    <row r="11" spans="1:7" ht="24.95" customHeight="1" x14ac:dyDescent="0.25">
      <c r="A11" s="60" t="s">
        <v>123</v>
      </c>
      <c r="B11" s="35" t="s">
        <v>74</v>
      </c>
      <c r="C11" s="12" t="s">
        <v>126</v>
      </c>
      <c r="D11" s="98">
        <f>SUM('savivaldybės funkcijos(3)'!E23,'kt_ dotacijos (6)'!E31,'biud_ist_ pajamos (7)'!E14)</f>
        <v>-19.954000000000008</v>
      </c>
      <c r="E11" s="17">
        <f>SUM('savivaldybės funkcijos(3)'!F23,'kt_ dotacijos (6)'!F31,'biud_ist_ pajamos (7)'!F14)</f>
        <v>-0.81600000000000006</v>
      </c>
      <c r="G11" s="2"/>
    </row>
    <row r="12" spans="1:7" ht="24.95" customHeight="1" x14ac:dyDescent="0.25">
      <c r="A12" s="61" t="s">
        <v>139</v>
      </c>
      <c r="B12" s="35" t="s">
        <v>146</v>
      </c>
      <c r="C12" s="12" t="s">
        <v>147</v>
      </c>
      <c r="D12" s="17">
        <f>SUM('biud_ist_ pajamos (7)'!E15)</f>
        <v>20</v>
      </c>
      <c r="E12" s="17">
        <f>SUM('biud_ist_ pajamos (7)'!F15)</f>
        <v>0</v>
      </c>
      <c r="G12" s="2"/>
    </row>
    <row r="13" spans="1:7" ht="24.95" customHeight="1" x14ac:dyDescent="0.25">
      <c r="A13" s="33" t="s">
        <v>21</v>
      </c>
      <c r="B13" s="35" t="s">
        <v>36</v>
      </c>
      <c r="C13" s="12" t="s">
        <v>10</v>
      </c>
      <c r="D13" s="17">
        <f>SUM('savivaldybės funkcijos(3)'!E24,'likutis (8)'!E10)</f>
        <v>-27.8</v>
      </c>
      <c r="E13" s="17">
        <f>SUM('savivaldybės funkcijos(3)'!F24,'likutis (8)'!F10)</f>
        <v>-42.4</v>
      </c>
      <c r="G13" s="2"/>
    </row>
    <row r="14" spans="1:7" ht="24.95" customHeight="1" x14ac:dyDescent="0.25">
      <c r="A14" s="33" t="s">
        <v>22</v>
      </c>
      <c r="B14" s="35" t="s">
        <v>37</v>
      </c>
      <c r="C14" s="12" t="s">
        <v>11</v>
      </c>
      <c r="D14" s="17">
        <f>SUM('savivaldybės funkcijos(3)'!E25,'kt_ dotacijos (6)'!E32)</f>
        <v>-25.3</v>
      </c>
      <c r="E14" s="17">
        <f>SUM('savivaldybės funkcijos(3)'!F25,'kt_ dotacijos (6)'!F32)</f>
        <v>0</v>
      </c>
      <c r="F14" s="4"/>
      <c r="G14" s="5"/>
    </row>
    <row r="15" spans="1:7" ht="15" customHeight="1" x14ac:dyDescent="0.2">
      <c r="A15" s="26" t="s">
        <v>23</v>
      </c>
      <c r="B15" s="141" t="s">
        <v>13</v>
      </c>
      <c r="C15" s="142"/>
      <c r="D15" s="92">
        <f>SUM(D9:D14)</f>
        <v>383.17799999999994</v>
      </c>
      <c r="E15" s="39">
        <f>SUM(E9:E14)</f>
        <v>-39.467999999999996</v>
      </c>
      <c r="F15" s="6"/>
      <c r="G15" s="6"/>
    </row>
    <row r="16" spans="1:7" ht="15" customHeight="1" x14ac:dyDescent="0.25">
      <c r="A16" s="26" t="s">
        <v>24</v>
      </c>
      <c r="B16" s="137" t="s">
        <v>18</v>
      </c>
      <c r="C16" s="138"/>
      <c r="D16" s="17"/>
      <c r="E16" s="17"/>
    </row>
    <row r="17" spans="1:5" ht="15" customHeight="1" x14ac:dyDescent="0.2">
      <c r="A17" s="26" t="s">
        <v>25</v>
      </c>
      <c r="B17" s="139" t="s">
        <v>17</v>
      </c>
      <c r="C17" s="140"/>
      <c r="D17" s="92">
        <f>D15-D16</f>
        <v>383.17799999999994</v>
      </c>
      <c r="E17" s="39">
        <f>E15-E16</f>
        <v>-39.467999999999996</v>
      </c>
    </row>
    <row r="18" spans="1:5" x14ac:dyDescent="0.2">
      <c r="C18" s="10"/>
      <c r="E18" s="3"/>
    </row>
    <row r="19" spans="1:5" x14ac:dyDescent="0.2">
      <c r="C19" s="10"/>
      <c r="D19" s="20"/>
    </row>
    <row r="20" spans="1:5" x14ac:dyDescent="0.2">
      <c r="C20" s="29"/>
      <c r="D20" s="20"/>
    </row>
    <row r="22" spans="1:5" x14ac:dyDescent="0.2">
      <c r="D22" s="20"/>
    </row>
    <row r="24" spans="1:5" x14ac:dyDescent="0.2">
      <c r="D24" s="20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4</vt:i4>
      </vt:variant>
    </vt:vector>
  </HeadingPairs>
  <TitlesOfParts>
    <vt:vector size="11" baseType="lpstr">
      <vt:lpstr>pajamos(1)</vt:lpstr>
      <vt:lpstr>įmokos(2)</vt:lpstr>
      <vt:lpstr>savivaldybės funkcijos(3)</vt:lpstr>
      <vt:lpstr>kt_ dotacijos (6)</vt:lpstr>
      <vt:lpstr>biud_ist_ pajamos (7)</vt:lpstr>
      <vt:lpstr>likutis (8)</vt:lpstr>
      <vt:lpstr>programos(9)</vt:lpstr>
      <vt:lpstr>'biud_ist_ pajamos (7)'!Print_Titles</vt:lpstr>
      <vt:lpstr>'kt_ dotacijos (6)'!Print_Titles</vt:lpstr>
      <vt:lpstr>'likutis (8)'!Print_Titles</vt:lpstr>
      <vt:lpstr>'savivaldybės funkcijos(3)'!Print_Titles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2023-05-05T06:42:10Z</cp:lastPrinted>
  <dcterms:created xsi:type="dcterms:W3CDTF">2002-11-07T10:01:21Z</dcterms:created>
  <dcterms:modified xsi:type="dcterms:W3CDTF">2023-05-09T12:40:13Z</dcterms:modified>
</cp:coreProperties>
</file>