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'ugd_reikmems(5)'!$A$1:$G$27</definedName>
    <definedName name="_xlnm.Print_Titles" localSheetId="3">'kt_ dotacijos (6)'!$9:$9</definedName>
    <definedName name="_xlnm.Print_Titles" localSheetId="0">'pajamos (1)'!$9:$9</definedName>
    <definedName name="_xlnm.Print_Titles" localSheetId="1">'savivaldybės funkcijos(3)'!$9:$9</definedName>
    <definedName name="_xlnm.Print_Titles" localSheetId="2">'ugd_reikmems(5)'!$9:$9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6" l="1"/>
  <c r="E15" i="6"/>
  <c r="D14" i="6"/>
  <c r="E14" i="6"/>
  <c r="D13" i="6"/>
  <c r="E13" i="6"/>
  <c r="D12" i="6"/>
  <c r="E12" i="6"/>
  <c r="D11" i="6"/>
  <c r="E11" i="6"/>
  <c r="F27" i="24" l="1"/>
  <c r="E26" i="24"/>
  <c r="F26" i="24"/>
  <c r="E25" i="24"/>
  <c r="F25" i="24"/>
  <c r="E24" i="24"/>
  <c r="F24" i="24"/>
  <c r="E23" i="24"/>
  <c r="F23" i="24"/>
  <c r="E22" i="24"/>
  <c r="F22" i="24"/>
  <c r="E32" i="21" l="1"/>
  <c r="F32" i="21"/>
  <c r="E31" i="21"/>
  <c r="F31" i="21"/>
  <c r="F30" i="21"/>
  <c r="E30" i="21"/>
  <c r="E29" i="21"/>
  <c r="F29" i="21"/>
  <c r="C10" i="11" l="1"/>
  <c r="C26" i="11"/>
  <c r="E27" i="17" l="1"/>
  <c r="D10" i="6" s="1"/>
  <c r="F16" i="24" l="1"/>
  <c r="E16" i="24"/>
  <c r="G32" i="21" l="1"/>
  <c r="F27" i="17"/>
  <c r="E10" i="6" s="1"/>
  <c r="G29" i="21"/>
  <c r="F29" i="24" l="1"/>
  <c r="F33" i="21"/>
  <c r="E33" i="21"/>
  <c r="E27" i="24"/>
  <c r="E29" i="24" l="1"/>
  <c r="E16" i="6"/>
  <c r="D16" i="6"/>
  <c r="D18" i="6" l="1"/>
  <c r="E18" i="6"/>
</calcChain>
</file>

<file path=xl/sharedStrings.xml><?xml version="1.0" encoding="utf-8"?>
<sst xmlns="http://schemas.openxmlformats.org/spreadsheetml/2006/main" count="280" uniqueCount="175">
  <si>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</si>
  <si>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</si>
  <si>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</si>
  <si>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</si>
  <si>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</si>
  <si>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</si>
  <si>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</si>
  <si>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</si>
  <si>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</si>
  <si>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</si>
  <si>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</si>
  <si>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</si>
  <si>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</si>
  <si>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</si>
  <si>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</si>
  <si>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</si>
  <si>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</si>
  <si>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</si>
  <si>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 xml:space="preserve">Specialiojo ugdymo centras </t>
  </si>
  <si>
    <t>Plungės krizių centras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</si>
  <si>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</si>
  <si>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</si>
  <si>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</si>
  <si>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</si>
  <si>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</si>
  <si>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</si>
  <si>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</si>
  <si>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ugdymo reikmėms finansuoti</t>
  </si>
  <si>
    <t>8.23.</t>
  </si>
  <si>
    <t>8.25.</t>
  </si>
  <si>
    <t>iš jų - paskolų grąžinimas</t>
  </si>
  <si>
    <t>Europos Sąjungos, kitos tarptautinės finansinės paramos  lėšos</t>
  </si>
  <si>
    <t>8.30.</t>
  </si>
  <si>
    <t>Savivaldybės vietinės reikšmės keliams (gatvėms) tiesti, rekonstruoti, taisyti (remontuoti), prižiūrėti ir saugaus eismo sąlygoms užtikrinti</t>
  </si>
  <si>
    <t>projektui "Užterštos teritorijos Plungės m., Birutės g., greta Gandingos HE tvenkinio, ir  užterštos naftos produktais teritorijos Plungės r. sav., Šateikių sen., Narvaišių k., sutvarkymas" (VIPA)</t>
  </si>
  <si>
    <t>Ugdymo kokybės, sporto ir modernios aplinkos užtikrinimo programa</t>
  </si>
  <si>
    <t xml:space="preserve">Iš viso </t>
  </si>
  <si>
    <t>8.33.</t>
  </si>
  <si>
    <t>8.35.</t>
  </si>
  <si>
    <t>Kultūros ir turizmo programa</t>
  </si>
  <si>
    <t>8.37.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</si>
  <si>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</si>
  <si>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</si>
  <si>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</si>
  <si>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</si>
  <si>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</si>
  <si>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</si>
  <si>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</si>
  <si>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</si>
  <si>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</si>
  <si>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</si>
  <si>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</si>
  <si>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</si>
  <si>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</si>
  <si>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</si>
  <si>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</si>
  <si>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</si>
  <si>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</si>
  <si>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</si>
  <si>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</si>
  <si>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</si>
  <si>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</si>
  <si>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</si>
  <si>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</si>
  <si>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</si>
  <si>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 xml:space="preserve">                                                                                                                                 sprendimo Nr. T1-</t>
  </si>
  <si>
    <t>sprendimo Nr. T1-</t>
  </si>
  <si>
    <t>PLUNGĖS RAJONO SAVIVALDYBĖS 2023 METŲ BIUDŽETO PAJAMŲ PAKEITIMAI (PADIDINTA+, SUMAŽINTA -)</t>
  </si>
  <si>
    <t xml:space="preserve">tarybos 2023 m. kovo 30 d. </t>
  </si>
  <si>
    <t>ASIGNAVIMŲ SAVARANKIŠKOSIOMS SAVIVALDYBĖS FUNKCIJOMS VYKDYTI 2023 METAIS PASKIRSTYMO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</si>
  <si>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</si>
  <si>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</si>
  <si>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001</t>
  </si>
  <si>
    <t>002</t>
  </si>
  <si>
    <t>004</t>
  </si>
  <si>
    <t>006</t>
  </si>
  <si>
    <t>007</t>
  </si>
  <si>
    <t>008</t>
  </si>
  <si>
    <t xml:space="preserve">socialinių paslaugų srities darbuotojų minimaliesiems pareiginės algos pastoviosios dalies koeficientams didinti </t>
  </si>
  <si>
    <t>Investicijų ir kitų projektų skirtų 2014-2020 m. nacionalinei pažangos programai/ ES fondų investicijų programai, vykdymas (TE) (ES lėšos)</t>
  </si>
  <si>
    <t xml:space="preserve">Investicijų ir kitų projektų skirtų 2014-2020 m. nacionalinei pažangos programai/ ES fondų investicijų programai, vykdymas (TE) (VIPA)   </t>
  </si>
  <si>
    <t>Socialinės reabilitacijos paslaugų neįgaliesiems bendruomenėje teikimas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</si>
  <si>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</si>
  <si>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</si>
  <si>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8.39.</t>
  </si>
  <si>
    <t>8.40.</t>
  </si>
  <si>
    <t>8.41.</t>
  </si>
  <si>
    <t>kompleksinėms paslaugoms šeimai organizuoti</t>
  </si>
  <si>
    <t>Plungės krizių centro veikla (TP)</t>
  </si>
  <si>
    <t>19.</t>
  </si>
  <si>
    <t>8.42.</t>
  </si>
  <si>
    <t>Alsėdžių Stanislovo Narutavičiaus gimnazija</t>
  </si>
  <si>
    <t>Alsėdžių Stanislovo Narutavičiaus gimnazijos veikla (TP)</t>
  </si>
  <si>
    <t>„Babrungo“ progimnazija</t>
  </si>
  <si>
    <t>„Babrungo“ progimnazijos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</si>
  <si>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</si>
  <si>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</si>
  <si>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</si>
  <si>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</si>
  <si>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Liepijų mokykla</t>
  </si>
  <si>
    <t>Liepijų mokyklos veikla (TP)</t>
  </si>
  <si>
    <t>„Ryto“ pagrindinė mokykla</t>
  </si>
  <si>
    <t>„Ryto“ pagrindinės mokyklos veikla (TP)</t>
  </si>
  <si>
    <t>„Saulės“  gimnazija</t>
  </si>
  <si>
    <t>„Saulės“  gimnazijos veikla (TP)</t>
  </si>
  <si>
    <t>Senamiesčio mokykla</t>
  </si>
  <si>
    <t>Senamiesčio mokyklos veikla (TP)</t>
  </si>
  <si>
    <t>Specialiojo ugdymo centro veikla (TP)</t>
  </si>
  <si>
    <t>Žemaičių Kalvarijos M.Valančiaus gimnazija</t>
  </si>
  <si>
    <t>Žemaičių Kalvarijos M.Valančiaus gimnazijos veikla (TP)</t>
  </si>
  <si>
    <t>Lopšelis-darželis „Nykštukas“</t>
  </si>
  <si>
    <t>Lopšelio-darželio „Nykštukas“ veikla (TP)</t>
  </si>
  <si>
    <t>Lopšelis-darželis „Pasaka“</t>
  </si>
  <si>
    <t>Lopšelio-darželio „Pasaka“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</si>
  <si>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</si>
  <si>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</si>
  <si>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</si>
  <si>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</si>
  <si>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</si>
  <si>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</si>
  <si>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</si>
  <si>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</si>
  <si>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</si>
  <si>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</si>
  <si>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Plungės rajono savivaldybės administracija</t>
  </si>
  <si>
    <t>Ugdymo kokybės užtikrinimas (TP)</t>
  </si>
  <si>
    <t>22.</t>
  </si>
  <si>
    <t>23.</t>
  </si>
  <si>
    <t>24.</t>
  </si>
  <si>
    <t>25.</t>
  </si>
  <si>
    <t>26.</t>
  </si>
  <si>
    <t>27.</t>
  </si>
  <si>
    <t>28.</t>
  </si>
  <si>
    <t>8.43.</t>
  </si>
  <si>
    <t>bendruomeninės veiklos savivaldybėje stiprinimui</t>
  </si>
  <si>
    <t>29.</t>
  </si>
  <si>
    <t>Tęstinių investicijų ir kitų projektų vykdymas (pereinamojo laikotarpio) (TI)</t>
  </si>
  <si>
    <t>8.44.</t>
  </si>
  <si>
    <t xml:space="preserve">projektui "Plungės r. Kulių gimnazijos pastato Plungės r., Kulių Aušros g. 24, kapitalinis remontas"    </t>
  </si>
  <si>
    <t>8.45.</t>
  </si>
  <si>
    <t>17.1.</t>
  </si>
  <si>
    <t xml:space="preserve">         iš jos: rinkliava už atliekų tvarkymą</t>
  </si>
  <si>
    <t>Plungės socialinių paslaugų centro veikla (TP)</t>
  </si>
  <si>
    <t>32.</t>
  </si>
  <si>
    <t>33.</t>
  </si>
  <si>
    <t>49.</t>
  </si>
  <si>
    <t>39.</t>
  </si>
  <si>
    <t>Žemaičių dailės muziejaus veikla (TP)</t>
  </si>
  <si>
    <t>Žemaičių dailės muziejus</t>
  </si>
  <si>
    <t>49.4.</t>
  </si>
  <si>
    <t>49.47.</t>
  </si>
  <si>
    <t>Savivaldybės administracijos direktoriaus rezervas (TP)</t>
  </si>
  <si>
    <t>49.54.</t>
  </si>
  <si>
    <t>49.45.</t>
  </si>
  <si>
    <t>49.46.</t>
  </si>
  <si>
    <t>Savivaldybės administracijos veikla (TP)</t>
  </si>
  <si>
    <t>Plungės rajono seniūnijų veikla (TP)</t>
  </si>
  <si>
    <t>30.</t>
  </si>
  <si>
    <t xml:space="preserve">vaikų, atvykusių į Lietuvos Respubliką iš Ukrainos dėl Rusijos federacijos karinių veiksmų Ukrainoje, ugdymui ir pavėžėjimui į mokyklą ir atgal finansuoti 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</si>
  <si>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</si>
  <si>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 xml:space="preserve"> kompensacijoms už būsto suteikimą užsieniečiams, pasitraukusiems iš Ukrainos dėl Rusijos Federacijos karinės agresijos, finansuoti  </t>
  </si>
  <si>
    <t xml:space="preserve">socialinių paslaugų šakos kolektyvinėje sutartyje numatytiems įsipareigojimams įgyvendinti </t>
  </si>
  <si>
    <t xml:space="preserve">projektui "Universalaus sporto ir sveikatingumo komplekso Plungėje, Mendeno g. 1C, statyba" </t>
  </si>
  <si>
    <t>Bendruomeninės veiklos savivaldybėje stiprinimas (PP)</t>
  </si>
  <si>
    <t>Socialinės paramos organizavimas užsieniečių integracijai (TP)</t>
  </si>
  <si>
    <t xml:space="preserve">būsto  pritaikymui neįgaliesiems  </t>
  </si>
  <si>
    <t>Iš viso 001 programai</t>
  </si>
  <si>
    <t>Iš viso 004 programai</t>
  </si>
  <si>
    <t>Iš viso 006 programai</t>
  </si>
  <si>
    <t>Iš viso 007 programai</t>
  </si>
  <si>
    <t>Iš viso 008 programai</t>
  </si>
  <si>
    <t>Iš viso 002 programai</t>
  </si>
  <si>
    <t xml:space="preserve">                                                                                                                                              tarybos 2023 m. kovo 30 d. </t>
  </si>
  <si>
    <t xml:space="preserve">                                                                                                                  1 priedas</t>
  </si>
  <si>
    <t>PLUNGĖS RAJONO SAVIVALDYBĖS 2023 METŲ BIUDŽETO ASIGNAVIMŲ PASKIRSTYMAS PAGAL  2023-2025 METŲ STRATEGINIO VEIKLOS PLANO PROGRAMAS  PAKEITIMAI (PADIDINTA+, SUMAŽINTA 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</si>
</sst>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45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168" fontId="15" fillId="0" borderId="1" xfId="0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/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wrapText="1"/>
    </xf>
    <xf numFmtId="0" fontId="1" fillId="0" borderId="2" xfId="0" quotePrefix="1" applyFon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9"/>
  <sheetViews>
    <sheetView tabSelected="1" workbookViewId="0">
      <selection activeCell="K14" sqref="K14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12" t="s">
        <v>23</v>
      </c>
      <c r="C1" s="112"/>
    </row>
    <row r="2" spans="1:3" ht="15" customHeight="1" x14ac:dyDescent="0.25">
      <c r="B2" s="112" t="s">
        <v>172</v>
      </c>
      <c r="C2" s="112"/>
    </row>
    <row r="3" spans="1:3" ht="15" customHeight="1" x14ac:dyDescent="0.25">
      <c r="B3" s="112" t="s">
        <v>65</v>
      </c>
      <c r="C3" s="112"/>
    </row>
    <row r="4" spans="1:3" ht="15" customHeight="1" x14ac:dyDescent="0.25">
      <c r="B4" s="112" t="s">
        <v>173</v>
      </c>
      <c r="C4" s="112"/>
    </row>
    <row r="5" spans="1:3" ht="15" customHeight="1" x14ac:dyDescent="0.25">
      <c r="B5" s="69"/>
      <c r="C5" s="69"/>
    </row>
    <row r="6" spans="1:3" ht="16.5" customHeight="1" x14ac:dyDescent="0.25">
      <c r="B6" s="22" t="s">
        <v>67</v>
      </c>
      <c r="C6" s="2"/>
    </row>
    <row r="7" spans="1:3" ht="16.5" customHeight="1" x14ac:dyDescent="0.25">
      <c r="B7" s="22"/>
      <c r="C7" s="2"/>
    </row>
    <row r="8" spans="1:3" ht="12.75" customHeight="1" x14ac:dyDescent="0.25">
      <c r="B8" s="22"/>
      <c r="C8" s="32" t="s">
        <v>21</v>
      </c>
    </row>
    <row r="9" spans="1:3" ht="24.75" customHeight="1" x14ac:dyDescent="0.25">
      <c r="A9" s="23" t="s">
        <v>6</v>
      </c>
      <c r="B9" s="3" t="s">
        <v>7</v>
      </c>
      <c r="C9" s="3" t="s">
        <v>0</v>
      </c>
    </row>
    <row r="10" spans="1:3" ht="16.5" customHeight="1" x14ac:dyDescent="0.25">
      <c r="A10" s="42" t="s">
        <v>48</v>
      </c>
      <c r="B10" s="40" t="s">
        <v>24</v>
      </c>
      <c r="C10" s="52">
        <f>SUM(C11:C24)</f>
        <v>4536.8709999999992</v>
      </c>
    </row>
    <row r="11" spans="1:3" ht="16.5" customHeight="1" x14ac:dyDescent="0.25">
      <c r="A11" s="38" t="s">
        <v>28</v>
      </c>
      <c r="B11" s="39" t="s">
        <v>27</v>
      </c>
      <c r="C11" s="51">
        <v>221.4</v>
      </c>
    </row>
    <row r="12" spans="1:3" ht="17.25" customHeight="1" x14ac:dyDescent="0.25">
      <c r="A12" s="38" t="s">
        <v>29</v>
      </c>
      <c r="B12" s="83" t="s">
        <v>78</v>
      </c>
      <c r="C12" s="51">
        <v>1.627</v>
      </c>
    </row>
    <row r="13" spans="1:3" ht="18" customHeight="1" x14ac:dyDescent="0.25">
      <c r="A13" s="38" t="s">
        <v>32</v>
      </c>
      <c r="B13" s="39" t="s">
        <v>31</v>
      </c>
      <c r="C13" s="51">
        <v>1.5</v>
      </c>
    </row>
    <row r="14" spans="1:3" ht="32.25" customHeight="1" x14ac:dyDescent="0.25">
      <c r="A14" s="38" t="s">
        <v>37</v>
      </c>
      <c r="B14" s="18" t="s">
        <v>34</v>
      </c>
      <c r="C14" s="51">
        <v>0.4</v>
      </c>
    </row>
    <row r="15" spans="1:3" ht="18.75" customHeight="1" x14ac:dyDescent="0.25">
      <c r="A15" s="38" t="s">
        <v>38</v>
      </c>
      <c r="B15" s="18" t="s">
        <v>33</v>
      </c>
      <c r="C15" s="50">
        <v>2444.6</v>
      </c>
    </row>
    <row r="16" spans="1:3" ht="30.75" customHeight="1" x14ac:dyDescent="0.25">
      <c r="A16" s="38" t="s">
        <v>40</v>
      </c>
      <c r="B16" s="18" t="s">
        <v>158</v>
      </c>
      <c r="C16" s="50">
        <v>9.4879999999999995</v>
      </c>
    </row>
    <row r="17" spans="1:3" ht="43.5" customHeight="1" x14ac:dyDescent="0.25">
      <c r="A17" s="38" t="s">
        <v>64</v>
      </c>
      <c r="B17" s="18" t="s">
        <v>159</v>
      </c>
      <c r="C17" s="50">
        <v>27.425999999999998</v>
      </c>
    </row>
    <row r="18" spans="1:3" ht="17.25" customHeight="1" x14ac:dyDescent="0.25">
      <c r="A18" s="38" t="s">
        <v>84</v>
      </c>
      <c r="B18" s="18" t="s">
        <v>160</v>
      </c>
      <c r="C18" s="50">
        <v>26.044</v>
      </c>
    </row>
    <row r="19" spans="1:3" ht="18" customHeight="1" x14ac:dyDescent="0.25">
      <c r="A19" s="38" t="s">
        <v>85</v>
      </c>
      <c r="B19" s="18" t="s">
        <v>165</v>
      </c>
      <c r="C19" s="50">
        <v>60.972999999999999</v>
      </c>
    </row>
    <row r="20" spans="1:3" ht="18.75" customHeight="1" x14ac:dyDescent="0.25">
      <c r="A20" s="38" t="s">
        <v>86</v>
      </c>
      <c r="B20" s="18" t="s">
        <v>161</v>
      </c>
      <c r="C20" s="50">
        <v>33.578000000000003</v>
      </c>
    </row>
    <row r="21" spans="1:3" ht="18" customHeight="1" x14ac:dyDescent="0.25">
      <c r="A21" s="38" t="s">
        <v>90</v>
      </c>
      <c r="B21" s="39" t="s">
        <v>87</v>
      </c>
      <c r="C21" s="50">
        <v>24.678999999999998</v>
      </c>
    </row>
    <row r="22" spans="1:3" ht="16.5" customHeight="1" x14ac:dyDescent="0.25">
      <c r="A22" s="38" t="s">
        <v>133</v>
      </c>
      <c r="B22" s="39" t="s">
        <v>134</v>
      </c>
      <c r="C22" s="50">
        <v>23.155999999999999</v>
      </c>
    </row>
    <row r="23" spans="1:3" ht="18" customHeight="1" x14ac:dyDescent="0.25">
      <c r="A23" s="38" t="s">
        <v>137</v>
      </c>
      <c r="B23" s="88" t="s">
        <v>138</v>
      </c>
      <c r="C23" s="50">
        <v>469</v>
      </c>
    </row>
    <row r="24" spans="1:3" ht="17.25" customHeight="1" x14ac:dyDescent="0.25">
      <c r="A24" s="38" t="s">
        <v>139</v>
      </c>
      <c r="B24" s="89" t="s">
        <v>162</v>
      </c>
      <c r="C24" s="50">
        <v>1193</v>
      </c>
    </row>
    <row r="25" spans="1:3" ht="16.5" customHeight="1" x14ac:dyDescent="0.25">
      <c r="A25" s="90" t="s">
        <v>140</v>
      </c>
      <c r="B25" s="91" t="s">
        <v>141</v>
      </c>
      <c r="C25" s="92">
        <v>23</v>
      </c>
    </row>
    <row r="26" spans="1:3" ht="15.75" customHeight="1" x14ac:dyDescent="0.25">
      <c r="A26" s="110" t="s">
        <v>8</v>
      </c>
      <c r="B26" s="111"/>
      <c r="C26" s="72">
        <f>SUM(C11:C24)</f>
        <v>4536.8709999999992</v>
      </c>
    </row>
    <row r="28" spans="1:3" x14ac:dyDescent="0.25">
      <c r="C28" s="17"/>
    </row>
    <row r="29" spans="1:3" x14ac:dyDescent="0.25">
      <c r="C29" s="17"/>
    </row>
  </sheetData>
  <mergeCells count="5">
    <mergeCell ref="A26:B26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I12" sqref="I12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1406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17" t="s">
        <v>59</v>
      </c>
      <c r="F1" s="117"/>
    </row>
    <row r="2" spans="1:7" ht="13.5" customHeight="1" x14ac:dyDescent="0.2">
      <c r="D2" s="48"/>
      <c r="E2" s="117" t="s">
        <v>68</v>
      </c>
      <c r="F2" s="117"/>
    </row>
    <row r="3" spans="1:7" ht="13.5" customHeight="1" x14ac:dyDescent="0.2">
      <c r="D3" s="48"/>
      <c r="E3" s="117" t="s">
        <v>66</v>
      </c>
      <c r="F3" s="117"/>
    </row>
    <row r="4" spans="1:7" ht="13.5" customHeight="1" x14ac:dyDescent="0.2">
      <c r="D4" s="48"/>
      <c r="E4" s="117" t="s">
        <v>60</v>
      </c>
      <c r="F4" s="117"/>
    </row>
    <row r="5" spans="1:7" ht="14.25" customHeight="1" x14ac:dyDescent="0.2">
      <c r="D5" s="63"/>
      <c r="E5" s="63"/>
      <c r="F5" s="63"/>
    </row>
    <row r="6" spans="1:7" ht="31.5" customHeight="1" x14ac:dyDescent="0.2">
      <c r="A6" s="116" t="s">
        <v>69</v>
      </c>
      <c r="B6" s="116"/>
      <c r="C6" s="116"/>
      <c r="D6" s="116"/>
      <c r="E6" s="116"/>
      <c r="F6" s="116"/>
      <c r="G6" s="74"/>
    </row>
    <row r="7" spans="1:7" ht="12.75" customHeight="1" x14ac:dyDescent="0.2">
      <c r="A7" s="98"/>
      <c r="B7" s="98"/>
      <c r="C7" s="98"/>
      <c r="D7" s="98"/>
      <c r="E7" s="98"/>
      <c r="F7" s="98"/>
      <c r="G7" s="74"/>
    </row>
    <row r="8" spans="1:7" ht="15" customHeight="1" x14ac:dyDescent="0.2">
      <c r="B8" s="66"/>
      <c r="C8" s="66"/>
      <c r="D8" s="66"/>
      <c r="E8" s="66"/>
      <c r="F8" s="60" t="s">
        <v>21</v>
      </c>
    </row>
    <row r="9" spans="1:7" ht="43.5" customHeight="1" x14ac:dyDescent="0.2">
      <c r="A9" s="64" t="s">
        <v>17</v>
      </c>
      <c r="B9" s="64" t="s">
        <v>11</v>
      </c>
      <c r="C9" s="64" t="s">
        <v>12</v>
      </c>
      <c r="D9" s="64" t="s">
        <v>13</v>
      </c>
      <c r="E9" s="64" t="s">
        <v>36</v>
      </c>
      <c r="F9" s="64" t="s">
        <v>1</v>
      </c>
    </row>
    <row r="10" spans="1:7" ht="29.25" customHeight="1" x14ac:dyDescent="0.25">
      <c r="A10" s="64" t="s">
        <v>41</v>
      </c>
      <c r="B10" s="113" t="s">
        <v>72</v>
      </c>
      <c r="C10" s="33" t="s">
        <v>91</v>
      </c>
      <c r="D10" s="45" t="s">
        <v>92</v>
      </c>
      <c r="E10" s="50">
        <v>16</v>
      </c>
      <c r="F10" s="50"/>
    </row>
    <row r="11" spans="1:7" ht="18" customHeight="1" x14ac:dyDescent="0.25">
      <c r="A11" s="64" t="s">
        <v>48</v>
      </c>
      <c r="B11" s="114"/>
      <c r="C11" s="67" t="s">
        <v>101</v>
      </c>
      <c r="D11" s="76" t="s">
        <v>102</v>
      </c>
      <c r="E11" s="50">
        <v>80</v>
      </c>
      <c r="F11" s="50"/>
    </row>
    <row r="12" spans="1:7" ht="18" customHeight="1" x14ac:dyDescent="0.25">
      <c r="A12" s="64" t="s">
        <v>58</v>
      </c>
      <c r="B12" s="115"/>
      <c r="C12" s="76" t="s">
        <v>114</v>
      </c>
      <c r="D12" s="56" t="s">
        <v>115</v>
      </c>
      <c r="E12" s="50">
        <v>40</v>
      </c>
      <c r="F12" s="50"/>
    </row>
    <row r="13" spans="1:7" ht="18" customHeight="1" x14ac:dyDescent="0.25">
      <c r="A13" s="64" t="s">
        <v>143</v>
      </c>
      <c r="B13" s="113" t="s">
        <v>74</v>
      </c>
      <c r="C13" s="76" t="s">
        <v>19</v>
      </c>
      <c r="D13" s="76" t="s">
        <v>88</v>
      </c>
      <c r="E13" s="50">
        <v>8.1999999999999993</v>
      </c>
      <c r="F13" s="50">
        <v>8.1</v>
      </c>
    </row>
    <row r="14" spans="1:7" ht="18" customHeight="1" x14ac:dyDescent="0.25">
      <c r="A14" s="64" t="s">
        <v>144</v>
      </c>
      <c r="B14" s="115"/>
      <c r="C14" s="76" t="s">
        <v>9</v>
      </c>
      <c r="D14" s="76" t="s">
        <v>142</v>
      </c>
      <c r="E14" s="50">
        <v>-8.1999999999999993</v>
      </c>
      <c r="F14" s="50">
        <v>-8.1999999999999993</v>
      </c>
    </row>
    <row r="15" spans="1:7" ht="18" customHeight="1" x14ac:dyDescent="0.25">
      <c r="A15" s="102" t="s">
        <v>146</v>
      </c>
      <c r="B15" s="96" t="s">
        <v>75</v>
      </c>
      <c r="C15" s="103" t="s">
        <v>148</v>
      </c>
      <c r="D15" s="104" t="s">
        <v>147</v>
      </c>
      <c r="E15" s="105">
        <v>12</v>
      </c>
      <c r="F15" s="105"/>
    </row>
    <row r="16" spans="1:7" ht="15.95" customHeight="1" x14ac:dyDescent="0.2">
      <c r="A16" s="106" t="s">
        <v>145</v>
      </c>
      <c r="B16" s="102"/>
      <c r="C16" s="107" t="s">
        <v>2</v>
      </c>
      <c r="D16" s="108"/>
      <c r="E16" s="109">
        <f>SUM(E17:E21)</f>
        <v>-148</v>
      </c>
      <c r="F16" s="109">
        <f>SUM(F17:F21)</f>
        <v>114.3</v>
      </c>
    </row>
    <row r="17" spans="1:6" ht="18" customHeight="1" x14ac:dyDescent="0.25">
      <c r="A17" s="97" t="s">
        <v>149</v>
      </c>
      <c r="B17" s="93" t="s">
        <v>72</v>
      </c>
      <c r="C17" s="76" t="s">
        <v>2</v>
      </c>
      <c r="D17" s="76" t="s">
        <v>125</v>
      </c>
      <c r="E17" s="50">
        <v>-120</v>
      </c>
      <c r="F17" s="50"/>
    </row>
    <row r="18" spans="1:6" ht="18" customHeight="1" x14ac:dyDescent="0.25">
      <c r="A18" s="65" t="s">
        <v>153</v>
      </c>
      <c r="B18" s="113" t="s">
        <v>76</v>
      </c>
      <c r="C18" s="118" t="s">
        <v>2</v>
      </c>
      <c r="D18" s="76" t="s">
        <v>155</v>
      </c>
      <c r="E18" s="58">
        <v>117</v>
      </c>
      <c r="F18" s="58">
        <v>114.3</v>
      </c>
    </row>
    <row r="19" spans="1:6" ht="18" customHeight="1" x14ac:dyDescent="0.25">
      <c r="A19" s="65" t="s">
        <v>154</v>
      </c>
      <c r="B19" s="114"/>
      <c r="C19" s="118"/>
      <c r="D19" s="76" t="s">
        <v>156</v>
      </c>
      <c r="E19" s="58">
        <v>-117</v>
      </c>
      <c r="F19" s="58"/>
    </row>
    <row r="20" spans="1:6" ht="31.5" customHeight="1" x14ac:dyDescent="0.25">
      <c r="A20" s="64" t="s">
        <v>150</v>
      </c>
      <c r="B20" s="115"/>
      <c r="C20" s="118"/>
      <c r="D20" s="76" t="s">
        <v>151</v>
      </c>
      <c r="E20" s="50">
        <v>-72.099999999999994</v>
      </c>
      <c r="F20" s="53"/>
    </row>
    <row r="21" spans="1:6" ht="43.5" customHeight="1" x14ac:dyDescent="0.25">
      <c r="A21" s="64" t="s">
        <v>152</v>
      </c>
      <c r="B21" s="93" t="s">
        <v>77</v>
      </c>
      <c r="C21" s="76" t="s">
        <v>2</v>
      </c>
      <c r="D21" s="76" t="s">
        <v>82</v>
      </c>
      <c r="E21" s="50">
        <v>44.1</v>
      </c>
      <c r="F21" s="53"/>
    </row>
    <row r="22" spans="1:6" ht="18" customHeight="1" x14ac:dyDescent="0.25">
      <c r="A22" s="120" t="s">
        <v>166</v>
      </c>
      <c r="B22" s="120"/>
      <c r="C22" s="120"/>
      <c r="D22" s="120"/>
      <c r="E22" s="50">
        <f>SUM(E10:E12,E17)</f>
        <v>16</v>
      </c>
      <c r="F22" s="50">
        <f>SUM(F10:F12,F17)</f>
        <v>0</v>
      </c>
    </row>
    <row r="23" spans="1:6" ht="18" customHeight="1" x14ac:dyDescent="0.25">
      <c r="A23" s="120" t="s">
        <v>167</v>
      </c>
      <c r="B23" s="120"/>
      <c r="C23" s="120"/>
      <c r="D23" s="120"/>
      <c r="E23" s="50">
        <f>SUM(E13:E14)</f>
        <v>0</v>
      </c>
      <c r="F23" s="50">
        <f>SUM(F13:F14)</f>
        <v>-9.9999999999999645E-2</v>
      </c>
    </row>
    <row r="24" spans="1:6" ht="18" customHeight="1" x14ac:dyDescent="0.25">
      <c r="A24" s="120" t="s">
        <v>168</v>
      </c>
      <c r="B24" s="120"/>
      <c r="C24" s="120"/>
      <c r="D24" s="120"/>
      <c r="E24" s="50">
        <f>SUM(E15)</f>
        <v>12</v>
      </c>
      <c r="F24" s="50">
        <f>SUM(F15)</f>
        <v>0</v>
      </c>
    </row>
    <row r="25" spans="1:6" ht="18" customHeight="1" x14ac:dyDescent="0.25">
      <c r="A25" s="120" t="s">
        <v>169</v>
      </c>
      <c r="B25" s="120"/>
      <c r="C25" s="120"/>
      <c r="D25" s="120"/>
      <c r="E25" s="50">
        <f>SUM(E18:E20)</f>
        <v>-72.099999999999994</v>
      </c>
      <c r="F25" s="50">
        <f>SUM(F18:F20)</f>
        <v>114.3</v>
      </c>
    </row>
    <row r="26" spans="1:6" ht="18" customHeight="1" x14ac:dyDescent="0.25">
      <c r="A26" s="120" t="s">
        <v>170</v>
      </c>
      <c r="B26" s="120"/>
      <c r="C26" s="120"/>
      <c r="D26" s="120"/>
      <c r="E26" s="50">
        <f>SUM(E21)</f>
        <v>44.1</v>
      </c>
      <c r="F26" s="50">
        <f>SUM(F21)</f>
        <v>0</v>
      </c>
    </row>
    <row r="27" spans="1:6" ht="18" customHeight="1" x14ac:dyDescent="0.2">
      <c r="A27" s="119" t="s">
        <v>3</v>
      </c>
      <c r="B27" s="119"/>
      <c r="C27" s="119"/>
      <c r="D27" s="119"/>
      <c r="E27" s="53">
        <f>SUM(E22:E26)</f>
        <v>0</v>
      </c>
      <c r="F27" s="53">
        <f>SUM(F22:F26)</f>
        <v>114.2</v>
      </c>
    </row>
    <row r="28" spans="1:6" ht="18" customHeight="1" x14ac:dyDescent="0.2">
      <c r="A28" s="120" t="s">
        <v>25</v>
      </c>
      <c r="B28" s="120"/>
      <c r="C28" s="120"/>
      <c r="D28" s="120"/>
      <c r="E28" s="53"/>
      <c r="F28" s="53"/>
    </row>
    <row r="29" spans="1:6" ht="18" customHeight="1" x14ac:dyDescent="0.2">
      <c r="A29" s="119" t="s">
        <v>22</v>
      </c>
      <c r="B29" s="119"/>
      <c r="C29" s="119"/>
      <c r="D29" s="119"/>
      <c r="E29" s="53">
        <f>E27-E28</f>
        <v>0</v>
      </c>
      <c r="F29" s="53">
        <f>F27-F28</f>
        <v>114.2</v>
      </c>
    </row>
  </sheetData>
  <mergeCells count="17">
    <mergeCell ref="B18:B20"/>
    <mergeCell ref="C18:C20"/>
    <mergeCell ref="A29:D29"/>
    <mergeCell ref="A22:D22"/>
    <mergeCell ref="A26:D26"/>
    <mergeCell ref="A28:D28"/>
    <mergeCell ref="A27:D27"/>
    <mergeCell ref="A25:D25"/>
    <mergeCell ref="A24:D24"/>
    <mergeCell ref="A23:D23"/>
    <mergeCell ref="B10:B12"/>
    <mergeCell ref="B13:B14"/>
    <mergeCell ref="A6:F6"/>
    <mergeCell ref="E1:F1"/>
    <mergeCell ref="E2:F2"/>
    <mergeCell ref="E3:F3"/>
    <mergeCell ref="E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workbookViewId="0">
      <selection activeCell="M17" sqref="M17"/>
    </sheetView>
  </sheetViews>
  <sheetFormatPr defaultColWidth="9.140625" defaultRowHeight="15" x14ac:dyDescent="0.2"/>
  <cols>
    <col min="1" max="1" width="4" style="7" customWidth="1"/>
    <col min="2" max="2" width="13" style="7" customWidth="1"/>
    <col min="3" max="3" width="39" style="7" customWidth="1"/>
    <col min="4" max="4" width="49" style="7" customWidth="1"/>
    <col min="5" max="5" width="12.28515625" style="7" customWidth="1"/>
    <col min="6" max="6" width="13.7109375" style="7" customWidth="1"/>
    <col min="7" max="7" width="9.140625" style="7" hidden="1" customWidth="1"/>
    <col min="8" max="16384" width="9.140625" style="7"/>
  </cols>
  <sheetData>
    <row r="1" spans="1:14" ht="12.75" customHeight="1" x14ac:dyDescent="0.2">
      <c r="D1" s="48"/>
      <c r="E1" s="117" t="s">
        <v>59</v>
      </c>
      <c r="F1" s="117"/>
    </row>
    <row r="2" spans="1:14" ht="14.25" customHeight="1" x14ac:dyDescent="0.2">
      <c r="D2" s="48"/>
      <c r="E2" s="117" t="s">
        <v>68</v>
      </c>
      <c r="F2" s="117"/>
    </row>
    <row r="3" spans="1:14" ht="12" customHeight="1" x14ac:dyDescent="0.2">
      <c r="D3" s="48"/>
      <c r="E3" s="117" t="s">
        <v>66</v>
      </c>
      <c r="F3" s="117"/>
    </row>
    <row r="4" spans="1:14" ht="15" customHeight="1" x14ac:dyDescent="0.2">
      <c r="D4" s="48"/>
      <c r="E4" s="117" t="s">
        <v>61</v>
      </c>
      <c r="F4" s="117"/>
    </row>
    <row r="5" spans="1:14" ht="12" customHeight="1" x14ac:dyDescent="0.2"/>
    <row r="6" spans="1:14" ht="30.75" customHeight="1" x14ac:dyDescent="0.2">
      <c r="A6" s="122" t="s">
        <v>70</v>
      </c>
      <c r="B6" s="122"/>
      <c r="C6" s="122"/>
      <c r="D6" s="122"/>
      <c r="E6" s="122"/>
      <c r="F6" s="122"/>
      <c r="G6" s="8"/>
      <c r="H6" s="8"/>
      <c r="I6" s="41"/>
    </row>
    <row r="7" spans="1:14" s="48" customFormat="1" ht="15.75" customHeight="1" x14ac:dyDescent="0.2">
      <c r="A7" s="99"/>
      <c r="B7" s="99"/>
      <c r="C7" s="99"/>
      <c r="D7" s="99"/>
      <c r="E7" s="99"/>
      <c r="F7" s="99"/>
      <c r="G7" s="8"/>
      <c r="H7" s="8"/>
      <c r="I7" s="41"/>
    </row>
    <row r="8" spans="1:14" ht="14.25" customHeight="1" x14ac:dyDescent="0.2">
      <c r="F8" s="46" t="s">
        <v>21</v>
      </c>
    </row>
    <row r="9" spans="1:14" ht="48.75" customHeight="1" x14ac:dyDescent="0.2">
      <c r="A9" s="45" t="s">
        <v>6</v>
      </c>
      <c r="B9" s="44" t="s">
        <v>11</v>
      </c>
      <c r="C9" s="44" t="s">
        <v>12</v>
      </c>
      <c r="D9" s="44" t="s">
        <v>13</v>
      </c>
      <c r="E9" s="5" t="s">
        <v>36</v>
      </c>
      <c r="F9" s="5" t="s">
        <v>1</v>
      </c>
    </row>
    <row r="10" spans="1:14" ht="15" customHeight="1" x14ac:dyDescent="0.2">
      <c r="A10" s="80" t="s">
        <v>41</v>
      </c>
      <c r="B10" s="123" t="s">
        <v>72</v>
      </c>
      <c r="C10" s="45" t="s">
        <v>91</v>
      </c>
      <c r="D10" s="85" t="s">
        <v>92</v>
      </c>
      <c r="E10" s="56">
        <v>20.399999999999999</v>
      </c>
      <c r="F10" s="56">
        <v>20.2</v>
      </c>
      <c r="G10" s="9"/>
      <c r="I10" s="48"/>
      <c r="J10" s="48"/>
      <c r="L10" s="48"/>
      <c r="M10" s="48"/>
      <c r="N10" s="48"/>
    </row>
    <row r="11" spans="1:14" ht="15" customHeight="1" x14ac:dyDescent="0.2">
      <c r="A11" s="80" t="s">
        <v>42</v>
      </c>
      <c r="B11" s="124"/>
      <c r="C11" s="45" t="s">
        <v>93</v>
      </c>
      <c r="D11" s="45" t="s">
        <v>94</v>
      </c>
      <c r="E11" s="56">
        <v>31.3</v>
      </c>
      <c r="F11" s="56">
        <v>30.799999999999997</v>
      </c>
      <c r="G11" s="9"/>
      <c r="I11" s="48"/>
      <c r="J11" s="48"/>
      <c r="L11" s="48"/>
      <c r="M11" s="48"/>
      <c r="N11" s="48"/>
    </row>
    <row r="12" spans="1:14" ht="15" customHeight="1" x14ac:dyDescent="0.2">
      <c r="A12" s="80" t="s">
        <v>43</v>
      </c>
      <c r="B12" s="124"/>
      <c r="C12" s="45" t="s">
        <v>95</v>
      </c>
      <c r="D12" s="45" t="s">
        <v>96</v>
      </c>
      <c r="E12" s="56">
        <v>39.799999999999997</v>
      </c>
      <c r="F12" s="56">
        <v>39.200000000000003</v>
      </c>
      <c r="G12" s="9"/>
      <c r="I12" s="48"/>
      <c r="J12" s="48"/>
      <c r="L12" s="48"/>
      <c r="M12" s="48"/>
      <c r="N12" s="48"/>
    </row>
    <row r="13" spans="1:14" ht="15" customHeight="1" x14ac:dyDescent="0.2">
      <c r="A13" s="80" t="s">
        <v>44</v>
      </c>
      <c r="B13" s="124"/>
      <c r="C13" s="45" t="s">
        <v>97</v>
      </c>
      <c r="D13" s="45" t="s">
        <v>98</v>
      </c>
      <c r="E13" s="56">
        <v>13.9</v>
      </c>
      <c r="F13" s="56">
        <v>13.7</v>
      </c>
      <c r="G13" s="9"/>
      <c r="I13" s="48"/>
      <c r="J13" s="48"/>
      <c r="L13" s="48"/>
      <c r="M13" s="48"/>
      <c r="N13" s="48"/>
    </row>
    <row r="14" spans="1:14" ht="15" customHeight="1" x14ac:dyDescent="0.2">
      <c r="A14" s="80" t="s">
        <v>45</v>
      </c>
      <c r="B14" s="124"/>
      <c r="C14" s="45" t="s">
        <v>99</v>
      </c>
      <c r="D14" s="45" t="s">
        <v>100</v>
      </c>
      <c r="E14" s="56">
        <v>29.1</v>
      </c>
      <c r="F14" s="56">
        <v>22.2</v>
      </c>
      <c r="G14" s="9"/>
      <c r="I14" s="48"/>
      <c r="J14" s="48"/>
      <c r="L14" s="48"/>
      <c r="M14" s="48"/>
      <c r="N14" s="48"/>
    </row>
    <row r="15" spans="1:14" ht="15" customHeight="1" x14ac:dyDescent="0.2">
      <c r="A15" s="80" t="s">
        <v>46</v>
      </c>
      <c r="B15" s="124"/>
      <c r="C15" s="45" t="s">
        <v>101</v>
      </c>
      <c r="D15" s="45" t="s">
        <v>102</v>
      </c>
      <c r="E15" s="56">
        <v>49</v>
      </c>
      <c r="F15" s="56">
        <v>48.300000000000004</v>
      </c>
      <c r="G15" s="9"/>
      <c r="I15" s="48"/>
      <c r="J15" s="48"/>
      <c r="L15" s="48"/>
      <c r="M15" s="48"/>
      <c r="N15" s="48"/>
    </row>
    <row r="16" spans="1:14" ht="15" customHeight="1" x14ac:dyDescent="0.2">
      <c r="A16" s="80" t="s">
        <v>47</v>
      </c>
      <c r="B16" s="124"/>
      <c r="C16" s="45" t="s">
        <v>103</v>
      </c>
      <c r="D16" s="45" t="s">
        <v>104</v>
      </c>
      <c r="E16" s="56">
        <v>9.9</v>
      </c>
      <c r="F16" s="56">
        <v>9.6999999999999993</v>
      </c>
      <c r="G16" s="9"/>
      <c r="I16" s="48"/>
      <c r="J16" s="48"/>
      <c r="L16" s="48"/>
      <c r="M16" s="48"/>
      <c r="N16" s="48"/>
    </row>
    <row r="17" spans="1:14" ht="15" customHeight="1" x14ac:dyDescent="0.25">
      <c r="A17" s="80" t="s">
        <v>48</v>
      </c>
      <c r="B17" s="124"/>
      <c r="C17" s="1" t="s">
        <v>105</v>
      </c>
      <c r="D17" s="76" t="s">
        <v>106</v>
      </c>
      <c r="E17" s="56">
        <v>52.9</v>
      </c>
      <c r="F17" s="56">
        <v>36.4</v>
      </c>
      <c r="G17" s="9"/>
      <c r="I17" s="48"/>
      <c r="J17" s="48"/>
      <c r="L17" s="48"/>
      <c r="M17" s="48"/>
      <c r="N17" s="48"/>
    </row>
    <row r="18" spans="1:14" ht="15" customHeight="1" x14ac:dyDescent="0.2">
      <c r="A18" s="80" t="s">
        <v>49</v>
      </c>
      <c r="B18" s="124"/>
      <c r="C18" s="45" t="s">
        <v>18</v>
      </c>
      <c r="D18" s="45" t="s">
        <v>107</v>
      </c>
      <c r="E18" s="56">
        <v>5.6</v>
      </c>
      <c r="F18" s="56">
        <v>5.5</v>
      </c>
      <c r="G18" s="9"/>
      <c r="I18" s="48"/>
      <c r="J18" s="48"/>
      <c r="L18" s="48"/>
      <c r="M18" s="48"/>
      <c r="N18" s="48"/>
    </row>
    <row r="19" spans="1:14" ht="15" customHeight="1" x14ac:dyDescent="0.2">
      <c r="A19" s="80" t="s">
        <v>51</v>
      </c>
      <c r="B19" s="124"/>
      <c r="C19" s="45" t="s">
        <v>108</v>
      </c>
      <c r="D19" s="45" t="s">
        <v>109</v>
      </c>
      <c r="E19" s="56">
        <v>22.200000000000003</v>
      </c>
      <c r="F19" s="56">
        <v>16</v>
      </c>
      <c r="I19" s="48"/>
      <c r="J19" s="48"/>
      <c r="L19" s="48"/>
      <c r="M19" s="48"/>
      <c r="N19" s="48"/>
    </row>
    <row r="20" spans="1:14" ht="15" customHeight="1" x14ac:dyDescent="0.2">
      <c r="A20" s="80" t="s">
        <v>52</v>
      </c>
      <c r="B20" s="124"/>
      <c r="C20" s="45" t="s">
        <v>110</v>
      </c>
      <c r="D20" s="45" t="s">
        <v>111</v>
      </c>
      <c r="E20" s="56">
        <v>0</v>
      </c>
      <c r="F20" s="56">
        <v>0</v>
      </c>
      <c r="G20" s="10"/>
      <c r="I20" s="48"/>
      <c r="J20" s="48"/>
      <c r="L20" s="48"/>
      <c r="M20" s="48"/>
      <c r="N20" s="48"/>
    </row>
    <row r="21" spans="1:14" ht="15" customHeight="1" x14ac:dyDescent="0.2">
      <c r="A21" s="80" t="s">
        <v>53</v>
      </c>
      <c r="B21" s="124"/>
      <c r="C21" s="45" t="s">
        <v>112</v>
      </c>
      <c r="D21" s="45" t="s">
        <v>113</v>
      </c>
      <c r="E21" s="56">
        <v>0</v>
      </c>
      <c r="F21" s="56">
        <v>0</v>
      </c>
      <c r="I21" s="48"/>
      <c r="J21" s="48"/>
      <c r="L21" s="48"/>
      <c r="M21" s="48"/>
      <c r="N21" s="48"/>
    </row>
    <row r="22" spans="1:14" ht="15" customHeight="1" x14ac:dyDescent="0.2">
      <c r="A22" s="80" t="s">
        <v>54</v>
      </c>
      <c r="B22" s="124"/>
      <c r="C22" s="45" t="s">
        <v>114</v>
      </c>
      <c r="D22" s="45" t="s">
        <v>115</v>
      </c>
      <c r="E22" s="56">
        <v>3.6</v>
      </c>
      <c r="F22" s="56">
        <v>3.6</v>
      </c>
      <c r="G22" s="10"/>
      <c r="I22" s="48"/>
      <c r="J22" s="48"/>
      <c r="L22" s="48"/>
      <c r="M22" s="48"/>
      <c r="N22" s="48"/>
    </row>
    <row r="23" spans="1:14" ht="15" customHeight="1" x14ac:dyDescent="0.2">
      <c r="A23" s="80" t="s">
        <v>55</v>
      </c>
      <c r="B23" s="124"/>
      <c r="C23" s="45" t="s">
        <v>116</v>
      </c>
      <c r="D23" s="45" t="s">
        <v>117</v>
      </c>
      <c r="E23" s="56">
        <v>4.7</v>
      </c>
      <c r="F23" s="56">
        <v>1.2</v>
      </c>
      <c r="G23" s="10"/>
      <c r="I23" s="48"/>
      <c r="J23" s="48"/>
      <c r="L23" s="48"/>
      <c r="M23" s="48"/>
      <c r="N23" s="48"/>
    </row>
    <row r="24" spans="1:14" ht="15" customHeight="1" x14ac:dyDescent="0.2">
      <c r="A24" s="80" t="s">
        <v>56</v>
      </c>
      <c r="B24" s="124"/>
      <c r="C24" s="45" t="s">
        <v>118</v>
      </c>
      <c r="D24" s="45" t="s">
        <v>119</v>
      </c>
      <c r="E24" s="56">
        <v>1.2</v>
      </c>
      <c r="F24" s="56">
        <v>1.2</v>
      </c>
      <c r="G24" s="10"/>
      <c r="I24" s="48"/>
      <c r="J24" s="48"/>
      <c r="L24" s="48"/>
      <c r="M24" s="48"/>
      <c r="N24" s="48"/>
    </row>
    <row r="25" spans="1:14" ht="15" customHeight="1" x14ac:dyDescent="0.2">
      <c r="A25" s="80" t="s">
        <v>57</v>
      </c>
      <c r="B25" s="124"/>
      <c r="C25" s="45" t="s">
        <v>120</v>
      </c>
      <c r="D25" s="45" t="s">
        <v>121</v>
      </c>
      <c r="E25" s="56">
        <v>4.7</v>
      </c>
      <c r="F25" s="56">
        <v>4.7</v>
      </c>
      <c r="G25" s="10"/>
      <c r="I25" s="48"/>
      <c r="J25" s="48"/>
      <c r="L25" s="48"/>
      <c r="M25" s="48"/>
      <c r="N25" s="48"/>
    </row>
    <row r="26" spans="1:14" ht="15" customHeight="1" x14ac:dyDescent="0.25">
      <c r="A26" s="80" t="s">
        <v>123</v>
      </c>
      <c r="B26" s="125"/>
      <c r="C26" s="45" t="s">
        <v>124</v>
      </c>
      <c r="D26" s="45" t="s">
        <v>125</v>
      </c>
      <c r="E26" s="50">
        <v>-66.900000000000006</v>
      </c>
      <c r="F26" s="50"/>
      <c r="I26" s="94"/>
      <c r="J26" s="94"/>
      <c r="L26" s="48"/>
      <c r="M26" s="48"/>
      <c r="N26" s="48"/>
    </row>
    <row r="27" spans="1:14" ht="15" customHeight="1" x14ac:dyDescent="0.2">
      <c r="A27" s="121" t="s">
        <v>22</v>
      </c>
      <c r="B27" s="121"/>
      <c r="C27" s="121"/>
      <c r="D27" s="121"/>
      <c r="E27" s="53">
        <f>SUM(E10:E26)</f>
        <v>221.4</v>
      </c>
      <c r="F27" s="53">
        <f>SUM(F10:F26)</f>
        <v>252.69999999999996</v>
      </c>
      <c r="I27" s="48"/>
      <c r="K27" s="48"/>
      <c r="L27" s="48"/>
      <c r="M27" s="48"/>
      <c r="N27" s="48"/>
    </row>
    <row r="28" spans="1:14" ht="15" customHeight="1" x14ac:dyDescent="0.2">
      <c r="A28" s="8"/>
      <c r="B28" s="8"/>
      <c r="C28" s="8"/>
      <c r="D28" s="8"/>
      <c r="E28" s="11"/>
      <c r="F28" s="11"/>
    </row>
    <row r="29" spans="1:14" ht="15" customHeight="1" x14ac:dyDescent="0.2">
      <c r="A29" s="8"/>
      <c r="B29" s="8"/>
      <c r="C29" s="8"/>
      <c r="D29" s="27"/>
      <c r="E29" s="28"/>
      <c r="F29" s="28"/>
    </row>
    <row r="30" spans="1:14" ht="15" customHeight="1" x14ac:dyDescent="0.2">
      <c r="A30" s="12"/>
      <c r="B30" s="12"/>
      <c r="C30" s="12"/>
      <c r="D30" s="29"/>
      <c r="E30" s="28"/>
      <c r="F30" s="28"/>
      <c r="G30" s="14"/>
    </row>
    <row r="31" spans="1:14" ht="13.5" customHeight="1" x14ac:dyDescent="0.2">
      <c r="A31" s="12"/>
      <c r="B31" s="12"/>
      <c r="C31" s="12"/>
      <c r="D31" s="29"/>
      <c r="E31" s="28"/>
      <c r="F31" s="28"/>
      <c r="G31" s="14"/>
    </row>
    <row r="32" spans="1:14" ht="12.75" customHeight="1" x14ac:dyDescent="0.2">
      <c r="A32" s="14"/>
      <c r="B32" s="14"/>
      <c r="C32" s="14"/>
      <c r="D32" s="29"/>
      <c r="E32" s="30"/>
      <c r="F32" s="30"/>
      <c r="G32" s="14"/>
    </row>
    <row r="33" spans="1:7" x14ac:dyDescent="0.2">
      <c r="A33" s="14"/>
      <c r="B33" s="14"/>
      <c r="C33" s="14"/>
      <c r="D33" s="29"/>
      <c r="E33" s="30"/>
      <c r="F33" s="30"/>
      <c r="G33" s="14"/>
    </row>
    <row r="34" spans="1:7" x14ac:dyDescent="0.2">
      <c r="A34" s="14"/>
      <c r="B34" s="14"/>
      <c r="C34" s="14"/>
      <c r="D34" s="15"/>
      <c r="E34" s="16"/>
      <c r="F34" s="16"/>
      <c r="G34" s="14"/>
    </row>
    <row r="35" spans="1:7" x14ac:dyDescent="0.2">
      <c r="A35" s="14"/>
      <c r="B35" s="14"/>
      <c r="C35" s="14"/>
      <c r="D35" s="15"/>
      <c r="E35" s="16"/>
      <c r="F35" s="16"/>
      <c r="G35" s="14"/>
    </row>
    <row r="36" spans="1:7" x14ac:dyDescent="0.2">
      <c r="A36" s="14"/>
      <c r="B36" s="14"/>
      <c r="C36" s="14"/>
      <c r="D36" s="15"/>
      <c r="E36" s="16"/>
      <c r="F36" s="16"/>
      <c r="G36" s="14"/>
    </row>
    <row r="37" spans="1:7" x14ac:dyDescent="0.2">
      <c r="A37" s="14"/>
      <c r="B37" s="14"/>
      <c r="C37" s="14"/>
      <c r="D37" s="15"/>
      <c r="E37" s="16"/>
      <c r="F37" s="16"/>
      <c r="G37" s="14"/>
    </row>
    <row r="38" spans="1:7" x14ac:dyDescent="0.2">
      <c r="A38" s="14"/>
      <c r="B38" s="14"/>
      <c r="C38" s="14"/>
      <c r="D38" s="15"/>
      <c r="E38" s="16"/>
      <c r="F38" s="16"/>
      <c r="G38" s="14"/>
    </row>
    <row r="39" spans="1:7" x14ac:dyDescent="0.2">
      <c r="A39" s="14"/>
      <c r="B39" s="14"/>
      <c r="C39" s="14"/>
      <c r="D39" s="15"/>
      <c r="E39" s="16"/>
      <c r="F39" s="16"/>
      <c r="G39" s="14"/>
    </row>
    <row r="40" spans="1:7" x14ac:dyDescent="0.2">
      <c r="A40" s="14"/>
      <c r="B40" s="14"/>
      <c r="C40" s="14"/>
      <c r="D40" s="15"/>
      <c r="E40" s="16"/>
      <c r="F40" s="16"/>
      <c r="G40" s="14"/>
    </row>
    <row r="41" spans="1:7" x14ac:dyDescent="0.2">
      <c r="A41" s="14"/>
      <c r="B41" s="14"/>
      <c r="C41" s="14"/>
      <c r="D41" s="15"/>
      <c r="E41" s="16"/>
      <c r="F41" s="16"/>
      <c r="G41" s="14"/>
    </row>
    <row r="42" spans="1:7" x14ac:dyDescent="0.2">
      <c r="A42" s="14"/>
      <c r="B42" s="14"/>
      <c r="C42" s="14"/>
      <c r="D42" s="14"/>
      <c r="E42" s="13"/>
      <c r="F42" s="13"/>
      <c r="G42" s="14"/>
    </row>
    <row r="43" spans="1:7" x14ac:dyDescent="0.2">
      <c r="A43" s="14"/>
      <c r="B43" s="14"/>
      <c r="C43" s="14"/>
      <c r="D43" s="14"/>
      <c r="E43" s="14"/>
      <c r="F43" s="14"/>
      <c r="G43" s="14"/>
    </row>
    <row r="44" spans="1:7" x14ac:dyDescent="0.2">
      <c r="A44" s="14"/>
      <c r="B44" s="14"/>
      <c r="C44" s="14"/>
      <c r="D44" s="14"/>
      <c r="E44" s="14"/>
      <c r="F44" s="14"/>
      <c r="G44" s="14"/>
    </row>
    <row r="45" spans="1:7" x14ac:dyDescent="0.2">
      <c r="A45" s="14"/>
      <c r="B45" s="14"/>
      <c r="C45" s="14"/>
      <c r="D45" s="14"/>
      <c r="E45" s="14"/>
      <c r="F45" s="14"/>
      <c r="G45" s="14"/>
    </row>
    <row r="46" spans="1:7" x14ac:dyDescent="0.2">
      <c r="A46" s="14"/>
      <c r="B46" s="14"/>
      <c r="C46" s="14"/>
      <c r="D46" s="14"/>
      <c r="E46" s="14"/>
      <c r="F46" s="14"/>
      <c r="G46" s="14"/>
    </row>
    <row r="47" spans="1:7" x14ac:dyDescent="0.2">
      <c r="A47" s="14"/>
      <c r="B47" s="14"/>
      <c r="C47" s="14"/>
      <c r="D47" s="14"/>
      <c r="E47" s="14"/>
      <c r="F47" s="14"/>
      <c r="G47" s="14"/>
    </row>
    <row r="48" spans="1:7" x14ac:dyDescent="0.2">
      <c r="A48" s="14"/>
      <c r="B48" s="14"/>
      <c r="C48" s="14"/>
      <c r="D48" s="14"/>
      <c r="E48" s="14"/>
      <c r="F48" s="14"/>
      <c r="G48" s="14"/>
    </row>
    <row r="49" spans="1:7" x14ac:dyDescent="0.2">
      <c r="A49" s="14"/>
      <c r="B49" s="14"/>
      <c r="C49" s="14"/>
      <c r="D49" s="14"/>
      <c r="E49" s="14"/>
      <c r="F49" s="14"/>
      <c r="G49" s="14"/>
    </row>
    <row r="50" spans="1:7" x14ac:dyDescent="0.2">
      <c r="A50" s="14"/>
      <c r="B50" s="14"/>
      <c r="C50" s="14"/>
      <c r="D50" s="14"/>
      <c r="E50" s="14"/>
      <c r="F50" s="14"/>
      <c r="G50" s="14"/>
    </row>
    <row r="51" spans="1:7" x14ac:dyDescent="0.2">
      <c r="A51" s="14"/>
      <c r="B51" s="14"/>
      <c r="C51" s="14"/>
      <c r="D51" s="14"/>
      <c r="E51" s="14"/>
      <c r="F51" s="14"/>
      <c r="G51" s="14"/>
    </row>
    <row r="52" spans="1:7" x14ac:dyDescent="0.2">
      <c r="A52" s="14"/>
      <c r="B52" s="14"/>
      <c r="C52" s="14"/>
      <c r="D52" s="14"/>
      <c r="E52" s="14"/>
      <c r="F52" s="14"/>
      <c r="G52" s="14"/>
    </row>
  </sheetData>
  <mergeCells count="7">
    <mergeCell ref="A27:D27"/>
    <mergeCell ref="A6:F6"/>
    <mergeCell ref="E1:F1"/>
    <mergeCell ref="E2:F2"/>
    <mergeCell ref="E3:F3"/>
    <mergeCell ref="E4:F4"/>
    <mergeCell ref="B10:B2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J9" sqref="J9"/>
    </sheetView>
  </sheetViews>
  <sheetFormatPr defaultColWidth="9.140625" defaultRowHeight="15" x14ac:dyDescent="0.25"/>
  <cols>
    <col min="1" max="1" width="4.85546875" style="34" customWidth="1"/>
    <col min="2" max="2" width="16" style="34" customWidth="1"/>
    <col min="3" max="3" width="33" style="34" customWidth="1"/>
    <col min="4" max="4" width="53.42578125" style="34" customWidth="1"/>
    <col min="5" max="5" width="12" style="34" customWidth="1"/>
    <col min="6" max="6" width="13.28515625" style="34" customWidth="1"/>
    <col min="7" max="7" width="9.140625" style="34" hidden="1" customWidth="1"/>
    <col min="8" max="16384" width="9.140625" style="34"/>
  </cols>
  <sheetData>
    <row r="1" spans="1:9" ht="15" customHeight="1" x14ac:dyDescent="0.25">
      <c r="E1" s="117" t="s">
        <v>59</v>
      </c>
      <c r="F1" s="117"/>
    </row>
    <row r="2" spans="1:9" ht="15" customHeight="1" x14ac:dyDescent="0.25">
      <c r="E2" s="117" t="s">
        <v>68</v>
      </c>
      <c r="F2" s="117"/>
    </row>
    <row r="3" spans="1:9" ht="15" customHeight="1" x14ac:dyDescent="0.25">
      <c r="E3" s="117" t="s">
        <v>66</v>
      </c>
      <c r="F3" s="117"/>
    </row>
    <row r="4" spans="1:9" ht="15" customHeight="1" x14ac:dyDescent="0.25">
      <c r="E4" s="117" t="s">
        <v>62</v>
      </c>
      <c r="F4" s="117"/>
    </row>
    <row r="5" spans="1:9" ht="15" customHeight="1" x14ac:dyDescent="0.25">
      <c r="E5" s="61"/>
      <c r="F5" s="61"/>
    </row>
    <row r="6" spans="1:9" ht="13.5" customHeight="1" x14ac:dyDescent="0.25">
      <c r="A6" s="133" t="s">
        <v>71</v>
      </c>
      <c r="B6" s="133"/>
      <c r="C6" s="133"/>
      <c r="D6" s="133"/>
      <c r="E6" s="133"/>
      <c r="F6" s="133"/>
      <c r="G6" s="75"/>
      <c r="H6" s="75"/>
      <c r="I6" s="75"/>
    </row>
    <row r="7" spans="1:9" ht="13.5" customHeight="1" x14ac:dyDescent="0.25">
      <c r="A7" s="100"/>
      <c r="B7" s="100"/>
      <c r="C7" s="100"/>
      <c r="D7" s="100"/>
      <c r="E7" s="100"/>
      <c r="F7" s="100"/>
      <c r="G7" s="75"/>
      <c r="H7" s="75"/>
      <c r="I7" s="75"/>
    </row>
    <row r="8" spans="1:9" ht="17.25" customHeight="1" x14ac:dyDescent="0.25">
      <c r="F8" s="34" t="s">
        <v>21</v>
      </c>
    </row>
    <row r="9" spans="1:9" ht="29.25" customHeight="1" x14ac:dyDescent="0.25">
      <c r="A9" s="68" t="s">
        <v>17</v>
      </c>
      <c r="B9" s="68" t="s">
        <v>11</v>
      </c>
      <c r="C9" s="68" t="s">
        <v>12</v>
      </c>
      <c r="D9" s="68" t="s">
        <v>13</v>
      </c>
      <c r="E9" s="68" t="s">
        <v>36</v>
      </c>
      <c r="F9" s="68" t="s">
        <v>1</v>
      </c>
    </row>
    <row r="10" spans="1:9" ht="45" x14ac:dyDescent="0.25">
      <c r="A10" s="78" t="s">
        <v>44</v>
      </c>
      <c r="B10" s="135" t="s">
        <v>73</v>
      </c>
      <c r="C10" s="134" t="s">
        <v>2</v>
      </c>
      <c r="D10" s="18" t="s">
        <v>79</v>
      </c>
      <c r="E10" s="50">
        <v>1.5</v>
      </c>
      <c r="F10" s="50">
        <v>1.4</v>
      </c>
    </row>
    <row r="11" spans="1:9" ht="46.5" customHeight="1" x14ac:dyDescent="0.25">
      <c r="A11" s="78" t="s">
        <v>48</v>
      </c>
      <c r="B11" s="135"/>
      <c r="C11" s="134"/>
      <c r="D11" s="87" t="s">
        <v>80</v>
      </c>
      <c r="E11" s="54">
        <v>0.4</v>
      </c>
      <c r="F11" s="54">
        <v>0.3</v>
      </c>
    </row>
    <row r="12" spans="1:9" ht="30" x14ac:dyDescent="0.25">
      <c r="A12" s="78" t="s">
        <v>52</v>
      </c>
      <c r="B12" s="136" t="s">
        <v>74</v>
      </c>
      <c r="C12" s="45" t="s">
        <v>2</v>
      </c>
      <c r="D12" s="77" t="s">
        <v>81</v>
      </c>
      <c r="E12" s="54">
        <v>60.972999999999999</v>
      </c>
      <c r="F12" s="54"/>
    </row>
    <row r="13" spans="1:9" x14ac:dyDescent="0.25">
      <c r="A13" s="78" t="s">
        <v>53</v>
      </c>
      <c r="B13" s="137"/>
      <c r="C13" s="45" t="s">
        <v>9</v>
      </c>
      <c r="D13" s="45" t="s">
        <v>142</v>
      </c>
      <c r="E13" s="55">
        <v>35.204999999999998</v>
      </c>
      <c r="F13" s="55">
        <v>34.726999999999997</v>
      </c>
      <c r="H13" s="95"/>
      <c r="I13" s="95"/>
    </row>
    <row r="14" spans="1:9" ht="36.75" customHeight="1" x14ac:dyDescent="0.25">
      <c r="A14" s="78" t="s">
        <v>56</v>
      </c>
      <c r="B14" s="123" t="s">
        <v>77</v>
      </c>
      <c r="C14" s="45" t="s">
        <v>2</v>
      </c>
      <c r="D14" s="77" t="s">
        <v>82</v>
      </c>
      <c r="E14" s="55">
        <v>1221.5999999999999</v>
      </c>
      <c r="F14" s="54"/>
    </row>
    <row r="15" spans="1:9" ht="45" x14ac:dyDescent="0.25">
      <c r="A15" s="78" t="s">
        <v>57</v>
      </c>
      <c r="B15" s="125"/>
      <c r="C15" s="45" t="s">
        <v>2</v>
      </c>
      <c r="D15" s="77" t="s">
        <v>83</v>
      </c>
      <c r="E15" s="55">
        <v>1223</v>
      </c>
      <c r="F15" s="54"/>
    </row>
    <row r="16" spans="1:9" ht="15.75" customHeight="1" x14ac:dyDescent="0.25">
      <c r="A16" s="80" t="s">
        <v>58</v>
      </c>
      <c r="B16" s="126" t="s">
        <v>74</v>
      </c>
      <c r="C16" s="45" t="s">
        <v>2</v>
      </c>
      <c r="D16" s="81" t="s">
        <v>164</v>
      </c>
      <c r="E16" s="55">
        <v>53.47</v>
      </c>
      <c r="F16" s="54">
        <v>0.53</v>
      </c>
    </row>
    <row r="17" spans="1:7" x14ac:dyDescent="0.25">
      <c r="A17" s="78" t="s">
        <v>89</v>
      </c>
      <c r="B17" s="128"/>
      <c r="C17" s="76" t="s">
        <v>19</v>
      </c>
      <c r="D17" s="76" t="s">
        <v>88</v>
      </c>
      <c r="E17" s="55">
        <v>24.678999999999998</v>
      </c>
      <c r="F17" s="54">
        <v>16.399999999999999</v>
      </c>
    </row>
    <row r="18" spans="1:7" ht="30" x14ac:dyDescent="0.25">
      <c r="A18" s="80" t="s">
        <v>122</v>
      </c>
      <c r="B18" s="126" t="s">
        <v>72</v>
      </c>
      <c r="C18" s="45" t="s">
        <v>91</v>
      </c>
      <c r="D18" s="85" t="s">
        <v>92</v>
      </c>
      <c r="E18" s="55">
        <v>2.3319999999999999</v>
      </c>
      <c r="F18" s="54">
        <v>2.3319999999999999</v>
      </c>
    </row>
    <row r="19" spans="1:7" ht="15.75" customHeight="1" x14ac:dyDescent="0.25">
      <c r="A19" s="80" t="s">
        <v>123</v>
      </c>
      <c r="B19" s="127"/>
      <c r="C19" s="45" t="s">
        <v>95</v>
      </c>
      <c r="D19" s="45" t="s">
        <v>96</v>
      </c>
      <c r="E19" s="55">
        <v>1.86</v>
      </c>
      <c r="F19" s="54">
        <v>1.86</v>
      </c>
    </row>
    <row r="20" spans="1:7" ht="16.5" customHeight="1" x14ac:dyDescent="0.25">
      <c r="A20" s="80" t="s">
        <v>126</v>
      </c>
      <c r="B20" s="127"/>
      <c r="C20" s="45" t="s">
        <v>99</v>
      </c>
      <c r="D20" s="45" t="s">
        <v>100</v>
      </c>
      <c r="E20" s="55">
        <v>0.79600000000000004</v>
      </c>
      <c r="F20" s="54">
        <v>0.79600000000000004</v>
      </c>
    </row>
    <row r="21" spans="1:7" ht="18" customHeight="1" x14ac:dyDescent="0.25">
      <c r="A21" s="80" t="s">
        <v>127</v>
      </c>
      <c r="B21" s="127"/>
      <c r="C21" s="45" t="s">
        <v>101</v>
      </c>
      <c r="D21" s="45" t="s">
        <v>102</v>
      </c>
      <c r="E21" s="55">
        <v>0.62</v>
      </c>
      <c r="F21" s="54"/>
    </row>
    <row r="22" spans="1:7" ht="30" x14ac:dyDescent="0.25">
      <c r="A22" s="80" t="s">
        <v>128</v>
      </c>
      <c r="B22" s="127"/>
      <c r="C22" s="45" t="s">
        <v>108</v>
      </c>
      <c r="D22" s="45" t="s">
        <v>109</v>
      </c>
      <c r="E22" s="55">
        <v>0.35199999999999998</v>
      </c>
      <c r="F22" s="54">
        <v>0.35199999999999998</v>
      </c>
    </row>
    <row r="23" spans="1:7" x14ac:dyDescent="0.25">
      <c r="A23" s="80" t="s">
        <v>129</v>
      </c>
      <c r="B23" s="127"/>
      <c r="C23" s="45" t="s">
        <v>114</v>
      </c>
      <c r="D23" s="45" t="s">
        <v>115</v>
      </c>
      <c r="E23" s="55">
        <v>0.52800000000000002</v>
      </c>
      <c r="F23" s="54">
        <v>0.52800000000000002</v>
      </c>
    </row>
    <row r="24" spans="1:7" x14ac:dyDescent="0.25">
      <c r="A24" s="80" t="s">
        <v>130</v>
      </c>
      <c r="B24" s="127"/>
      <c r="C24" s="45" t="s">
        <v>116</v>
      </c>
      <c r="D24" s="45" t="s">
        <v>117</v>
      </c>
      <c r="E24" s="55">
        <v>1.1759999999999999</v>
      </c>
      <c r="F24" s="54"/>
    </row>
    <row r="25" spans="1:7" x14ac:dyDescent="0.25">
      <c r="A25" s="80" t="s">
        <v>131</v>
      </c>
      <c r="B25" s="127"/>
      <c r="C25" s="45" t="s">
        <v>118</v>
      </c>
      <c r="D25" s="45" t="s">
        <v>119</v>
      </c>
      <c r="E25" s="55">
        <v>0.64800000000000002</v>
      </c>
      <c r="F25" s="54">
        <v>0.64800000000000002</v>
      </c>
    </row>
    <row r="26" spans="1:7" x14ac:dyDescent="0.25">
      <c r="A26" s="80" t="s">
        <v>132</v>
      </c>
      <c r="B26" s="128"/>
      <c r="C26" s="45" t="s">
        <v>120</v>
      </c>
      <c r="D26" s="45" t="s">
        <v>121</v>
      </c>
      <c r="E26" s="55">
        <v>1.1759999999999999</v>
      </c>
      <c r="F26" s="54"/>
    </row>
    <row r="27" spans="1:7" x14ac:dyDescent="0.25">
      <c r="A27" s="78" t="s">
        <v>135</v>
      </c>
      <c r="B27" s="131" t="s">
        <v>73</v>
      </c>
      <c r="C27" s="45" t="s">
        <v>2</v>
      </c>
      <c r="D27" s="77" t="s">
        <v>163</v>
      </c>
      <c r="E27" s="54">
        <v>23.155999999999999</v>
      </c>
      <c r="F27" s="54">
        <v>0.45600000000000002</v>
      </c>
      <c r="G27" s="36"/>
    </row>
    <row r="28" spans="1:7" ht="30" x14ac:dyDescent="0.25">
      <c r="A28" s="80" t="s">
        <v>157</v>
      </c>
      <c r="B28" s="132"/>
      <c r="C28" s="45" t="s">
        <v>2</v>
      </c>
      <c r="D28" s="86" t="s">
        <v>136</v>
      </c>
      <c r="E28" s="54">
        <v>1662</v>
      </c>
      <c r="F28" s="54"/>
      <c r="G28" s="36"/>
    </row>
    <row r="29" spans="1:7" ht="15" customHeight="1" x14ac:dyDescent="0.25">
      <c r="A29" s="130" t="s">
        <v>166</v>
      </c>
      <c r="B29" s="130"/>
      <c r="C29" s="130"/>
      <c r="D29" s="130"/>
      <c r="E29" s="54">
        <f>SUM(E18:E26)</f>
        <v>9.4880000000000013</v>
      </c>
      <c r="F29" s="54">
        <f>SUM(F18:F26)</f>
        <v>6.516</v>
      </c>
      <c r="G29" s="35">
        <f>SUM(G10:G11)</f>
        <v>0</v>
      </c>
    </row>
    <row r="30" spans="1:7" ht="15" customHeight="1" x14ac:dyDescent="0.25">
      <c r="A30" s="130" t="s">
        <v>171</v>
      </c>
      <c r="B30" s="130"/>
      <c r="C30" s="130"/>
      <c r="D30" s="130"/>
      <c r="E30" s="54">
        <f>SUM(E10:E11,E27:E28)</f>
        <v>1687.056</v>
      </c>
      <c r="F30" s="54">
        <f>SUM(F12:F13,F16:F17)</f>
        <v>51.656999999999996</v>
      </c>
      <c r="G30" s="36"/>
    </row>
    <row r="31" spans="1:7" ht="15" customHeight="1" x14ac:dyDescent="0.25">
      <c r="A31" s="130" t="s">
        <v>167</v>
      </c>
      <c r="B31" s="130"/>
      <c r="C31" s="130"/>
      <c r="D31" s="130"/>
      <c r="E31" s="54">
        <f>SUM(E12:E13,E16:E17)</f>
        <v>174.327</v>
      </c>
      <c r="F31" s="54">
        <f>SUM(F12:F13,F16:F17)</f>
        <v>51.656999999999996</v>
      </c>
      <c r="G31" s="36"/>
    </row>
    <row r="32" spans="1:7" ht="15" customHeight="1" x14ac:dyDescent="0.25">
      <c r="A32" s="130" t="s">
        <v>170</v>
      </c>
      <c r="B32" s="130"/>
      <c r="C32" s="130"/>
      <c r="D32" s="130"/>
      <c r="E32" s="54">
        <f>SUM(E14:E15)</f>
        <v>2444.6</v>
      </c>
      <c r="F32" s="54">
        <f>SUM(F14:F15)</f>
        <v>0</v>
      </c>
      <c r="G32" s="35">
        <f>G27</f>
        <v>0</v>
      </c>
    </row>
    <row r="33" spans="1:6" ht="15" customHeight="1" x14ac:dyDescent="0.25">
      <c r="A33" s="129" t="s">
        <v>22</v>
      </c>
      <c r="B33" s="129"/>
      <c r="C33" s="129"/>
      <c r="D33" s="129"/>
      <c r="E33" s="73">
        <f>SUM(E29:E32)</f>
        <v>4315.4709999999995</v>
      </c>
      <c r="F33" s="73">
        <f>SUM(F29:F32)</f>
        <v>109.82999999999998</v>
      </c>
    </row>
    <row r="35" spans="1:6" x14ac:dyDescent="0.25">
      <c r="D35" s="84"/>
    </row>
    <row r="37" spans="1:6" x14ac:dyDescent="0.25">
      <c r="D37" s="84"/>
    </row>
  </sheetData>
  <mergeCells count="17">
    <mergeCell ref="C10:C11"/>
    <mergeCell ref="B10:B11"/>
    <mergeCell ref="B12:B13"/>
    <mergeCell ref="B14:B15"/>
    <mergeCell ref="B16:B17"/>
    <mergeCell ref="E1:F1"/>
    <mergeCell ref="E2:F2"/>
    <mergeCell ref="E3:F3"/>
    <mergeCell ref="E4:F4"/>
    <mergeCell ref="A6:F6"/>
    <mergeCell ref="B18:B26"/>
    <mergeCell ref="A33:D33"/>
    <mergeCell ref="A30:D30"/>
    <mergeCell ref="A32:D32"/>
    <mergeCell ref="A29:D29"/>
    <mergeCell ref="A31:D31"/>
    <mergeCell ref="B27:B28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5"/>
  <sheetViews>
    <sheetView workbookViewId="0">
      <selection activeCell="G10" sqref="G10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7" ht="13.5" customHeight="1" x14ac:dyDescent="0.2">
      <c r="C1" s="48"/>
      <c r="D1" s="117" t="s">
        <v>59</v>
      </c>
      <c r="E1" s="117"/>
    </row>
    <row r="2" spans="1:7" ht="13.5" customHeight="1" x14ac:dyDescent="0.2">
      <c r="C2" s="48"/>
      <c r="D2" s="117" t="s">
        <v>68</v>
      </c>
      <c r="E2" s="117"/>
    </row>
    <row r="3" spans="1:7" ht="13.5" customHeight="1" x14ac:dyDescent="0.2">
      <c r="C3" s="48"/>
      <c r="D3" s="117" t="s">
        <v>66</v>
      </c>
      <c r="E3" s="117"/>
    </row>
    <row r="4" spans="1:7" ht="13.5" customHeight="1" x14ac:dyDescent="0.2">
      <c r="C4" s="48"/>
      <c r="D4" s="117" t="s">
        <v>63</v>
      </c>
      <c r="E4" s="117"/>
    </row>
    <row r="5" spans="1:7" x14ac:dyDescent="0.25">
      <c r="D5" s="43"/>
      <c r="E5" s="43"/>
    </row>
    <row r="6" spans="1:7" ht="32.25" customHeight="1" x14ac:dyDescent="0.2">
      <c r="A6" s="144" t="s">
        <v>174</v>
      </c>
      <c r="B6" s="144"/>
      <c r="C6" s="144"/>
      <c r="D6" s="144"/>
      <c r="E6" s="144"/>
    </row>
    <row r="7" spans="1:7" ht="18" customHeight="1" x14ac:dyDescent="0.2">
      <c r="A7" s="101"/>
      <c r="B7" s="101"/>
      <c r="C7" s="101"/>
      <c r="D7" s="101"/>
      <c r="E7" s="101"/>
    </row>
    <row r="8" spans="1:7" ht="15" customHeight="1" x14ac:dyDescent="0.2">
      <c r="E8" s="49" t="s">
        <v>21</v>
      </c>
    </row>
    <row r="9" spans="1:7" ht="35.25" customHeight="1" x14ac:dyDescent="0.2">
      <c r="A9" s="62" t="s">
        <v>17</v>
      </c>
      <c r="B9" s="59" t="s">
        <v>5</v>
      </c>
      <c r="C9" s="59" t="s">
        <v>4</v>
      </c>
      <c r="D9" s="59" t="s">
        <v>0</v>
      </c>
      <c r="E9" s="47" t="s">
        <v>1</v>
      </c>
    </row>
    <row r="10" spans="1:7" ht="24.95" customHeight="1" x14ac:dyDescent="0.25">
      <c r="A10" s="79" t="s">
        <v>41</v>
      </c>
      <c r="B10" s="82" t="s">
        <v>72</v>
      </c>
      <c r="C10" s="45" t="s">
        <v>35</v>
      </c>
      <c r="D10" s="51">
        <f>SUM('savivaldybės funkcijos(3)'!E22,'ugd_reikmems(5)'!E27,'kt_ dotacijos (6)'!E29)</f>
        <v>246.88800000000001</v>
      </c>
      <c r="E10" s="51">
        <f>SUM('savivaldybės funkcijos(3)'!F22,'ugd_reikmems(5)'!F27,'kt_ dotacijos (6)'!F29)</f>
        <v>259.21599999999995</v>
      </c>
      <c r="G10" s="19"/>
    </row>
    <row r="11" spans="1:7" ht="24.95" customHeight="1" x14ac:dyDescent="0.25">
      <c r="A11" s="79" t="s">
        <v>42</v>
      </c>
      <c r="B11" s="82" t="s">
        <v>73</v>
      </c>
      <c r="C11" s="45" t="s">
        <v>10</v>
      </c>
      <c r="D11" s="51">
        <f>SUM('kt_ dotacijos (6)'!E30)</f>
        <v>1687.056</v>
      </c>
      <c r="E11" s="51">
        <f>SUM('kt_ dotacijos (6)'!F30)</f>
        <v>51.656999999999996</v>
      </c>
      <c r="G11" s="19"/>
    </row>
    <row r="12" spans="1:7" ht="24.95" customHeight="1" x14ac:dyDescent="0.25">
      <c r="A12" s="79" t="s">
        <v>44</v>
      </c>
      <c r="B12" s="82" t="s">
        <v>74</v>
      </c>
      <c r="C12" s="45" t="s">
        <v>14</v>
      </c>
      <c r="D12" s="71">
        <f>SUM('savivaldybės funkcijos(3)'!E23,'kt_ dotacijos (6)'!E31)</f>
        <v>174.327</v>
      </c>
      <c r="E12" s="71">
        <f>SUM('savivaldybės funkcijos(3)'!F23,'kt_ dotacijos (6)'!F31)</f>
        <v>51.556999999999995</v>
      </c>
      <c r="G12" s="19"/>
    </row>
    <row r="13" spans="1:7" ht="24.95" customHeight="1" x14ac:dyDescent="0.25">
      <c r="A13" s="79" t="s">
        <v>46</v>
      </c>
      <c r="B13" s="82" t="s">
        <v>75</v>
      </c>
      <c r="C13" s="45" t="s">
        <v>39</v>
      </c>
      <c r="D13" s="71">
        <f>SUM('savivaldybės funkcijos(3)'!E24)</f>
        <v>12</v>
      </c>
      <c r="E13" s="71">
        <f>SUM('savivaldybės funkcijos(3)'!F24)</f>
        <v>0</v>
      </c>
      <c r="G13" s="19"/>
    </row>
    <row r="14" spans="1:7" ht="24.95" customHeight="1" x14ac:dyDescent="0.25">
      <c r="A14" s="79" t="s">
        <v>47</v>
      </c>
      <c r="B14" s="82" t="s">
        <v>76</v>
      </c>
      <c r="C14" s="45" t="s">
        <v>15</v>
      </c>
      <c r="D14" s="71">
        <f>SUM('savivaldybės funkcijos(3)'!E25)</f>
        <v>-72.099999999999994</v>
      </c>
      <c r="E14" s="71">
        <f>SUM('savivaldybės funkcijos(3)'!F25)</f>
        <v>114.3</v>
      </c>
      <c r="G14" s="19"/>
    </row>
    <row r="15" spans="1:7" ht="24.95" customHeight="1" x14ac:dyDescent="0.25">
      <c r="A15" s="79" t="s">
        <v>48</v>
      </c>
      <c r="B15" s="82" t="s">
        <v>77</v>
      </c>
      <c r="C15" s="45" t="s">
        <v>16</v>
      </c>
      <c r="D15" s="71">
        <f>SUM('savivaldybės funkcijos(3)'!E26,'kt_ dotacijos (6)'!E32)</f>
        <v>2488.6999999999998</v>
      </c>
      <c r="E15" s="71">
        <f>SUM('savivaldybės funkcijos(3)'!F26,'kt_ dotacijos (6)'!F32)</f>
        <v>0</v>
      </c>
      <c r="F15" s="24"/>
      <c r="G15" s="25"/>
    </row>
    <row r="16" spans="1:7" ht="15" customHeight="1" x14ac:dyDescent="0.2">
      <c r="A16" s="62" t="s">
        <v>49</v>
      </c>
      <c r="B16" s="142" t="s">
        <v>20</v>
      </c>
      <c r="C16" s="143"/>
      <c r="D16" s="72">
        <f>SUM(D10:D15)</f>
        <v>4536.8709999999992</v>
      </c>
      <c r="E16" s="72">
        <f>SUM(E10:E15)</f>
        <v>476.72999999999996</v>
      </c>
      <c r="F16" s="26"/>
      <c r="G16" s="26"/>
    </row>
    <row r="17" spans="1:5" ht="15" customHeight="1" x14ac:dyDescent="0.25">
      <c r="A17" s="62" t="s">
        <v>50</v>
      </c>
      <c r="B17" s="138" t="s">
        <v>30</v>
      </c>
      <c r="C17" s="139"/>
      <c r="D17" s="71"/>
      <c r="E17" s="71"/>
    </row>
    <row r="18" spans="1:5" ht="15" customHeight="1" x14ac:dyDescent="0.2">
      <c r="A18" s="62" t="s">
        <v>51</v>
      </c>
      <c r="B18" s="140" t="s">
        <v>26</v>
      </c>
      <c r="C18" s="141"/>
      <c r="D18" s="72">
        <f>D16-D17</f>
        <v>4536.8709999999992</v>
      </c>
      <c r="E18" s="72">
        <f>E16-E17</f>
        <v>476.72999999999996</v>
      </c>
    </row>
    <row r="19" spans="1:5" x14ac:dyDescent="0.2">
      <c r="C19" s="37"/>
      <c r="E19" s="20"/>
    </row>
    <row r="20" spans="1:5" x14ac:dyDescent="0.2">
      <c r="C20" s="37"/>
      <c r="D20" s="57"/>
    </row>
    <row r="21" spans="1:5" x14ac:dyDescent="0.2">
      <c r="C21" s="70"/>
      <c r="D21" s="57"/>
    </row>
    <row r="23" spans="1:5" x14ac:dyDescent="0.2">
      <c r="D23" s="57"/>
    </row>
    <row r="25" spans="1:5" x14ac:dyDescent="0.2">
      <c r="D25" s="57"/>
    </row>
  </sheetData>
  <mergeCells count="8">
    <mergeCell ref="B17:C17"/>
    <mergeCell ref="B18:C18"/>
    <mergeCell ref="B16:C16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2023-03-16T13:22:55Z</cp:lastPrinted>
  <dcterms:created xsi:type="dcterms:W3CDTF">2002-11-07T10:01:21Z</dcterms:created>
  <dcterms:modified xsi:type="dcterms:W3CDTF">2023-03-16T13:22:58Z</dcterms:modified>
</cp:coreProperties>
</file>