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320" windowHeight="11640"/>
  </bookViews>
  <sheets>
    <sheet name="pajamos (1)" sheetId="11" r:id="rId1"/>
    <sheet name="įmokos (2)" sheetId="28" r:id="rId2"/>
    <sheet name="savivaldybės funkcijos(3)" sheetId="24" r:id="rId3"/>
    <sheet name="v.f.(4)" sheetId="32" r:id="rId4"/>
    <sheet name="ugdymo reikmėms(5)" sheetId="29" r:id="rId5"/>
    <sheet name="kt_ dotacijos (6)" sheetId="21" r:id="rId6"/>
    <sheet name="biudz įst paj (7)" sheetId="25" r:id="rId7"/>
    <sheet name="likutis (8)" sheetId="33" r:id="rId8"/>
    <sheet name="programos(9)" sheetId="6" r:id="rId9"/>
  </sheets>
  <definedNames>
    <definedName name="_xlnm.Print_Titles" localSheetId="6">'biudz įst paj (7)'!$8:$11</definedName>
    <definedName name="_xlnm.Print_Titles" localSheetId="1">'įmokos (2)'!$8:$8</definedName>
    <definedName name="_xlnm.Print_Titles" localSheetId="5">'kt_ dotacijos (6)'!$8:$11</definedName>
    <definedName name="_xlnm.Print_Titles" localSheetId="0">'pajamos (1)'!$8:$8</definedName>
    <definedName name="_xlnm.Print_Titles" localSheetId="2">'savivaldybės funkcijos(3)'!$9:$12</definedName>
    <definedName name="_xlnm.Print_Titles" localSheetId="4">'ugdymo reikmėms(5)'!$9:$12</definedName>
    <definedName name="_xlnm.Print_Titles" localSheetId="3">'v.f.(4)'!#REF!</definedName>
  </definedNames>
  <calcPr calcId="145621"/>
</workbook>
</file>

<file path=xl/calcChain.xml><?xml version="1.0" encoding="utf-8"?>
<calcChain xmlns="http://schemas.openxmlformats.org/spreadsheetml/2006/main">
  <c r="F35" i="25" l="1"/>
  <c r="G35" i="25"/>
  <c r="H35" i="25"/>
  <c r="E30" i="25"/>
  <c r="E17" i="29" l="1"/>
  <c r="F17" i="32" l="1"/>
  <c r="G17" i="32"/>
  <c r="H17" i="32"/>
  <c r="E14" i="32"/>
  <c r="F20" i="29" l="1"/>
  <c r="F21" i="29" s="1"/>
  <c r="G20" i="29"/>
  <c r="G21" i="29" s="1"/>
  <c r="H20" i="29"/>
  <c r="H21" i="29" s="1"/>
  <c r="E13" i="29"/>
  <c r="E14" i="24"/>
  <c r="H27" i="21" l="1"/>
  <c r="F27" i="21"/>
  <c r="G27" i="21"/>
  <c r="E12" i="21"/>
  <c r="E27" i="21" l="1"/>
  <c r="F54" i="24" l="1"/>
  <c r="E54" i="24" s="1"/>
  <c r="G54" i="24"/>
  <c r="F16" i="6" s="1"/>
  <c r="H54" i="24"/>
  <c r="G16" i="6" s="1"/>
  <c r="E41" i="24"/>
  <c r="C38" i="11"/>
  <c r="E16" i="6" l="1"/>
  <c r="D16" i="6"/>
  <c r="C13" i="11"/>
  <c r="F30" i="21" l="1"/>
  <c r="E30" i="21" s="1"/>
  <c r="G30" i="21"/>
  <c r="H30" i="21"/>
  <c r="F29" i="21"/>
  <c r="G29" i="21"/>
  <c r="H29" i="21"/>
  <c r="F28" i="21"/>
  <c r="G28" i="21"/>
  <c r="H28" i="21"/>
  <c r="G31" i="21" l="1"/>
  <c r="H31" i="21"/>
  <c r="F31" i="21"/>
  <c r="E26" i="21"/>
  <c r="F57" i="24"/>
  <c r="E19" i="6" s="1"/>
  <c r="G57" i="24"/>
  <c r="F19" i="6" s="1"/>
  <c r="F56" i="24"/>
  <c r="G56" i="24"/>
  <c r="H56" i="24"/>
  <c r="F55" i="24"/>
  <c r="G55" i="24"/>
  <c r="H55" i="24"/>
  <c r="F53" i="24"/>
  <c r="G53" i="24"/>
  <c r="H53" i="24"/>
  <c r="F50" i="24"/>
  <c r="G50" i="24"/>
  <c r="H51" i="24"/>
  <c r="H50" i="24"/>
  <c r="E23" i="21"/>
  <c r="E26" i="24" l="1"/>
  <c r="E29" i="24"/>
  <c r="F13" i="21"/>
  <c r="G13" i="21"/>
  <c r="H13" i="21"/>
  <c r="E19" i="21"/>
  <c r="E18" i="21"/>
  <c r="E17" i="21"/>
  <c r="E15" i="21"/>
  <c r="C27" i="28" l="1"/>
  <c r="E29" i="25"/>
  <c r="F15" i="33"/>
  <c r="E18" i="6" s="1"/>
  <c r="G15" i="33"/>
  <c r="F18" i="6" s="1"/>
  <c r="H15" i="33"/>
  <c r="G18" i="6" s="1"/>
  <c r="F14" i="33"/>
  <c r="F16" i="33" s="1"/>
  <c r="G14" i="33"/>
  <c r="G16" i="33" s="1"/>
  <c r="H14" i="33"/>
  <c r="E13" i="33"/>
  <c r="E12" i="33"/>
  <c r="H16" i="33" l="1"/>
  <c r="G13" i="6"/>
  <c r="E14" i="33"/>
  <c r="E35" i="25"/>
  <c r="E16" i="33"/>
  <c r="E15" i="33"/>
  <c r="H57" i="24" l="1"/>
  <c r="G19" i="6" s="1"/>
  <c r="F52" i="24"/>
  <c r="E14" i="6" s="1"/>
  <c r="G52" i="24"/>
  <c r="F14" i="6" s="1"/>
  <c r="H52" i="24"/>
  <c r="G14" i="6" s="1"/>
  <c r="F51" i="24"/>
  <c r="E13" i="6" s="1"/>
  <c r="G51" i="24"/>
  <c r="F13" i="6" s="1"/>
  <c r="F31" i="24"/>
  <c r="G31" i="24"/>
  <c r="H31" i="24"/>
  <c r="E46" i="24"/>
  <c r="F16" i="32"/>
  <c r="G16" i="32"/>
  <c r="H16" i="32"/>
  <c r="E12" i="32"/>
  <c r="D14" i="6" l="1"/>
  <c r="E52" i="24"/>
  <c r="E43" i="24"/>
  <c r="E42" i="24"/>
  <c r="E39" i="24"/>
  <c r="E38" i="24"/>
  <c r="E37" i="24"/>
  <c r="E35" i="24"/>
  <c r="E32" i="24"/>
  <c r="E33" i="24"/>
  <c r="E34" i="24"/>
  <c r="E14" i="21" l="1"/>
  <c r="F34" i="25"/>
  <c r="E17" i="6" s="1"/>
  <c r="G34" i="25"/>
  <c r="F17" i="6" s="1"/>
  <c r="H34" i="25"/>
  <c r="G17" i="6" s="1"/>
  <c r="F33" i="25"/>
  <c r="E15" i="6" s="1"/>
  <c r="G33" i="25"/>
  <c r="F15" i="6" s="1"/>
  <c r="H33" i="25"/>
  <c r="G15" i="6" s="1"/>
  <c r="F32" i="25"/>
  <c r="G32" i="25"/>
  <c r="F12" i="6" s="1"/>
  <c r="H32" i="25"/>
  <c r="G12" i="6" s="1"/>
  <c r="E28" i="25"/>
  <c r="D29" i="28"/>
  <c r="E29" i="28"/>
  <c r="F29" i="28"/>
  <c r="F36" i="25" l="1"/>
  <c r="E12" i="6"/>
  <c r="H36" i="25"/>
  <c r="G36" i="25"/>
  <c r="E33" i="25"/>
  <c r="E30" i="24"/>
  <c r="E17" i="32"/>
  <c r="E15" i="32"/>
  <c r="C26" i="28"/>
  <c r="E27" i="25"/>
  <c r="C25" i="28"/>
  <c r="E26" i="25"/>
  <c r="C24" i="28"/>
  <c r="E27" i="24"/>
  <c r="E22" i="21"/>
  <c r="E25" i="24"/>
  <c r="E28" i="24"/>
  <c r="E24" i="25" l="1"/>
  <c r="C22" i="28"/>
  <c r="E20" i="21"/>
  <c r="E23" i="25"/>
  <c r="C21" i="28"/>
  <c r="E16" i="25"/>
  <c r="C14" i="28"/>
  <c r="E19" i="24"/>
  <c r="E23" i="24"/>
  <c r="E21" i="25"/>
  <c r="C19" i="28"/>
  <c r="E20" i="25"/>
  <c r="C18" i="28"/>
  <c r="E22" i="24"/>
  <c r="E22" i="25"/>
  <c r="C20" i="28"/>
  <c r="E14" i="25"/>
  <c r="C12" i="28"/>
  <c r="E49" i="24" l="1"/>
  <c r="E13" i="25"/>
  <c r="C11" i="28"/>
  <c r="E31" i="25"/>
  <c r="C28" i="28"/>
  <c r="E12" i="25"/>
  <c r="E25" i="21" l="1"/>
  <c r="E24" i="21"/>
  <c r="E18" i="24" l="1"/>
  <c r="F18" i="32" l="1"/>
  <c r="G18" i="32"/>
  <c r="H18" i="32"/>
  <c r="E13" i="32"/>
  <c r="E47" i="24" l="1"/>
  <c r="E36" i="24" l="1"/>
  <c r="E16" i="29"/>
  <c r="E18" i="29"/>
  <c r="E21" i="21" l="1"/>
  <c r="E19" i="25" l="1"/>
  <c r="C17" i="28"/>
  <c r="E17" i="25"/>
  <c r="C15" i="28"/>
  <c r="D21" i="6" l="1"/>
  <c r="E40" i="24" l="1"/>
  <c r="E16" i="21" l="1"/>
  <c r="E20" i="24" l="1"/>
  <c r="E21" i="24"/>
  <c r="E13" i="24"/>
  <c r="E28" i="21" l="1"/>
  <c r="C10" i="28" l="1"/>
  <c r="E15" i="25"/>
  <c r="E25" i="25"/>
  <c r="C23" i="28"/>
  <c r="E13" i="21"/>
  <c r="E18" i="25"/>
  <c r="C16" i="28"/>
  <c r="F20" i="6" l="1"/>
  <c r="F22" i="6" s="1"/>
  <c r="E18" i="32" l="1"/>
  <c r="E16" i="32"/>
  <c r="E16" i="24"/>
  <c r="E19" i="29" l="1"/>
  <c r="E20" i="6" l="1"/>
  <c r="E22" i="6" s="1"/>
  <c r="G20" i="6"/>
  <c r="G22" i="6" l="1"/>
  <c r="D22" i="6" s="1"/>
  <c r="D20" i="6"/>
  <c r="E57" i="24" l="1"/>
  <c r="E48" i="24"/>
  <c r="E34" i="25" l="1"/>
  <c r="H58" i="24"/>
  <c r="H60" i="24" s="1"/>
  <c r="F58" i="24"/>
  <c r="F60" i="24" s="1"/>
  <c r="G58" i="24"/>
  <c r="G60" i="24" s="1"/>
  <c r="E14" i="29" l="1"/>
  <c r="E15" i="29"/>
  <c r="E24" i="24"/>
  <c r="E17" i="24"/>
  <c r="E32" i="25" l="1"/>
  <c r="C13" i="28"/>
  <c r="E36" i="25" l="1"/>
  <c r="E53" i="24"/>
  <c r="D19" i="6" l="1"/>
  <c r="E44" i="24" l="1"/>
  <c r="D17" i="6" l="1"/>
  <c r="E50" i="24"/>
  <c r="E51" i="24"/>
  <c r="E55" i="24"/>
  <c r="E20" i="29" l="1"/>
  <c r="E15" i="24"/>
  <c r="E21" i="29" l="1"/>
  <c r="C29" i="28"/>
  <c r="D15" i="6" l="1"/>
  <c r="E56" i="24" l="1"/>
  <c r="E45" i="24"/>
  <c r="E31" i="24" l="1"/>
  <c r="E59" i="24"/>
  <c r="D12" i="6"/>
  <c r="D13" i="6"/>
  <c r="E58" i="24" l="1"/>
  <c r="E60" i="24" l="1"/>
  <c r="D18" i="6" l="1"/>
  <c r="E29" i="21" l="1"/>
  <c r="E31" i="21"/>
</calcChain>
</file>

<file path=xl/sharedStrings.xml><?xml version="1.0" encoding="utf-8"?>
<sst xmlns="http://schemas.openxmlformats.org/spreadsheetml/2006/main" count="456" uniqueCount="235">
  <si>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</si>
  <si>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</si>
  <si>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</si>
  <si>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</si>
  <si>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</si>
  <si>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</si>
  <si>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</si>
  <si>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IŠ VISO:</t>
  </si>
  <si>
    <t xml:space="preserve">Programos pavadinimas </t>
  </si>
  <si>
    <t>Ugdymo kokybės ir modernios aplinkos užtikrinimo programa</t>
  </si>
  <si>
    <t>Programos kodas</t>
  </si>
  <si>
    <t>01</t>
  </si>
  <si>
    <t>02</t>
  </si>
  <si>
    <t>07</t>
  </si>
  <si>
    <t>Eil.Nr.</t>
  </si>
  <si>
    <t>Pajamų pavadinimas</t>
  </si>
  <si>
    <t>IŠ VISO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</si>
  <si>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</si>
  <si>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</si>
  <si>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</si>
  <si>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</si>
  <si>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Plungės rajono seniūnijų veikla</t>
  </si>
  <si>
    <t>Iš viso 01 programai</t>
  </si>
  <si>
    <t>Iš viso 02 programai</t>
  </si>
  <si>
    <t>Iš viso 07 programai</t>
  </si>
  <si>
    <t>Savivaldybės veiklos valdymo programa</t>
  </si>
  <si>
    <t>Eil. Nr.</t>
  </si>
  <si>
    <t xml:space="preserve">                  Plungės rajono savivaldybės </t>
  </si>
  <si>
    <t xml:space="preserve">                  3 priedas</t>
  </si>
  <si>
    <t xml:space="preserve">              IŠ VISO:</t>
  </si>
  <si>
    <t>tūkst. Eur</t>
  </si>
  <si>
    <t xml:space="preserve">IŠ VISO ASIGNAVIMŲ </t>
  </si>
  <si>
    <t>Dotacijos: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</si>
  <si>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</si>
  <si>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</si>
  <si>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</si>
  <si>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</si>
  <si>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</si>
  <si>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iš jų - paskolų grąžinimas</t>
  </si>
  <si>
    <t>42.34.</t>
  </si>
  <si>
    <t>PLUNGĖS RAJONO SAVIVALDYBĖS 2021 METŲ BIUDŽETO PAJAMŲ PAKEITIMAI (PADIDINTA+, SUMAŽINTA -)</t>
  </si>
  <si>
    <t>ASIGNAVIMŲ SAVARANKIŠKOSIOMS SAVIVALDYBĖS FUNKCIJOMS VYKDYTI 2021 METAIS PASKIRSTYMO PAKEITIMAI (PADIDINTA+, SUMAŽINTA -)</t>
  </si>
  <si>
    <t>2021 METŲ KITŲ  DOTACIJŲ PASKIRSTYMO PAKEITIMAI (PADIDINTA+, SUMAŽINTA -)</t>
  </si>
  <si>
    <t>PLUNGĖS RAJONO SAVIVALDYBĖS 2021 METŲ BIUDŽETO ASIGNAVIMŲ PASKIRSTYMO PAGAL 2021-2023 METŲ STRATEGINIO VEIKLOS PLANO PROGRAMAS PAKEITIMAI (PADIDINTA+, SUMAŽINTA -)</t>
  </si>
  <si>
    <t xml:space="preserve">  2 priedas</t>
  </si>
  <si>
    <t>Eil.   Nr.</t>
  </si>
  <si>
    <t>Įstaigos pavadinimas</t>
  </si>
  <si>
    <t>Pajamos už prekes ir paslaugas</t>
  </si>
  <si>
    <t>Įmokos už išlaikymą švietimo, socialinės apsaugos ir kitose įstaigose</t>
  </si>
  <si>
    <t>Pajamos už ilgalaikio ir trumpalaikio materialiojo turto nuomą</t>
  </si>
  <si>
    <t>„Ryto“ pagrindinė mokykla</t>
  </si>
  <si>
    <t>Senamiesčio mokykla</t>
  </si>
  <si>
    <t>Lopšelis-darželis „Pasaka“</t>
  </si>
  <si>
    <t>Viso:</t>
  </si>
  <si>
    <t>BIUDŽETINIŲ ĮSTAIGŲ  PAJAMŲ UŽ PREKES, TEIKIAMAS PASLAUGAS IR TURTO NUOMĄ ĮMOKŲ 2021 M.  Į SAVIVALDYBĖS BIUDŽETĄ PAKEITIMAI (PADIDINTA+, SUMAŽINTA -)</t>
  </si>
  <si>
    <t>2021 METŲ BIUDŽETINIŲ ĮSTAIGŲ GAUNAMŲ LĖŠŲ IR PAJAMŲ UŽ NUOMĄ  PASKIRSTYMO PAKEITIMAI (PADIDINTA+, SUMAŽINTA -)</t>
  </si>
  <si>
    <t xml:space="preserve">  7 priedas</t>
  </si>
  <si>
    <t>04</t>
  </si>
  <si>
    <t>Iš viso 04 programai</t>
  </si>
  <si>
    <t xml:space="preserve">Žemaičių dailės muziejus </t>
  </si>
  <si>
    <t>06</t>
  </si>
  <si>
    <t>Investicijų ir kiti projektai (prisidėti prie projektų)</t>
  </si>
  <si>
    <t>Lopšelio-darželio „Pasaka“ veikla</t>
  </si>
  <si>
    <t xml:space="preserve">                  5 priedas</t>
  </si>
  <si>
    <t>2021 METŲ VALSTYBĖS BIUDŽETO SPECIALIOSIOS TIKSLINĖS DOTACIJOS,  SKIRIAMOS UGDYMO REIKMĖMS FINANSUOTI, PASKIRSTYMO PAKEITIMAI (PADIDINTA+, SUMAŽINTA -)</t>
  </si>
  <si>
    <t>Senamiesčio mokyklos veikla</t>
  </si>
  <si>
    <t>„Ryto“ pagrindinės mokyklos veikla</t>
  </si>
  <si>
    <t>42.33.</t>
  </si>
  <si>
    <t>Iš viso 06 programai</t>
  </si>
  <si>
    <t>13.</t>
  </si>
  <si>
    <t>Biudžetinių įstaigų pajamos už prekes ir paslaugas</t>
  </si>
  <si>
    <t>Socialiai saugios ir sveikos aplinkos kūrimo programa</t>
  </si>
  <si>
    <t>Kultūros ir sporto programa</t>
  </si>
  <si>
    <t>08</t>
  </si>
  <si>
    <t>Iš viso 08 programai</t>
  </si>
  <si>
    <t>Infrastruktūros objektų priežiūros ir ūkinių subjektų rėmimo programa</t>
  </si>
  <si>
    <t>Kulių gimnazija</t>
  </si>
  <si>
    <t>Kulių gimnazijos veikla</t>
  </si>
  <si>
    <t xml:space="preserve">Specialiojo ugdymo centras </t>
  </si>
  <si>
    <t>Specialiojo ugdymo centro veikla</t>
  </si>
  <si>
    <t>Žemaičių dailės muziejaus veikla</t>
  </si>
  <si>
    <t>Plungės sporto ir rekreacijos centras</t>
  </si>
  <si>
    <t>Plungės sporto ir rekreacijos centro veikla</t>
  </si>
  <si>
    <t>Lopšelis-darželis „Saulutė“</t>
  </si>
  <si>
    <t>Lopšelio-darželio „Saulutė“ veikla</t>
  </si>
  <si>
    <t>15.</t>
  </si>
  <si>
    <t>Savivaldybės administracijos veikla</t>
  </si>
  <si>
    <t>Liepijų mokykla</t>
  </si>
  <si>
    <t>Liepijų mokyklos veikla</t>
  </si>
  <si>
    <t xml:space="preserve">                  4 priedas</t>
  </si>
  <si>
    <t>2021 METŲ VALSTYBĖS BIUDŽETO SPECIALIOSIOS TIKSLINĖS DOTACIJOS,  SKIRIAMOS VALSTYBINĖMS (VALSTYBĖS PERDUOTOMS SAVIVALDYBĖMS) FUNKCIJOMS ATLIKTI, PASKIRSTYM) PAKEITIMAI (PADIDINTA+, SUMAŽINTA -)</t>
  </si>
  <si>
    <t>Alsėdžių Stanislovo Narutavičiaus gimnazija</t>
  </si>
  <si>
    <t>Investicijų ir kiti projektai</t>
  </si>
  <si>
    <t>Lopšelis-darželis „Nykštukas“</t>
  </si>
  <si>
    <t>Lopšelio-darželio „Nykštukas“ veikla</t>
  </si>
  <si>
    <t>Lopšelis-darželis „Rūtelė“</t>
  </si>
  <si>
    <t>Lopšelio-darželio „Rūtelė“ veikla</t>
  </si>
  <si>
    <t>Lopšelis-darželis „Vyturėlis“</t>
  </si>
  <si>
    <t>Lopšelio-darželio „Vyturėlis“ veikla</t>
  </si>
  <si>
    <t>Alsėdžių Stanislovo Narutavičiaus gimnazijos veikla</t>
  </si>
  <si>
    <t>14.</t>
  </si>
  <si>
    <t>M.Oginskio meno mokykla</t>
  </si>
  <si>
    <t>M.Oginskio meno mokyklos veikla</t>
  </si>
  <si>
    <t>Platelių meno mokykla</t>
  </si>
  <si>
    <t>Platelių meno mokyklos veikla</t>
  </si>
  <si>
    <t>Plungės paslaugų ir švietimo pagalbos centras</t>
  </si>
  <si>
    <t>Plungės paslaugų ir švietimo pagalbos centro veikla</t>
  </si>
  <si>
    <t>42.8.</t>
  </si>
  <si>
    <t>Savivaldybės vietinės reikšmės keliams (gatvėms) tiesti, taisyti, prižiūrėti ir saugaus eismo sąlygoms užtikrinti</t>
  </si>
  <si>
    <t>42.40.</t>
  </si>
  <si>
    <t>Socialinei paramai mokiniams</t>
  </si>
  <si>
    <t>17.3.</t>
  </si>
  <si>
    <t>projektui  „Kraštovaizdžio planavimas, tvarkymas ir būklės gerinimas Plungės rajone" (VIPA)</t>
  </si>
  <si>
    <t>8.58.</t>
  </si>
  <si>
    <t>sveikatos priežiūros įstaigų patirtoms išlaidoms darbo užmokesčiui kompensuoti</t>
  </si>
  <si>
    <t>VšĮ Plungės rajono savivaldybės ligoninės programa</t>
  </si>
  <si>
    <t>VšĮ Plungės rajono greitosios medicinos pagalbos programa</t>
  </si>
  <si>
    <t>8.60.</t>
  </si>
  <si>
    <t>sveikatos priežiūros įstaigų patirtoms išlaidoms už ėminių COVID-19 ligos tyrimui ar greitajam testui paėmimo mobiliuosiuose punktuose ir COVID-19 ligos tyrimo ir greitojo testo atlikimo paslaugas</t>
  </si>
  <si>
    <t>8.1.</t>
  </si>
  <si>
    <t>socialinėms išmokoms ir kompensacijoms skaičiuoti ir mokėti</t>
  </si>
  <si>
    <t>8.2.</t>
  </si>
  <si>
    <t xml:space="preserve">socialinei paramai mokiniams </t>
  </si>
  <si>
    <t>8.5.</t>
  </si>
  <si>
    <t>jaunimo teisių apsaugai</t>
  </si>
  <si>
    <t>8.48.</t>
  </si>
  <si>
    <t>8.61.</t>
  </si>
  <si>
    <t>Specialiojo ugdymo centras</t>
  </si>
  <si>
    <t>Plungės krizių centras</t>
  </si>
  <si>
    <t>Plungės krizių centro veikla</t>
  </si>
  <si>
    <t>17.8.</t>
  </si>
  <si>
    <t>Plungės rajono savivaldybės visuomenės sveikatos biuras</t>
  </si>
  <si>
    <t>Europos Sąjungos, kitos tarptautinės finansinės paramos  lėšos</t>
  </si>
  <si>
    <t>8.30.</t>
  </si>
  <si>
    <t>Plungės rajono savivaldybės visuomenės sveikatos biuro veikla</t>
  </si>
  <si>
    <t>17.9.</t>
  </si>
  <si>
    <t>17.13.</t>
  </si>
  <si>
    <t>projektui "Plungės dvaro sodybos Mykolo Oginskio rūmų rekonstravimas ir modernizavimas, kuriant aukštesnę kultūros paslaugų kokybę" (VIPA)</t>
  </si>
  <si>
    <t>Plungės turizmo informacijos centras</t>
  </si>
  <si>
    <t>Plungės turizmo informacijos centro veikla</t>
  </si>
  <si>
    <t>Plungės rajono savivaldybės kultūros centras</t>
  </si>
  <si>
    <t>Plungės rajono savivaldybės kultūros centro veikla</t>
  </si>
  <si>
    <t>Šateikių kultūros centras</t>
  </si>
  <si>
    <t>Šateikių kultūros centro veikla</t>
  </si>
  <si>
    <t>Žemaičių Kalvarijos kultūros centras</t>
  </si>
  <si>
    <t>Plungės priešgaisrinės apsaugos tarnyba</t>
  </si>
  <si>
    <t>Priešgaisrinei saugai</t>
  </si>
  <si>
    <t>Savivaldybės Kontrolės ir audito tarnyba</t>
  </si>
  <si>
    <t>Savivaldybės Kontrolės ir audito tarnybos darbo užtikrinimas</t>
  </si>
  <si>
    <t>savivaldybių išlaidoms, patirtoms vykdant įsipareigojimus vietinio (miesto ir priemiesčio) transporto vežėjams, kurie negavo pajamų dėl su COVID-19 pandemija susijusių keleivių vežimo apribojimų, esant valstybės lygio ekstremaliajai situacijai, kompensuoti</t>
  </si>
  <si>
    <t>Žemaičių Kalvarijos kultūros centro veikla</t>
  </si>
  <si>
    <t>17.1.</t>
  </si>
  <si>
    <t>Jaunimo veiklos programa</t>
  </si>
  <si>
    <t>Mokslo  rėmimo programa</t>
  </si>
  <si>
    <t>Vaikų vasaros poilsio organizavimo programa</t>
  </si>
  <si>
    <t>42.1.</t>
  </si>
  <si>
    <t>42.2.</t>
  </si>
  <si>
    <t>42.3.</t>
  </si>
  <si>
    <t>Vietos bendruomenių iniciatyvų skatinimas</t>
  </si>
  <si>
    <t>Kultūros vertybių apsaugos organizavimas</t>
  </si>
  <si>
    <t>42.10.</t>
  </si>
  <si>
    <t>03</t>
  </si>
  <si>
    <t>42.11.</t>
  </si>
  <si>
    <t>Architektūros ir teritorijų planavimo proceso organizavimas</t>
  </si>
  <si>
    <t>42.16.</t>
  </si>
  <si>
    <t>Keleivių  ir moksleivių pavėžėjimas</t>
  </si>
  <si>
    <t>42.19.</t>
  </si>
  <si>
    <t>Gydytojų rezidentų studijų finansavimas</t>
  </si>
  <si>
    <t>42.28.</t>
  </si>
  <si>
    <t>Miesto šventės ir kiti reprezentaciniai renginiai</t>
  </si>
  <si>
    <t>42.32.</t>
  </si>
  <si>
    <t>Savivaldybės tarybos veikla</t>
  </si>
  <si>
    <t>Socialinėms išmokoms ir kompensacijoms skaičiuoti ir mokėti</t>
  </si>
  <si>
    <t>Jaunimo teisių apsaugai</t>
  </si>
  <si>
    <t>42.35.</t>
  </si>
  <si>
    <t>Savivaldybės administracijos direktoriaus rezervas</t>
  </si>
  <si>
    <t>42.39.</t>
  </si>
  <si>
    <t>Savivaldybės infrastruktūros objektų planavimas, priežiūra ir statyba</t>
  </si>
  <si>
    <t>Iš viso 03 programai</t>
  </si>
  <si>
    <t xml:space="preserve">  8 priedas</t>
  </si>
  <si>
    <t>2020 METAIS NEPANAUDOTŲ BIUDŽETO LĖŠŲ PASKIRSTYMO      PAKEITIMAI (PADIDINTA+, SUMAŽINTA -)</t>
  </si>
  <si>
    <t xml:space="preserve">  tarybos 2021 m. gruodžio 27 d. </t>
  </si>
  <si>
    <t>17.2.</t>
  </si>
  <si>
    <t>projektui  „Teikiamų paslaugų procesų tobulinimas ir aptarnavimo kokybės gerinimas Plungės rajono savivaldybėje"  (VIPA)</t>
  </si>
  <si>
    <t>17.4.</t>
  </si>
  <si>
    <t>projektui "Tunelinio  viaduko po geležinkeliu Plungės m. Dariaus ir Girėno g. įrengimas su prieigomis" (VIPA)</t>
  </si>
  <si>
    <t>17.5.</t>
  </si>
  <si>
    <t>projektui „Užterštos teritorijos Plungės m., Birutės g., greta Gandingos HE tvenkinio, ir  užterštos naftos produktais teritorijos Plungės r. sav., Šateikių sen., Narvaišių k., sutvarkymas" (VIPA)</t>
  </si>
  <si>
    <t>17.6.</t>
  </si>
  <si>
    <t>projektui „Plungės miesto poilsio ir rekreacijos zonų sukūrimas prie Babrungo upės ir Gondingos hidroelektrinės tvenkinio bei prieigų prie jų sutvarkymas" (VIPA)</t>
  </si>
  <si>
    <t>Plungės rajono savivaldybės viešoji biblioteka</t>
  </si>
  <si>
    <t>Plungės rajono savivaldybės viešosios bibliotekos veikla</t>
  </si>
  <si>
    <t>8.51.</t>
  </si>
  <si>
    <t>42.6.</t>
  </si>
  <si>
    <t xml:space="preserve">                                                                                                                                                 tarybos 2021 m. gruodžio 27  d. </t>
  </si>
  <si>
    <t xml:space="preserve">                  tarybos 2021 m. gruodžio 27 d. </t>
  </si>
  <si>
    <t xml:space="preserve">                  tarybos 2021 m. gruodžio  27 d. </t>
  </si>
  <si>
    <t>Teritorijų planavimo programa</t>
  </si>
  <si>
    <t>8.44.</t>
  </si>
  <si>
    <t>Europos Sąjungos, kitos tarptautinės finansinės paramos  lėšos (grįžusios iš praėjusių laikotarpių)</t>
  </si>
  <si>
    <t>8.33.</t>
  </si>
  <si>
    <t>8.34.</t>
  </si>
  <si>
    <t>8.35.</t>
  </si>
  <si>
    <t>8.36.</t>
  </si>
  <si>
    <t>8.37.</t>
  </si>
  <si>
    <t>projektui  „Teikiamų paslaugų procesų tobulinimas ir aptarnavimo kokybės gerinimas Plungės rajono savivaldybėje" (VIPA)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</si>
  <si>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</si>
  <si>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</si>
  <si>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>8.50.</t>
  </si>
  <si>
    <t>Paveldimo turto mokestis</t>
  </si>
  <si>
    <t xml:space="preserve">Fizinių asmenų nekilnojamojo turto mokestis </t>
  </si>
  <si>
    <t xml:space="preserve">Juridinių asmenų nekilnojamojo turto mokestis </t>
  </si>
  <si>
    <t>Nuomos mokestis už valstybinę žemę</t>
  </si>
  <si>
    <t>Valstybės  rinkliava</t>
  </si>
  <si>
    <t>Vietinė rinkliava</t>
  </si>
  <si>
    <t xml:space="preserve">         iš jos: rinkliava už atliekų tvarkymą</t>
  </si>
  <si>
    <t>Kitos neišvardytos pajamos</t>
  </si>
  <si>
    <t>Gyventojų pajamų mokestis</t>
  </si>
  <si>
    <t>42.24.</t>
  </si>
  <si>
    <t>05</t>
  </si>
  <si>
    <t>Komunalinių atliekų surinkimui ir tvarkymui</t>
  </si>
  <si>
    <t>Iš viso 05 programai</t>
  </si>
  <si>
    <t>Savivaldybės aplinkos apsaugos  programa</t>
  </si>
  <si>
    <t xml:space="preserve">savivaldybių patirtoms materialinių išteklių teikimo, siekiant šalinti COVID-19 ligos (koronaviruso infekcijos) padarinius ir valdyti jos plitimą esant valstybės lygio ekstremaliajai situacijai, išlaidoms kompensuoti </t>
  </si>
  <si>
    <t>įstaigų patirtoms išlaidoms už skiepijimo nuo COVID-19 ligos (koronaviruso infekcijos) paslaugas kompensuoti</t>
  </si>
  <si>
    <t>Akademiko Adolfo Jucio progimnazija</t>
  </si>
  <si>
    <t>Akademiko Adolfo Jucio progimnazijos veikla</t>
  </si>
  <si>
    <t>Akademiko A. Jucio progimnazija</t>
  </si>
  <si>
    <t>Akademiko A. Jucio progimnazijos veikla</t>
  </si>
  <si>
    <t xml:space="preserve">Plungės rajono seniūnijų veikla </t>
  </si>
  <si>
    <t xml:space="preserve">                                     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</si>
  <si>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     1 priedas</t>
  </si>
  <si>
    <t xml:space="preserve">                  sprendimo Nr. T1-308</t>
  </si>
  <si>
    <t xml:space="preserve">  sprendimo Nr. T1-308</t>
  </si>
  <si>
    <t xml:space="preserve">                                                                                                                                sprendimo Nr. T1-308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</si>
</sst>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7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0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84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167" fontId="1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/>
    <xf numFmtId="168" fontId="1" fillId="0" borderId="1" xfId="0" applyNumberFormat="1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vertical="center" wrapText="1"/>
    </xf>
    <xf numFmtId="168" fontId="9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quotePrefix="1" applyFont="1" applyFill="1" applyBorder="1" applyAlignment="1">
      <alignment vertical="center" wrapText="1"/>
    </xf>
    <xf numFmtId="167" fontId="12" fillId="0" borderId="9" xfId="0" applyNumberFormat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16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wrapText="1"/>
    </xf>
    <xf numFmtId="168" fontId="1" fillId="0" borderId="0" xfId="0" applyNumberFormat="1" applyFont="1" applyFill="1"/>
    <xf numFmtId="0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Border="1"/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vertical="justify"/>
    </xf>
    <xf numFmtId="168" fontId="5" fillId="0" borderId="1" xfId="0" applyNumberFormat="1" applyFont="1" applyFill="1" applyBorder="1"/>
    <xf numFmtId="0" fontId="1" fillId="0" borderId="1" xfId="0" applyFont="1" applyFill="1" applyBorder="1" applyAlignment="1">
      <alignment horizontal="center" wrapText="1"/>
    </xf>
    <xf numFmtId="168" fontId="1" fillId="0" borderId="1" xfId="0" applyNumberFormat="1" applyFont="1" applyFill="1" applyBorder="1" applyAlignment="1">
      <alignment vertical="justify"/>
    </xf>
    <xf numFmtId="0" fontId="1" fillId="0" borderId="2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left" vertical="center" wrapText="1"/>
    </xf>
    <xf numFmtId="168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/>
    </xf>
    <xf numFmtId="0" fontId="1" fillId="0" borderId="3" xfId="0" applyFont="1" applyFill="1" applyBorder="1"/>
    <xf numFmtId="0" fontId="14" fillId="0" borderId="0" xfId="0" applyFont="1" applyFill="1"/>
    <xf numFmtId="167" fontId="1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2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wrapText="1"/>
    </xf>
    <xf numFmtId="168" fontId="1" fillId="0" borderId="1" xfId="0" applyNumberFormat="1" applyFont="1" applyFill="1" applyBorder="1" applyAlignment="1">
      <alignment horizontal="center" wrapText="1"/>
    </xf>
    <xf numFmtId="168" fontId="2" fillId="0" borderId="1" xfId="0" applyNumberFormat="1" applyFont="1" applyFill="1" applyBorder="1" applyAlignment="1">
      <alignment vertical="justify"/>
    </xf>
    <xf numFmtId="0" fontId="1" fillId="2" borderId="1" xfId="0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9" fillId="0" borderId="6" xfId="0" quotePrefix="1" applyNumberFormat="1" applyFont="1" applyFill="1" applyBorder="1" applyAlignment="1">
      <alignment horizontal="center" vertical="center" wrapText="1"/>
    </xf>
    <xf numFmtId="0" fontId="9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9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/>
    </xf>
    <xf numFmtId="0" fontId="2" fillId="0" borderId="7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0" borderId="5" xfId="0" applyNumberFormat="1" applyFont="1" applyFill="1" applyBorder="1" applyAlignment="1">
      <alignment horizontal="right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9"/>
  <sheetViews>
    <sheetView tabSelected="1" workbookViewId="0">
      <selection activeCell="H13" sqref="H13"/>
    </sheetView>
  </sheetViews>
  <sheetFormatPr defaultColWidth="9.140625" defaultRowHeight="15" x14ac:dyDescent="0.25"/>
  <cols>
    <col min="1" max="1" width="7.140625" style="8" customWidth="1"/>
    <col min="2" max="2" width="104.28515625" style="3" customWidth="1"/>
    <col min="3" max="3" width="15.42578125" style="3" customWidth="1"/>
    <col min="4" max="16384" width="9.140625" style="3"/>
  </cols>
  <sheetData>
    <row r="1" spans="1:6" ht="15" customHeight="1" x14ac:dyDescent="0.25">
      <c r="B1" s="121" t="s">
        <v>230</v>
      </c>
      <c r="C1" s="121"/>
    </row>
    <row r="2" spans="1:6" ht="15" customHeight="1" x14ac:dyDescent="0.25">
      <c r="B2" s="121" t="s">
        <v>194</v>
      </c>
      <c r="C2" s="121"/>
    </row>
    <row r="3" spans="1:6" ht="15" customHeight="1" x14ac:dyDescent="0.25">
      <c r="B3" s="121" t="s">
        <v>234</v>
      </c>
      <c r="C3" s="121"/>
    </row>
    <row r="4" spans="1:6" ht="15" customHeight="1" x14ac:dyDescent="0.25">
      <c r="B4" s="121" t="s">
        <v>231</v>
      </c>
      <c r="C4" s="121"/>
    </row>
    <row r="5" spans="1:6" ht="15" customHeight="1" x14ac:dyDescent="0.25">
      <c r="B5" s="103"/>
      <c r="C5" s="1"/>
    </row>
    <row r="6" spans="1:6" ht="16.5" customHeight="1" x14ac:dyDescent="0.25">
      <c r="B6" s="9" t="s">
        <v>40</v>
      </c>
      <c r="C6" s="1"/>
    </row>
    <row r="7" spans="1:6" ht="15.75" customHeight="1" x14ac:dyDescent="0.25">
      <c r="B7" s="9"/>
      <c r="C7" s="1" t="s">
        <v>30</v>
      </c>
    </row>
    <row r="8" spans="1:6" ht="24.75" customHeight="1" x14ac:dyDescent="0.25">
      <c r="A8" s="10" t="s">
        <v>14</v>
      </c>
      <c r="B8" s="2" t="s">
        <v>15</v>
      </c>
      <c r="C8" s="2" t="s">
        <v>0</v>
      </c>
    </row>
    <row r="9" spans="1:6" ht="18" customHeight="1" x14ac:dyDescent="0.25">
      <c r="A9" s="46">
        <v>1</v>
      </c>
      <c r="B9" s="32" t="s">
        <v>217</v>
      </c>
      <c r="C9" s="20">
        <v>15.8</v>
      </c>
    </row>
    <row r="10" spans="1:6" ht="16.5" customHeight="1" x14ac:dyDescent="0.25">
      <c r="A10" s="46">
        <v>4</v>
      </c>
      <c r="B10" s="84" t="s">
        <v>209</v>
      </c>
      <c r="C10" s="19">
        <v>7</v>
      </c>
    </row>
    <row r="11" spans="1:6" ht="18" customHeight="1" x14ac:dyDescent="0.25">
      <c r="A11" s="46">
        <v>5</v>
      </c>
      <c r="B11" s="84" t="s">
        <v>210</v>
      </c>
      <c r="C11" s="19">
        <v>6</v>
      </c>
    </row>
    <row r="12" spans="1:6" ht="18" customHeight="1" x14ac:dyDescent="0.25">
      <c r="A12" s="46">
        <v>6</v>
      </c>
      <c r="B12" s="32" t="s">
        <v>211</v>
      </c>
      <c r="C12" s="19">
        <v>9</v>
      </c>
    </row>
    <row r="13" spans="1:6" ht="17.25" customHeight="1" x14ac:dyDescent="0.25">
      <c r="A13" s="104">
        <v>8</v>
      </c>
      <c r="B13" s="15" t="s">
        <v>32</v>
      </c>
      <c r="C13" s="81">
        <f>SUM(C14:C29)</f>
        <v>-887.25600000000009</v>
      </c>
    </row>
    <row r="14" spans="1:6" ht="18" customHeight="1" x14ac:dyDescent="0.25">
      <c r="A14" s="46" t="s">
        <v>119</v>
      </c>
      <c r="B14" s="32" t="s">
        <v>120</v>
      </c>
      <c r="C14" s="19">
        <v>3.2</v>
      </c>
      <c r="D14" s="49">
        <v>36547.57</v>
      </c>
    </row>
    <row r="15" spans="1:6" ht="18" customHeight="1" x14ac:dyDescent="0.25">
      <c r="A15" s="46" t="s">
        <v>121</v>
      </c>
      <c r="B15" s="32" t="s">
        <v>122</v>
      </c>
      <c r="C15" s="19">
        <v>-24.3</v>
      </c>
      <c r="D15" s="92"/>
      <c r="E15" s="92"/>
      <c r="F15" s="92"/>
    </row>
    <row r="16" spans="1:6" ht="18.75" customHeight="1" x14ac:dyDescent="0.25">
      <c r="A16" s="46" t="s">
        <v>123</v>
      </c>
      <c r="B16" s="84" t="s">
        <v>124</v>
      </c>
      <c r="C16" s="19">
        <v>0.3</v>
      </c>
      <c r="D16" s="92"/>
      <c r="E16" s="92"/>
      <c r="F16" s="92"/>
    </row>
    <row r="17" spans="1:8" ht="18.75" customHeight="1" x14ac:dyDescent="0.25">
      <c r="A17" s="61" t="s">
        <v>133</v>
      </c>
      <c r="B17" s="32" t="s">
        <v>132</v>
      </c>
      <c r="C17" s="19">
        <v>-1063.2</v>
      </c>
      <c r="D17" s="49">
        <v>-56.6</v>
      </c>
      <c r="E17" s="49">
        <v>-10.1</v>
      </c>
      <c r="F17" s="49">
        <v>-996.5</v>
      </c>
      <c r="G17" s="49"/>
      <c r="H17" s="49"/>
    </row>
    <row r="18" spans="1:8" ht="15" customHeight="1" x14ac:dyDescent="0.25">
      <c r="A18" s="46" t="s">
        <v>200</v>
      </c>
      <c r="B18" s="62" t="s">
        <v>205</v>
      </c>
      <c r="C18" s="19">
        <v>-7.8</v>
      </c>
      <c r="D18" s="49"/>
      <c r="E18" s="49"/>
      <c r="F18" s="49"/>
      <c r="G18" s="49"/>
    </row>
    <row r="19" spans="1:8" ht="18.75" customHeight="1" x14ac:dyDescent="0.25">
      <c r="A19" s="46" t="s">
        <v>201</v>
      </c>
      <c r="B19" s="62" t="s">
        <v>112</v>
      </c>
      <c r="C19" s="19">
        <v>-15.2</v>
      </c>
      <c r="D19" s="49"/>
      <c r="E19" s="49"/>
      <c r="F19" s="49"/>
      <c r="G19" s="49"/>
    </row>
    <row r="20" spans="1:8" ht="18.75" customHeight="1" x14ac:dyDescent="0.25">
      <c r="A20" s="46" t="s">
        <v>202</v>
      </c>
      <c r="B20" s="62" t="s">
        <v>185</v>
      </c>
      <c r="C20" s="19">
        <v>-5.2</v>
      </c>
      <c r="D20" s="49"/>
      <c r="E20" s="49"/>
      <c r="F20" s="49"/>
      <c r="G20" s="49"/>
    </row>
    <row r="21" spans="1:8" ht="30" customHeight="1" x14ac:dyDescent="0.25">
      <c r="A21" s="46" t="s">
        <v>203</v>
      </c>
      <c r="B21" s="62" t="s">
        <v>206</v>
      </c>
      <c r="C21" s="19">
        <v>-60.1</v>
      </c>
      <c r="D21" s="49"/>
      <c r="E21" s="49"/>
      <c r="F21" s="49"/>
      <c r="G21" s="49"/>
    </row>
    <row r="22" spans="1:8" ht="33" customHeight="1" x14ac:dyDescent="0.25">
      <c r="A22" s="46" t="s">
        <v>204</v>
      </c>
      <c r="B22" s="62" t="s">
        <v>207</v>
      </c>
      <c r="C22" s="19">
        <v>-9.9</v>
      </c>
      <c r="D22" s="49"/>
      <c r="E22" s="49"/>
      <c r="F22" s="49"/>
      <c r="G22" s="49"/>
    </row>
    <row r="23" spans="1:8" ht="16.5" customHeight="1" x14ac:dyDescent="0.25">
      <c r="A23" s="61" t="s">
        <v>198</v>
      </c>
      <c r="B23" s="105" t="s">
        <v>199</v>
      </c>
      <c r="C23" s="19">
        <v>9.3000000000000007</v>
      </c>
      <c r="D23" s="49"/>
      <c r="E23" s="49"/>
      <c r="F23" s="49"/>
      <c r="G23" s="49"/>
    </row>
    <row r="24" spans="1:8" ht="15.75" customHeight="1" x14ac:dyDescent="0.25">
      <c r="A24" s="61" t="s">
        <v>125</v>
      </c>
      <c r="B24" s="105" t="s">
        <v>224</v>
      </c>
      <c r="C24" s="19">
        <v>15.032999999999999</v>
      </c>
      <c r="D24" s="49"/>
      <c r="E24" s="49"/>
      <c r="F24" s="49"/>
      <c r="G24" s="49"/>
    </row>
    <row r="25" spans="1:8" ht="31.5" customHeight="1" x14ac:dyDescent="0.25">
      <c r="A25" s="61" t="s">
        <v>208</v>
      </c>
      <c r="B25" s="105" t="s">
        <v>137</v>
      </c>
      <c r="C25" s="19">
        <v>-43.3</v>
      </c>
      <c r="D25" s="49"/>
      <c r="E25" s="49"/>
      <c r="F25" s="49"/>
      <c r="G25" s="49"/>
    </row>
    <row r="26" spans="1:8" ht="30" customHeight="1" x14ac:dyDescent="0.25">
      <c r="A26" s="61" t="s">
        <v>192</v>
      </c>
      <c r="B26" s="62" t="s">
        <v>223</v>
      </c>
      <c r="C26" s="19">
        <v>1.9790000000000001</v>
      </c>
      <c r="D26" s="49"/>
      <c r="E26" s="49"/>
      <c r="F26" s="49"/>
      <c r="G26" s="49"/>
    </row>
    <row r="27" spans="1:8" ht="17.25" customHeight="1" x14ac:dyDescent="0.25">
      <c r="A27" s="61" t="s">
        <v>113</v>
      </c>
      <c r="B27" s="62" t="s">
        <v>114</v>
      </c>
      <c r="C27" s="19">
        <v>149.018</v>
      </c>
      <c r="D27" s="49"/>
      <c r="E27" s="49"/>
      <c r="F27" s="49"/>
      <c r="G27" s="49"/>
    </row>
    <row r="28" spans="1:8" ht="30" customHeight="1" x14ac:dyDescent="0.25">
      <c r="A28" s="61" t="s">
        <v>117</v>
      </c>
      <c r="B28" s="62" t="s">
        <v>118</v>
      </c>
      <c r="C28" s="20">
        <v>56.131999999999998</v>
      </c>
      <c r="D28" s="49">
        <v>56.072000000000003</v>
      </c>
      <c r="E28" s="49">
        <v>0.06</v>
      </c>
      <c r="F28" s="49"/>
      <c r="G28" s="49"/>
    </row>
    <row r="29" spans="1:8" ht="46.5" customHeight="1" x14ac:dyDescent="0.25">
      <c r="A29" s="61" t="s">
        <v>126</v>
      </c>
      <c r="B29" s="62" t="s">
        <v>149</v>
      </c>
      <c r="C29" s="20">
        <v>106.782</v>
      </c>
      <c r="D29" s="49"/>
      <c r="E29" s="49"/>
      <c r="F29" s="49"/>
      <c r="G29" s="49"/>
    </row>
    <row r="30" spans="1:8" ht="15.75" customHeight="1" x14ac:dyDescent="0.25">
      <c r="A30" s="46">
        <v>10</v>
      </c>
      <c r="B30" s="32" t="s">
        <v>212</v>
      </c>
      <c r="C30" s="20">
        <v>6</v>
      </c>
    </row>
    <row r="31" spans="1:8" ht="16.5" customHeight="1" x14ac:dyDescent="0.25">
      <c r="A31" s="61" t="s">
        <v>69</v>
      </c>
      <c r="B31" s="32" t="s">
        <v>70</v>
      </c>
      <c r="C31" s="20">
        <v>-14.6</v>
      </c>
    </row>
    <row r="32" spans="1:8" ht="16.5" customHeight="1" x14ac:dyDescent="0.25">
      <c r="A32" s="46" t="s">
        <v>100</v>
      </c>
      <c r="B32" s="37" t="s">
        <v>49</v>
      </c>
      <c r="C32" s="20">
        <v>-2.2999999999999998</v>
      </c>
    </row>
    <row r="33" spans="1:7" ht="16.5" customHeight="1" x14ac:dyDescent="0.25">
      <c r="A33" s="61" t="s">
        <v>85</v>
      </c>
      <c r="B33" s="37" t="s">
        <v>48</v>
      </c>
      <c r="C33" s="20">
        <v>-44.7</v>
      </c>
      <c r="G33" s="58"/>
    </row>
    <row r="34" spans="1:7" ht="16.5" customHeight="1" x14ac:dyDescent="0.25">
      <c r="A34" s="46">
        <v>16</v>
      </c>
      <c r="B34" s="37" t="s">
        <v>213</v>
      </c>
      <c r="C34" s="20">
        <v>9</v>
      </c>
      <c r="G34" s="58"/>
    </row>
    <row r="35" spans="1:7" ht="16.5" customHeight="1" x14ac:dyDescent="0.25">
      <c r="A35" s="46">
        <v>17</v>
      </c>
      <c r="B35" s="37" t="s">
        <v>214</v>
      </c>
      <c r="C35" s="20">
        <v>-96</v>
      </c>
      <c r="G35" s="58"/>
    </row>
    <row r="36" spans="1:7" ht="16.5" customHeight="1" x14ac:dyDescent="0.25">
      <c r="A36" s="46" t="s">
        <v>151</v>
      </c>
      <c r="B36" s="37" t="s">
        <v>215</v>
      </c>
      <c r="C36" s="20">
        <v>-100</v>
      </c>
      <c r="G36" s="58"/>
    </row>
    <row r="37" spans="1:7" ht="16.5" customHeight="1" x14ac:dyDescent="0.25">
      <c r="A37" s="46">
        <v>19</v>
      </c>
      <c r="B37" s="37" t="s">
        <v>216</v>
      </c>
      <c r="C37" s="20">
        <v>-7</v>
      </c>
      <c r="G37" s="58"/>
    </row>
    <row r="38" spans="1:7" ht="13.5" customHeight="1" x14ac:dyDescent="0.25">
      <c r="A38" s="119" t="s">
        <v>16</v>
      </c>
      <c r="B38" s="120"/>
      <c r="C38" s="81">
        <f>SUM(C9:C12,C14:C35,C37)</f>
        <v>-999.05600000000015</v>
      </c>
    </row>
    <row r="40" spans="1:7" x14ac:dyDescent="0.25">
      <c r="C40" s="67"/>
    </row>
    <row r="41" spans="1:7" x14ac:dyDescent="0.25">
      <c r="B41" s="59"/>
      <c r="C41" s="69"/>
    </row>
    <row r="42" spans="1:7" x14ac:dyDescent="0.25">
      <c r="C42" s="67"/>
    </row>
    <row r="44" spans="1:7" x14ac:dyDescent="0.25">
      <c r="B44" s="59"/>
      <c r="C44" s="67"/>
    </row>
    <row r="45" spans="1:7" x14ac:dyDescent="0.25">
      <c r="B45" s="59"/>
      <c r="C45" s="67"/>
    </row>
    <row r="48" spans="1:7" x14ac:dyDescent="0.25">
      <c r="C48" s="67"/>
    </row>
    <row r="49" spans="3:3" x14ac:dyDescent="0.25">
      <c r="C49" s="67"/>
    </row>
  </sheetData>
  <mergeCells count="5">
    <mergeCell ref="A38:B38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H11" sqref="H11"/>
    </sheetView>
  </sheetViews>
  <sheetFormatPr defaultColWidth="22.5703125" defaultRowHeight="15" customHeight="1" x14ac:dyDescent="0.25"/>
  <cols>
    <col min="1" max="1" width="8.5703125" style="8" customWidth="1"/>
    <col min="2" max="2" width="40.28515625" style="3" customWidth="1"/>
    <col min="3" max="3" width="13.85546875" style="3" customWidth="1"/>
    <col min="4" max="4" width="14.85546875" style="3" customWidth="1"/>
    <col min="5" max="5" width="18.140625" style="3" customWidth="1"/>
    <col min="6" max="6" width="22.5703125" style="3" customWidth="1"/>
    <col min="7" max="16384" width="22.5703125" style="3"/>
  </cols>
  <sheetData>
    <row r="1" spans="1:8" ht="15" customHeight="1" x14ac:dyDescent="0.25">
      <c r="A1" s="35"/>
      <c r="B1" s="121"/>
      <c r="C1" s="121"/>
      <c r="D1" s="1"/>
      <c r="E1" s="125" t="s">
        <v>33</v>
      </c>
      <c r="F1" s="125"/>
      <c r="G1" s="125"/>
      <c r="H1" s="125"/>
    </row>
    <row r="2" spans="1:8" ht="15" customHeight="1" x14ac:dyDescent="0.25">
      <c r="A2" s="35"/>
      <c r="B2" s="121"/>
      <c r="C2" s="121"/>
      <c r="D2" s="1"/>
      <c r="E2" s="125" t="s">
        <v>181</v>
      </c>
      <c r="F2" s="125"/>
      <c r="G2" s="125"/>
      <c r="H2" s="125"/>
    </row>
    <row r="3" spans="1:8" ht="15" customHeight="1" x14ac:dyDescent="0.25">
      <c r="A3" s="35"/>
      <c r="B3" s="121"/>
      <c r="C3" s="121"/>
      <c r="D3" s="1"/>
      <c r="E3" s="125" t="s">
        <v>233</v>
      </c>
      <c r="F3" s="125"/>
      <c r="G3" s="125"/>
      <c r="H3" s="125"/>
    </row>
    <row r="4" spans="1:8" ht="15" customHeight="1" x14ac:dyDescent="0.25">
      <c r="A4" s="35"/>
      <c r="B4" s="121"/>
      <c r="C4" s="121"/>
      <c r="D4" s="1"/>
      <c r="E4" s="125" t="s">
        <v>44</v>
      </c>
      <c r="F4" s="125"/>
      <c r="G4" s="125"/>
      <c r="H4" s="125"/>
    </row>
    <row r="5" spans="1:8" ht="15" customHeight="1" x14ac:dyDescent="0.25">
      <c r="A5" s="35"/>
      <c r="B5" s="36"/>
      <c r="C5" s="1"/>
      <c r="D5" s="1"/>
      <c r="E5" s="1"/>
      <c r="F5" s="1"/>
    </row>
    <row r="6" spans="1:8" ht="30" customHeight="1" x14ac:dyDescent="0.25">
      <c r="A6" s="124" t="s">
        <v>54</v>
      </c>
      <c r="B6" s="124"/>
      <c r="C6" s="124"/>
      <c r="D6" s="124"/>
      <c r="E6" s="124"/>
      <c r="F6" s="124"/>
    </row>
    <row r="7" spans="1:8" ht="15" customHeight="1" x14ac:dyDescent="0.25">
      <c r="A7" s="34"/>
      <c r="B7" s="34"/>
      <c r="C7" s="34"/>
      <c r="D7" s="34"/>
      <c r="E7" s="34"/>
      <c r="F7" s="34"/>
    </row>
    <row r="8" spans="1:8" ht="15" customHeight="1" x14ac:dyDescent="0.25">
      <c r="B8" s="9"/>
      <c r="F8" s="1" t="s">
        <v>30</v>
      </c>
    </row>
    <row r="9" spans="1:8" ht="61.5" customHeight="1" x14ac:dyDescent="0.25">
      <c r="A9" s="30" t="s">
        <v>45</v>
      </c>
      <c r="B9" s="30" t="s">
        <v>46</v>
      </c>
      <c r="C9" s="30" t="s">
        <v>0</v>
      </c>
      <c r="D9" s="30" t="s">
        <v>47</v>
      </c>
      <c r="E9" s="30" t="s">
        <v>49</v>
      </c>
      <c r="F9" s="30" t="s">
        <v>48</v>
      </c>
    </row>
    <row r="10" spans="1:8" ht="16.5" customHeight="1" x14ac:dyDescent="0.25">
      <c r="A10" s="47">
        <v>5</v>
      </c>
      <c r="B10" s="37" t="s">
        <v>76</v>
      </c>
      <c r="C10" s="38">
        <f t="shared" ref="C10:C29" si="0">SUM(D10:F10)</f>
        <v>-0.8</v>
      </c>
      <c r="D10" s="38">
        <v>-0.2</v>
      </c>
      <c r="E10" s="38">
        <v>-0.6</v>
      </c>
      <c r="F10" s="38"/>
    </row>
    <row r="11" spans="1:8" ht="16.5" customHeight="1" x14ac:dyDescent="0.25">
      <c r="A11" s="30">
        <v>9</v>
      </c>
      <c r="B11" s="37" t="s">
        <v>51</v>
      </c>
      <c r="C11" s="38">
        <f t="shared" si="0"/>
        <v>-4.3</v>
      </c>
      <c r="D11" s="38">
        <v>-0.3</v>
      </c>
      <c r="E11" s="38">
        <v>-4</v>
      </c>
      <c r="F11" s="38"/>
    </row>
    <row r="12" spans="1:8" ht="16.5" customHeight="1" x14ac:dyDescent="0.25">
      <c r="A12" s="47">
        <v>10</v>
      </c>
      <c r="B12" s="37" t="s">
        <v>127</v>
      </c>
      <c r="C12" s="38">
        <f t="shared" si="0"/>
        <v>-11.8</v>
      </c>
      <c r="D12" s="38">
        <v>-1</v>
      </c>
      <c r="E12" s="38">
        <v>-6</v>
      </c>
      <c r="F12" s="38">
        <v>-4.8</v>
      </c>
    </row>
    <row r="13" spans="1:8" ht="15" customHeight="1" x14ac:dyDescent="0.25">
      <c r="A13" s="45">
        <v>13</v>
      </c>
      <c r="B13" s="37" t="s">
        <v>93</v>
      </c>
      <c r="C13" s="38">
        <f t="shared" si="0"/>
        <v>1.5</v>
      </c>
      <c r="D13" s="38"/>
      <c r="E13" s="38"/>
      <c r="F13" s="38">
        <v>1.5</v>
      </c>
    </row>
    <row r="14" spans="1:8" ht="15" customHeight="1" x14ac:dyDescent="0.25">
      <c r="A14" s="47">
        <v>14</v>
      </c>
      <c r="B14" s="37" t="s">
        <v>52</v>
      </c>
      <c r="C14" s="38">
        <f t="shared" si="0"/>
        <v>-6.4</v>
      </c>
      <c r="D14" s="38"/>
      <c r="E14" s="38">
        <v>-0.4</v>
      </c>
      <c r="F14" s="38">
        <v>-6</v>
      </c>
    </row>
    <row r="15" spans="1:8" ht="15" customHeight="1" x14ac:dyDescent="0.25">
      <c r="A15" s="76">
        <v>16</v>
      </c>
      <c r="B15" s="37" t="s">
        <v>95</v>
      </c>
      <c r="C15" s="38">
        <f t="shared" si="0"/>
        <v>-7</v>
      </c>
      <c r="D15" s="38">
        <v>-0.5</v>
      </c>
      <c r="E15" s="38"/>
      <c r="F15" s="38">
        <v>-6.5</v>
      </c>
    </row>
    <row r="16" spans="1:8" ht="15" customHeight="1" x14ac:dyDescent="0.25">
      <c r="A16" s="47">
        <v>17</v>
      </c>
      <c r="B16" s="37" t="s">
        <v>83</v>
      </c>
      <c r="C16" s="38">
        <f t="shared" si="0"/>
        <v>-4</v>
      </c>
      <c r="D16" s="38"/>
      <c r="E16" s="38"/>
      <c r="F16" s="38">
        <v>-4</v>
      </c>
    </row>
    <row r="17" spans="1:6" ht="15" customHeight="1" x14ac:dyDescent="0.25">
      <c r="A17" s="47">
        <v>18</v>
      </c>
      <c r="B17" s="37" t="s">
        <v>97</v>
      </c>
      <c r="C17" s="38">
        <f t="shared" si="0"/>
        <v>3</v>
      </c>
      <c r="D17" s="38"/>
      <c r="E17" s="38"/>
      <c r="F17" s="38">
        <v>3</v>
      </c>
    </row>
    <row r="18" spans="1:6" ht="15" customHeight="1" x14ac:dyDescent="0.25">
      <c r="A18" s="47">
        <v>19</v>
      </c>
      <c r="B18" s="37" t="s">
        <v>101</v>
      </c>
      <c r="C18" s="38">
        <f t="shared" si="0"/>
        <v>-16.899999999999999</v>
      </c>
      <c r="D18" s="38">
        <v>-3.5</v>
      </c>
      <c r="E18" s="38">
        <v>-0.4</v>
      </c>
      <c r="F18" s="38">
        <v>-13</v>
      </c>
    </row>
    <row r="19" spans="1:6" ht="15" customHeight="1" x14ac:dyDescent="0.25">
      <c r="A19" s="47">
        <v>20</v>
      </c>
      <c r="B19" s="37" t="s">
        <v>103</v>
      </c>
      <c r="C19" s="38">
        <f t="shared" si="0"/>
        <v>-12.5</v>
      </c>
      <c r="D19" s="38"/>
      <c r="E19" s="38"/>
      <c r="F19" s="38">
        <v>-12.5</v>
      </c>
    </row>
    <row r="20" spans="1:6" ht="15" customHeight="1" x14ac:dyDescent="0.25">
      <c r="A20" s="2">
        <v>21</v>
      </c>
      <c r="B20" s="64" t="s">
        <v>81</v>
      </c>
      <c r="C20" s="38">
        <f t="shared" si="0"/>
        <v>1.2</v>
      </c>
      <c r="D20" s="38">
        <v>1.2</v>
      </c>
      <c r="E20" s="38"/>
      <c r="F20" s="38"/>
    </row>
    <row r="21" spans="1:6" ht="15" customHeight="1" x14ac:dyDescent="0.25">
      <c r="A21" s="47">
        <v>22</v>
      </c>
      <c r="B21" s="37" t="s">
        <v>128</v>
      </c>
      <c r="C21" s="38">
        <f t="shared" si="0"/>
        <v>1.1000000000000001</v>
      </c>
      <c r="D21" s="38"/>
      <c r="E21" s="38"/>
      <c r="F21" s="38">
        <v>1.1000000000000001</v>
      </c>
    </row>
    <row r="22" spans="1:6" ht="29.25" customHeight="1" x14ac:dyDescent="0.25">
      <c r="A22" s="2">
        <v>24</v>
      </c>
      <c r="B22" s="89" t="s">
        <v>131</v>
      </c>
      <c r="C22" s="38">
        <f t="shared" si="0"/>
        <v>-4</v>
      </c>
      <c r="D22" s="38">
        <v>-4</v>
      </c>
      <c r="E22" s="38"/>
      <c r="F22" s="38"/>
    </row>
    <row r="23" spans="1:6" ht="15" customHeight="1" x14ac:dyDescent="0.25">
      <c r="A23" s="47">
        <v>27</v>
      </c>
      <c r="B23" s="4" t="s">
        <v>59</v>
      </c>
      <c r="C23" s="38">
        <f t="shared" si="0"/>
        <v>-3.5</v>
      </c>
      <c r="D23" s="38"/>
      <c r="E23" s="38">
        <v>-3.5</v>
      </c>
      <c r="F23" s="38"/>
    </row>
    <row r="24" spans="1:6" ht="15" customHeight="1" x14ac:dyDescent="0.25">
      <c r="A24" s="47">
        <v>28</v>
      </c>
      <c r="B24" s="37" t="s">
        <v>140</v>
      </c>
      <c r="C24" s="38">
        <f t="shared" si="0"/>
        <v>-5</v>
      </c>
      <c r="D24" s="38">
        <v>-5</v>
      </c>
      <c r="E24" s="38"/>
      <c r="F24" s="38"/>
    </row>
    <row r="25" spans="1:6" ht="15" customHeight="1" x14ac:dyDescent="0.25">
      <c r="A25" s="47">
        <v>30</v>
      </c>
      <c r="B25" s="37" t="s">
        <v>142</v>
      </c>
      <c r="C25" s="38">
        <f t="shared" si="0"/>
        <v>-1.2</v>
      </c>
      <c r="D25" s="38"/>
      <c r="E25" s="38">
        <v>-1.2</v>
      </c>
      <c r="F25" s="38"/>
    </row>
    <row r="26" spans="1:6" ht="15" customHeight="1" x14ac:dyDescent="0.25">
      <c r="A26" s="47">
        <v>31</v>
      </c>
      <c r="B26" s="37" t="s">
        <v>144</v>
      </c>
      <c r="C26" s="38">
        <f t="shared" si="0"/>
        <v>-1.1000000000000001</v>
      </c>
      <c r="D26" s="38"/>
      <c r="E26" s="38">
        <v>-1.1000000000000001</v>
      </c>
      <c r="F26" s="38"/>
    </row>
    <row r="27" spans="1:6" ht="15" customHeight="1" x14ac:dyDescent="0.25">
      <c r="A27" s="90">
        <v>34</v>
      </c>
      <c r="B27" s="77" t="s">
        <v>6</v>
      </c>
      <c r="C27" s="38">
        <f t="shared" si="0"/>
        <v>15.5</v>
      </c>
      <c r="D27" s="38"/>
      <c r="E27" s="38">
        <v>15.5</v>
      </c>
      <c r="F27" s="38"/>
    </row>
    <row r="28" spans="1:6" ht="15" customHeight="1" x14ac:dyDescent="0.25">
      <c r="A28" s="90">
        <v>36</v>
      </c>
      <c r="B28" s="91" t="s">
        <v>87</v>
      </c>
      <c r="C28" s="38">
        <f t="shared" si="0"/>
        <v>-5.4</v>
      </c>
      <c r="D28" s="38">
        <v>-1.3</v>
      </c>
      <c r="E28" s="38">
        <v>-0.6</v>
      </c>
      <c r="F28" s="38">
        <v>-3.5</v>
      </c>
    </row>
    <row r="29" spans="1:6" ht="15" customHeight="1" x14ac:dyDescent="0.25">
      <c r="A29" s="122" t="s">
        <v>53</v>
      </c>
      <c r="B29" s="123"/>
      <c r="C29" s="39">
        <f t="shared" si="0"/>
        <v>-61.6</v>
      </c>
      <c r="D29" s="73">
        <f>SUM(D10:D28)</f>
        <v>-14.600000000000001</v>
      </c>
      <c r="E29" s="73">
        <f>SUM(E10:E28)</f>
        <v>-2.3000000000000029</v>
      </c>
      <c r="F29" s="73">
        <f>SUM(F10:F28)</f>
        <v>-44.699999999999996</v>
      </c>
    </row>
    <row r="31" spans="1:6" ht="15" customHeight="1" x14ac:dyDescent="0.25">
      <c r="A31" s="3"/>
    </row>
    <row r="32" spans="1:6" ht="15" customHeight="1" x14ac:dyDescent="0.25">
      <c r="A32" s="3"/>
    </row>
  </sheetData>
  <mergeCells count="10">
    <mergeCell ref="A29:B29"/>
    <mergeCell ref="A6:F6"/>
    <mergeCell ref="B1:C1"/>
    <mergeCell ref="B2:C2"/>
    <mergeCell ref="B3:C3"/>
    <mergeCell ref="B4:C4"/>
    <mergeCell ref="E1:H1"/>
    <mergeCell ref="E2:H2"/>
    <mergeCell ref="E3:H3"/>
    <mergeCell ref="E4:H4"/>
  </mergeCells>
  <pageMargins left="0.78740157480314965" right="0.39370078740157483" top="0.59055118110236227" bottom="0.39370078740157483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activeCell="O19" sqref="O19"/>
    </sheetView>
  </sheetViews>
  <sheetFormatPr defaultColWidth="9.140625" defaultRowHeight="15" x14ac:dyDescent="0.2"/>
  <cols>
    <col min="1" max="1" width="6.28515625" style="12" customWidth="1"/>
    <col min="2" max="2" width="13.28515625" style="12" customWidth="1"/>
    <col min="3" max="3" width="32.140625" style="12" customWidth="1"/>
    <col min="4" max="4" width="41.42578125" style="12" customWidth="1"/>
    <col min="5" max="5" width="9.85546875" style="12" customWidth="1"/>
    <col min="6" max="6" width="9.28515625" style="12" customWidth="1"/>
    <col min="7" max="7" width="11.42578125" style="12" customWidth="1"/>
    <col min="8" max="8" width="9.5703125" style="12" customWidth="1"/>
    <col min="9" max="9" width="9.140625" style="12"/>
    <col min="10" max="10" width="11" style="12" customWidth="1"/>
    <col min="11" max="16384" width="9.140625" style="12"/>
  </cols>
  <sheetData>
    <row r="1" spans="1:8" ht="13.5" customHeight="1" x14ac:dyDescent="0.2">
      <c r="E1" s="139" t="s">
        <v>27</v>
      </c>
      <c r="F1" s="139"/>
      <c r="G1" s="139"/>
      <c r="H1" s="139"/>
    </row>
    <row r="2" spans="1:8" ht="13.5" customHeight="1" x14ac:dyDescent="0.2">
      <c r="E2" s="139" t="s">
        <v>195</v>
      </c>
      <c r="F2" s="139"/>
      <c r="G2" s="139"/>
      <c r="H2" s="139"/>
    </row>
    <row r="3" spans="1:8" ht="13.5" customHeight="1" x14ac:dyDescent="0.2">
      <c r="E3" s="139" t="s">
        <v>232</v>
      </c>
      <c r="F3" s="139"/>
      <c r="G3" s="139"/>
      <c r="H3" s="139"/>
    </row>
    <row r="4" spans="1:8" ht="13.5" customHeight="1" x14ac:dyDescent="0.2">
      <c r="E4" s="139" t="s">
        <v>28</v>
      </c>
      <c r="F4" s="139"/>
      <c r="G4" s="139"/>
      <c r="H4" s="139"/>
    </row>
    <row r="5" spans="1:8" ht="13.5" customHeight="1" x14ac:dyDescent="0.2">
      <c r="E5" s="31"/>
      <c r="F5" s="31"/>
      <c r="G5" s="31"/>
      <c r="H5" s="31"/>
    </row>
    <row r="6" spans="1:8" ht="33" customHeight="1" x14ac:dyDescent="0.2">
      <c r="B6" s="140" t="s">
        <v>41</v>
      </c>
      <c r="C6" s="140"/>
      <c r="D6" s="140"/>
      <c r="E6" s="140"/>
      <c r="F6" s="140"/>
      <c r="G6" s="140"/>
      <c r="H6" s="140"/>
    </row>
    <row r="7" spans="1:8" ht="4.9000000000000004" hidden="1" customHeight="1" x14ac:dyDescent="0.2">
      <c r="B7" s="142"/>
      <c r="C7" s="142"/>
      <c r="D7" s="142"/>
      <c r="E7" s="142"/>
      <c r="F7" s="142"/>
      <c r="G7" s="142"/>
      <c r="H7" s="142"/>
    </row>
    <row r="8" spans="1:8" ht="14.25" customHeight="1" x14ac:dyDescent="0.2">
      <c r="G8" s="141" t="s">
        <v>30</v>
      </c>
      <c r="H8" s="141"/>
    </row>
    <row r="9" spans="1:8" ht="10.5" customHeight="1" x14ac:dyDescent="0.2">
      <c r="A9" s="130" t="s">
        <v>26</v>
      </c>
      <c r="B9" s="130" t="s">
        <v>18</v>
      </c>
      <c r="C9" s="130" t="s">
        <v>19</v>
      </c>
      <c r="D9" s="130" t="s">
        <v>20</v>
      </c>
      <c r="E9" s="130" t="s">
        <v>0</v>
      </c>
      <c r="F9" s="130" t="s">
        <v>1</v>
      </c>
      <c r="G9" s="130"/>
      <c r="H9" s="130"/>
    </row>
    <row r="10" spans="1:8" ht="12" customHeight="1" x14ac:dyDescent="0.2">
      <c r="A10" s="130"/>
      <c r="B10" s="130"/>
      <c r="C10" s="130"/>
      <c r="D10" s="130"/>
      <c r="E10" s="130"/>
      <c r="F10" s="130" t="s">
        <v>2</v>
      </c>
      <c r="G10" s="130"/>
      <c r="H10" s="130" t="s">
        <v>3</v>
      </c>
    </row>
    <row r="11" spans="1:8" ht="15" customHeight="1" x14ac:dyDescent="0.2">
      <c r="A11" s="130"/>
      <c r="B11" s="130"/>
      <c r="C11" s="130"/>
      <c r="D11" s="130"/>
      <c r="E11" s="130"/>
      <c r="F11" s="130" t="s">
        <v>4</v>
      </c>
      <c r="G11" s="130" t="s">
        <v>5</v>
      </c>
      <c r="H11" s="130"/>
    </row>
    <row r="12" spans="1:8" ht="15" customHeight="1" x14ac:dyDescent="0.2">
      <c r="A12" s="130"/>
      <c r="B12" s="130"/>
      <c r="C12" s="130"/>
      <c r="D12" s="130"/>
      <c r="E12" s="130"/>
      <c r="F12" s="130"/>
      <c r="G12" s="130"/>
      <c r="H12" s="130"/>
    </row>
    <row r="13" spans="1:8" ht="30" customHeight="1" x14ac:dyDescent="0.25">
      <c r="A13" s="106">
        <v>1</v>
      </c>
      <c r="B13" s="131" t="s">
        <v>11</v>
      </c>
      <c r="C13" s="65" t="s">
        <v>91</v>
      </c>
      <c r="D13" s="4" t="s">
        <v>99</v>
      </c>
      <c r="E13" s="40">
        <f t="shared" ref="E13:E35" si="0">SUM(F13,H13)</f>
        <v>4.5</v>
      </c>
      <c r="F13" s="20">
        <v>4.5</v>
      </c>
      <c r="G13" s="20"/>
      <c r="H13" s="20"/>
    </row>
    <row r="14" spans="1:8" ht="16.5" customHeight="1" x14ac:dyDescent="0.25">
      <c r="A14" s="106">
        <v>3</v>
      </c>
      <c r="B14" s="132"/>
      <c r="C14" s="77" t="s">
        <v>227</v>
      </c>
      <c r="D14" s="77" t="s">
        <v>228</v>
      </c>
      <c r="E14" s="40">
        <f t="shared" si="0"/>
        <v>0</v>
      </c>
      <c r="F14" s="20"/>
      <c r="G14" s="20">
        <v>-9.3000000000000007</v>
      </c>
      <c r="H14" s="20"/>
    </row>
    <row r="15" spans="1:8" ht="17.25" customHeight="1" x14ac:dyDescent="0.25">
      <c r="A15" s="106">
        <v>5</v>
      </c>
      <c r="B15" s="132"/>
      <c r="C15" s="64" t="s">
        <v>76</v>
      </c>
      <c r="D15" s="64" t="s">
        <v>77</v>
      </c>
      <c r="E15" s="40">
        <f t="shared" si="0"/>
        <v>0</v>
      </c>
      <c r="F15" s="20"/>
      <c r="G15" s="20">
        <v>0.5</v>
      </c>
      <c r="H15" s="20"/>
    </row>
    <row r="16" spans="1:8" ht="17.25" customHeight="1" x14ac:dyDescent="0.25">
      <c r="A16" s="106">
        <v>7</v>
      </c>
      <c r="B16" s="132"/>
      <c r="C16" s="77" t="s">
        <v>50</v>
      </c>
      <c r="D16" s="77" t="s">
        <v>66</v>
      </c>
      <c r="E16" s="40">
        <f t="shared" si="0"/>
        <v>0</v>
      </c>
      <c r="F16" s="20"/>
      <c r="G16" s="20">
        <v>-0.1</v>
      </c>
      <c r="H16" s="20"/>
    </row>
    <row r="17" spans="1:11" ht="17.25" customHeight="1" x14ac:dyDescent="0.25">
      <c r="A17" s="106">
        <v>9</v>
      </c>
      <c r="B17" s="132"/>
      <c r="C17" s="37" t="s">
        <v>51</v>
      </c>
      <c r="D17" s="77" t="s">
        <v>65</v>
      </c>
      <c r="E17" s="40">
        <f t="shared" si="0"/>
        <v>0</v>
      </c>
      <c r="F17" s="20"/>
      <c r="G17" s="20">
        <v>-5</v>
      </c>
      <c r="H17" s="20"/>
    </row>
    <row r="18" spans="1:11" ht="18" customHeight="1" x14ac:dyDescent="0.25">
      <c r="A18" s="106">
        <v>13</v>
      </c>
      <c r="B18" s="132"/>
      <c r="C18" s="77" t="s">
        <v>93</v>
      </c>
      <c r="D18" s="77" t="s">
        <v>94</v>
      </c>
      <c r="E18" s="40">
        <f t="shared" si="0"/>
        <v>1</v>
      </c>
      <c r="F18" s="20">
        <v>1</v>
      </c>
      <c r="G18" s="20"/>
      <c r="H18" s="20"/>
    </row>
    <row r="19" spans="1:11" ht="18" customHeight="1" x14ac:dyDescent="0.25">
      <c r="A19" s="106">
        <v>14</v>
      </c>
      <c r="B19" s="132"/>
      <c r="C19" s="77" t="s">
        <v>52</v>
      </c>
      <c r="D19" s="77" t="s">
        <v>62</v>
      </c>
      <c r="E19" s="40">
        <f t="shared" si="0"/>
        <v>0</v>
      </c>
      <c r="F19" s="20"/>
      <c r="G19" s="20">
        <v>0.3</v>
      </c>
      <c r="H19" s="20"/>
    </row>
    <row r="20" spans="1:11" ht="17.25" customHeight="1" x14ac:dyDescent="0.25">
      <c r="A20" s="106">
        <v>16</v>
      </c>
      <c r="B20" s="132"/>
      <c r="C20" s="77" t="s">
        <v>95</v>
      </c>
      <c r="D20" s="77" t="s">
        <v>96</v>
      </c>
      <c r="E20" s="40">
        <f t="shared" si="0"/>
        <v>4</v>
      </c>
      <c r="F20" s="20">
        <v>4</v>
      </c>
      <c r="G20" s="20">
        <v>0.4</v>
      </c>
      <c r="H20" s="20"/>
    </row>
    <row r="21" spans="1:11" ht="17.25" customHeight="1" x14ac:dyDescent="0.25">
      <c r="A21" s="106">
        <v>18</v>
      </c>
      <c r="B21" s="132"/>
      <c r="C21" s="77" t="s">
        <v>97</v>
      </c>
      <c r="D21" s="77" t="s">
        <v>98</v>
      </c>
      <c r="E21" s="40">
        <f>SUM(F21,H21)</f>
        <v>5.4</v>
      </c>
      <c r="F21" s="20">
        <v>5.4</v>
      </c>
      <c r="G21" s="20"/>
      <c r="H21" s="20"/>
    </row>
    <row r="22" spans="1:11" ht="17.25" customHeight="1" x14ac:dyDescent="0.25">
      <c r="A22" s="106">
        <v>19</v>
      </c>
      <c r="B22" s="132"/>
      <c r="C22" s="77" t="s">
        <v>101</v>
      </c>
      <c r="D22" s="77" t="s">
        <v>102</v>
      </c>
      <c r="E22" s="40">
        <f>SUM(F22,H22)</f>
        <v>0</v>
      </c>
      <c r="F22" s="20">
        <v>0.2</v>
      </c>
      <c r="G22" s="20">
        <v>0.5</v>
      </c>
      <c r="H22" s="20">
        <v>-0.2</v>
      </c>
    </row>
    <row r="23" spans="1:11" ht="17.25" customHeight="1" x14ac:dyDescent="0.25">
      <c r="A23" s="106">
        <v>20</v>
      </c>
      <c r="B23" s="132"/>
      <c r="C23" s="77" t="s">
        <v>103</v>
      </c>
      <c r="D23" s="77" t="s">
        <v>104</v>
      </c>
      <c r="E23" s="40">
        <f>SUM(F23,H23)</f>
        <v>0</v>
      </c>
      <c r="F23" s="20"/>
      <c r="G23" s="20">
        <v>-2.5</v>
      </c>
      <c r="H23" s="20"/>
    </row>
    <row r="24" spans="1:11" ht="17.25" customHeight="1" x14ac:dyDescent="0.25">
      <c r="A24" s="106">
        <v>21</v>
      </c>
      <c r="B24" s="133"/>
      <c r="C24" s="64" t="s">
        <v>81</v>
      </c>
      <c r="D24" s="64" t="s">
        <v>82</v>
      </c>
      <c r="E24" s="40">
        <f t="shared" si="0"/>
        <v>6.5</v>
      </c>
      <c r="F24" s="20">
        <v>5.7</v>
      </c>
      <c r="G24" s="20">
        <v>5.5</v>
      </c>
      <c r="H24" s="20">
        <v>0.8</v>
      </c>
      <c r="I24" s="51">
        <v>0.7</v>
      </c>
      <c r="J24" s="51">
        <v>2.5</v>
      </c>
    </row>
    <row r="25" spans="1:11" ht="17.25" customHeight="1" x14ac:dyDescent="0.25">
      <c r="A25" s="106">
        <v>24</v>
      </c>
      <c r="B25" s="110" t="s">
        <v>12</v>
      </c>
      <c r="C25" s="77" t="s">
        <v>59</v>
      </c>
      <c r="D25" s="77" t="s">
        <v>61</v>
      </c>
      <c r="E25" s="40">
        <f t="shared" si="0"/>
        <v>-3.4</v>
      </c>
      <c r="F25" s="20">
        <v>-3.4</v>
      </c>
      <c r="G25" s="20"/>
      <c r="H25" s="20"/>
      <c r="I25" s="51"/>
      <c r="J25" s="51"/>
    </row>
    <row r="26" spans="1:11" ht="27" customHeight="1" x14ac:dyDescent="0.25">
      <c r="A26" s="106">
        <v>29</v>
      </c>
      <c r="B26" s="131" t="s">
        <v>60</v>
      </c>
      <c r="C26" s="77" t="s">
        <v>190</v>
      </c>
      <c r="D26" s="77" t="s">
        <v>191</v>
      </c>
      <c r="E26" s="40">
        <f t="shared" si="0"/>
        <v>3</v>
      </c>
      <c r="F26" s="20"/>
      <c r="G26" s="20"/>
      <c r="H26" s="20">
        <v>3</v>
      </c>
      <c r="I26" s="51"/>
      <c r="J26" s="51"/>
    </row>
    <row r="27" spans="1:11" ht="17.25" customHeight="1" x14ac:dyDescent="0.25">
      <c r="A27" s="106">
        <v>30</v>
      </c>
      <c r="B27" s="132"/>
      <c r="C27" s="77" t="s">
        <v>138</v>
      </c>
      <c r="D27" s="77" t="s">
        <v>139</v>
      </c>
      <c r="E27" s="40">
        <f t="shared" si="0"/>
        <v>0</v>
      </c>
      <c r="F27" s="20"/>
      <c r="G27" s="20">
        <v>3</v>
      </c>
      <c r="H27" s="20"/>
      <c r="I27" s="51"/>
      <c r="J27" s="51"/>
    </row>
    <row r="28" spans="1:11" ht="17.25" customHeight="1" x14ac:dyDescent="0.25">
      <c r="A28" s="106">
        <v>31</v>
      </c>
      <c r="B28" s="133"/>
      <c r="C28" s="77" t="s">
        <v>59</v>
      </c>
      <c r="D28" s="77" t="s">
        <v>80</v>
      </c>
      <c r="E28" s="40">
        <f t="shared" si="0"/>
        <v>-63.5</v>
      </c>
      <c r="F28" s="20">
        <v>6.5</v>
      </c>
      <c r="G28" s="20">
        <v>4.8</v>
      </c>
      <c r="H28" s="20">
        <v>-70</v>
      </c>
      <c r="I28" s="51"/>
      <c r="J28" s="51"/>
    </row>
    <row r="29" spans="1:11" ht="29.25" customHeight="1" x14ac:dyDescent="0.25">
      <c r="A29" s="106">
        <v>39</v>
      </c>
      <c r="B29" s="131" t="s">
        <v>13</v>
      </c>
      <c r="C29" s="77" t="s">
        <v>105</v>
      </c>
      <c r="D29" s="77" t="s">
        <v>106</v>
      </c>
      <c r="E29" s="40">
        <f t="shared" si="0"/>
        <v>19.2</v>
      </c>
      <c r="F29" s="20">
        <v>13.2</v>
      </c>
      <c r="G29" s="20">
        <v>13</v>
      </c>
      <c r="H29" s="20">
        <v>6</v>
      </c>
      <c r="I29" s="51"/>
      <c r="J29" s="51"/>
    </row>
    <row r="30" spans="1:11" ht="27.75" customHeight="1" x14ac:dyDescent="0.25">
      <c r="A30" s="106">
        <v>41</v>
      </c>
      <c r="B30" s="133"/>
      <c r="C30" s="77" t="s">
        <v>147</v>
      </c>
      <c r="D30" s="77" t="s">
        <v>148</v>
      </c>
      <c r="E30" s="40">
        <f>SUM(F30,H30)</f>
        <v>0.4</v>
      </c>
      <c r="F30" s="20">
        <v>0.4</v>
      </c>
      <c r="G30" s="20">
        <v>0.2</v>
      </c>
      <c r="H30" s="20"/>
    </row>
    <row r="31" spans="1:11" ht="15.75" customHeight="1" x14ac:dyDescent="0.2">
      <c r="A31" s="26">
        <v>42</v>
      </c>
      <c r="B31" s="26"/>
      <c r="C31" s="27" t="s">
        <v>6</v>
      </c>
      <c r="D31" s="27"/>
      <c r="E31" s="23">
        <f t="shared" si="0"/>
        <v>21.000000000000028</v>
      </c>
      <c r="F31" s="23">
        <f>SUM(F32:F48)</f>
        <v>-177</v>
      </c>
      <c r="G31" s="23">
        <f>SUM(G32:G48)</f>
        <v>112.4</v>
      </c>
      <c r="H31" s="23">
        <f>SUM(H32:H48)</f>
        <v>198.00000000000003</v>
      </c>
      <c r="K31" s="28"/>
    </row>
    <row r="32" spans="1:11" ht="15.75" customHeight="1" x14ac:dyDescent="0.25">
      <c r="A32" s="106" t="s">
        <v>155</v>
      </c>
      <c r="B32" s="131" t="s">
        <v>11</v>
      </c>
      <c r="C32" s="128" t="s">
        <v>6</v>
      </c>
      <c r="D32" s="77" t="s">
        <v>152</v>
      </c>
      <c r="E32" s="20">
        <f t="shared" si="0"/>
        <v>-9.8000000000000007</v>
      </c>
      <c r="F32" s="20">
        <v>-9.8000000000000007</v>
      </c>
      <c r="G32" s="20"/>
      <c r="H32" s="20"/>
      <c r="K32" s="28"/>
    </row>
    <row r="33" spans="1:11" ht="15.75" customHeight="1" x14ac:dyDescent="0.25">
      <c r="A33" s="106" t="s">
        <v>156</v>
      </c>
      <c r="B33" s="133"/>
      <c r="C33" s="129"/>
      <c r="D33" s="77" t="s">
        <v>153</v>
      </c>
      <c r="E33" s="20">
        <f t="shared" si="0"/>
        <v>-1.5</v>
      </c>
      <c r="F33" s="20">
        <v>-1.5</v>
      </c>
      <c r="G33" s="20"/>
      <c r="H33" s="20"/>
      <c r="K33" s="28"/>
    </row>
    <row r="34" spans="1:11" ht="15.75" customHeight="1" x14ac:dyDescent="0.25">
      <c r="A34" s="106" t="s">
        <v>157</v>
      </c>
      <c r="B34" s="109" t="s">
        <v>11</v>
      </c>
      <c r="C34" s="77" t="s">
        <v>6</v>
      </c>
      <c r="D34" s="77" t="s">
        <v>154</v>
      </c>
      <c r="E34" s="20">
        <f t="shared" si="0"/>
        <v>-0.6</v>
      </c>
      <c r="F34" s="20">
        <v>-0.6</v>
      </c>
      <c r="G34" s="20"/>
      <c r="H34" s="20"/>
      <c r="K34" s="28"/>
    </row>
    <row r="35" spans="1:11" ht="15.75" customHeight="1" x14ac:dyDescent="0.25">
      <c r="A35" s="106" t="s">
        <v>193</v>
      </c>
      <c r="B35" s="131" t="s">
        <v>12</v>
      </c>
      <c r="C35" s="128" t="s">
        <v>6</v>
      </c>
      <c r="D35" s="77" t="s">
        <v>158</v>
      </c>
      <c r="E35" s="20">
        <f t="shared" si="0"/>
        <v>-22.2</v>
      </c>
      <c r="F35" s="20">
        <v>-22.2</v>
      </c>
      <c r="G35" s="20"/>
      <c r="H35" s="20"/>
      <c r="K35" s="28"/>
    </row>
    <row r="36" spans="1:11" ht="15.75" customHeight="1" x14ac:dyDescent="0.25">
      <c r="A36" s="42" t="s">
        <v>107</v>
      </c>
      <c r="B36" s="133"/>
      <c r="C36" s="129"/>
      <c r="D36" s="77" t="s">
        <v>61</v>
      </c>
      <c r="E36" s="20">
        <f t="shared" ref="E36:E60" si="1">SUM(F36,H36)</f>
        <v>173.9</v>
      </c>
      <c r="F36" s="40">
        <v>-7.7</v>
      </c>
      <c r="G36" s="40">
        <v>-1.5</v>
      </c>
      <c r="H36" s="40">
        <v>181.6</v>
      </c>
      <c r="K36" s="28"/>
    </row>
    <row r="37" spans="1:11" ht="15.75" customHeight="1" x14ac:dyDescent="0.25">
      <c r="A37" s="42" t="s">
        <v>160</v>
      </c>
      <c r="B37" s="134" t="s">
        <v>161</v>
      </c>
      <c r="C37" s="128" t="s">
        <v>6</v>
      </c>
      <c r="D37" s="77" t="s">
        <v>159</v>
      </c>
      <c r="E37" s="20">
        <f t="shared" si="1"/>
        <v>-7</v>
      </c>
      <c r="F37" s="40">
        <v>-27.3</v>
      </c>
      <c r="G37" s="40"/>
      <c r="H37" s="40">
        <v>20.3</v>
      </c>
      <c r="K37" s="28"/>
    </row>
    <row r="38" spans="1:11" ht="31.5" customHeight="1" x14ac:dyDescent="0.25">
      <c r="A38" s="42" t="s">
        <v>162</v>
      </c>
      <c r="B38" s="127"/>
      <c r="C38" s="129"/>
      <c r="D38" s="77" t="s">
        <v>163</v>
      </c>
      <c r="E38" s="20">
        <f t="shared" si="1"/>
        <v>-13.6</v>
      </c>
      <c r="F38" s="40"/>
      <c r="G38" s="40"/>
      <c r="H38" s="40">
        <v>-13.6</v>
      </c>
      <c r="K38" s="28"/>
    </row>
    <row r="39" spans="1:11" ht="15.75" customHeight="1" x14ac:dyDescent="0.25">
      <c r="A39" s="48" t="s">
        <v>164</v>
      </c>
      <c r="B39" s="126" t="s">
        <v>57</v>
      </c>
      <c r="C39" s="128" t="s">
        <v>6</v>
      </c>
      <c r="D39" s="77" t="s">
        <v>165</v>
      </c>
      <c r="E39" s="20">
        <f t="shared" si="1"/>
        <v>-50</v>
      </c>
      <c r="F39" s="40">
        <v>-50</v>
      </c>
      <c r="G39" s="40"/>
      <c r="H39" s="40"/>
      <c r="K39" s="28"/>
    </row>
    <row r="40" spans="1:11" ht="15.75" customHeight="1" x14ac:dyDescent="0.25">
      <c r="A40" s="42" t="s">
        <v>166</v>
      </c>
      <c r="B40" s="127"/>
      <c r="C40" s="129"/>
      <c r="D40" s="77" t="s">
        <v>167</v>
      </c>
      <c r="E40" s="20">
        <f t="shared" si="1"/>
        <v>-3.9</v>
      </c>
      <c r="F40" s="40">
        <v>-3.9</v>
      </c>
      <c r="G40" s="40"/>
      <c r="H40" s="40"/>
      <c r="I40" s="51">
        <v>3.8</v>
      </c>
      <c r="K40" s="28"/>
    </row>
    <row r="41" spans="1:11" ht="15.75" customHeight="1" x14ac:dyDescent="0.25">
      <c r="A41" s="42" t="s">
        <v>218</v>
      </c>
      <c r="B41" s="108" t="s">
        <v>219</v>
      </c>
      <c r="C41" s="107" t="s">
        <v>6</v>
      </c>
      <c r="D41" s="77" t="s">
        <v>220</v>
      </c>
      <c r="E41" s="20">
        <f t="shared" si="1"/>
        <v>-100</v>
      </c>
      <c r="F41" s="40">
        <v>-100</v>
      </c>
      <c r="G41" s="40"/>
      <c r="H41" s="40"/>
      <c r="I41" s="51"/>
      <c r="K41" s="28"/>
    </row>
    <row r="42" spans="1:11" ht="15.75" customHeight="1" x14ac:dyDescent="0.25">
      <c r="A42" s="42" t="s">
        <v>168</v>
      </c>
      <c r="B42" s="108" t="s">
        <v>60</v>
      </c>
      <c r="C42" s="113" t="s">
        <v>6</v>
      </c>
      <c r="D42" s="77" t="s">
        <v>169</v>
      </c>
      <c r="E42" s="20">
        <f t="shared" si="1"/>
        <v>0</v>
      </c>
      <c r="F42" s="40">
        <v>-5.5</v>
      </c>
      <c r="G42" s="40"/>
      <c r="H42" s="40">
        <v>5.5</v>
      </c>
      <c r="I42" s="51"/>
      <c r="K42" s="28"/>
    </row>
    <row r="43" spans="1:11" ht="15.75" customHeight="1" x14ac:dyDescent="0.25">
      <c r="A43" s="42" t="s">
        <v>170</v>
      </c>
      <c r="B43" s="137" t="s">
        <v>13</v>
      </c>
      <c r="C43" s="136" t="s">
        <v>6</v>
      </c>
      <c r="D43" s="77" t="s">
        <v>171</v>
      </c>
      <c r="E43" s="20">
        <f t="shared" si="1"/>
        <v>0</v>
      </c>
      <c r="F43" s="40">
        <v>-3.5</v>
      </c>
      <c r="G43" s="40">
        <v>3.5</v>
      </c>
      <c r="H43" s="40">
        <v>3.5</v>
      </c>
      <c r="I43" s="51"/>
      <c r="K43" s="28"/>
    </row>
    <row r="44" spans="1:11" ht="15.75" customHeight="1" x14ac:dyDescent="0.25">
      <c r="A44" s="42" t="s">
        <v>67</v>
      </c>
      <c r="B44" s="137"/>
      <c r="C44" s="136"/>
      <c r="D44" s="77" t="s">
        <v>86</v>
      </c>
      <c r="E44" s="20">
        <f t="shared" si="1"/>
        <v>145.69999999999999</v>
      </c>
      <c r="F44" s="40">
        <v>94.4</v>
      </c>
      <c r="G44" s="40">
        <v>110.4</v>
      </c>
      <c r="H44" s="40">
        <v>51.3</v>
      </c>
      <c r="I44" s="51">
        <v>-0.8</v>
      </c>
      <c r="K44" s="28"/>
    </row>
    <row r="45" spans="1:11" ht="16.5" customHeight="1" x14ac:dyDescent="0.25">
      <c r="A45" s="106" t="s">
        <v>39</v>
      </c>
      <c r="B45" s="137"/>
      <c r="C45" s="136"/>
      <c r="D45" s="77" t="s">
        <v>21</v>
      </c>
      <c r="E45" s="20">
        <f t="shared" si="1"/>
        <v>-11.399999999999999</v>
      </c>
      <c r="F45" s="20">
        <v>18.600000000000001</v>
      </c>
      <c r="G45" s="20"/>
      <c r="H45" s="20">
        <v>-30</v>
      </c>
      <c r="I45" s="51">
        <v>21.2</v>
      </c>
      <c r="J45" s="51">
        <v>35</v>
      </c>
    </row>
    <row r="46" spans="1:11" ht="27" customHeight="1" x14ac:dyDescent="0.25">
      <c r="A46" s="106" t="s">
        <v>174</v>
      </c>
      <c r="B46" s="137"/>
      <c r="C46" s="136"/>
      <c r="D46" s="77" t="s">
        <v>175</v>
      </c>
      <c r="E46" s="20">
        <f t="shared" si="1"/>
        <v>-78.599999999999994</v>
      </c>
      <c r="F46" s="20">
        <v>-78.599999999999994</v>
      </c>
      <c r="G46" s="20"/>
      <c r="H46" s="20"/>
      <c r="I46" s="51"/>
      <c r="J46" s="51"/>
    </row>
    <row r="47" spans="1:11" ht="27.75" customHeight="1" x14ac:dyDescent="0.25">
      <c r="A47" s="106" t="s">
        <v>176</v>
      </c>
      <c r="B47" s="138" t="s">
        <v>73</v>
      </c>
      <c r="C47" s="130" t="s">
        <v>6</v>
      </c>
      <c r="D47" s="77" t="s">
        <v>177</v>
      </c>
      <c r="E47" s="20">
        <f t="shared" si="1"/>
        <v>-1</v>
      </c>
      <c r="F47" s="20">
        <v>-1.3</v>
      </c>
      <c r="G47" s="20"/>
      <c r="H47" s="20">
        <v>0.3</v>
      </c>
      <c r="I47" s="51"/>
    </row>
    <row r="48" spans="1:11" ht="43.5" customHeight="1" x14ac:dyDescent="0.25">
      <c r="A48" s="106" t="s">
        <v>109</v>
      </c>
      <c r="B48" s="138"/>
      <c r="C48" s="130"/>
      <c r="D48" s="77" t="s">
        <v>108</v>
      </c>
      <c r="E48" s="20">
        <f t="shared" si="1"/>
        <v>1</v>
      </c>
      <c r="F48" s="20">
        <v>21.9</v>
      </c>
      <c r="G48" s="20"/>
      <c r="H48" s="20">
        <v>-20.9</v>
      </c>
    </row>
    <row r="49" spans="1:10" ht="16.5" customHeight="1" x14ac:dyDescent="0.25">
      <c r="A49" s="106">
        <v>45</v>
      </c>
      <c r="B49" s="109" t="s">
        <v>12</v>
      </c>
      <c r="C49" s="37" t="s">
        <v>78</v>
      </c>
      <c r="D49" s="77" t="s">
        <v>61</v>
      </c>
      <c r="E49" s="20">
        <f t="shared" si="1"/>
        <v>-39</v>
      </c>
      <c r="F49" s="20"/>
      <c r="G49" s="20"/>
      <c r="H49" s="20">
        <v>-39</v>
      </c>
    </row>
    <row r="50" spans="1:10" ht="16.5" customHeight="1" x14ac:dyDescent="0.25">
      <c r="A50" s="130" t="s">
        <v>22</v>
      </c>
      <c r="B50" s="130"/>
      <c r="C50" s="130"/>
      <c r="D50" s="130"/>
      <c r="E50" s="20">
        <f t="shared" si="1"/>
        <v>9.5</v>
      </c>
      <c r="F50" s="20">
        <f t="shared" ref="F50:G50" si="2">SUM(F13:F24,F32:F34)</f>
        <v>8.9</v>
      </c>
      <c r="G50" s="20">
        <f t="shared" si="2"/>
        <v>-9.6999999999999993</v>
      </c>
      <c r="H50" s="20">
        <f>SUM(H13:H24,H32:H34)</f>
        <v>0.60000000000000009</v>
      </c>
    </row>
    <row r="51" spans="1:10" ht="16.5" customHeight="1" x14ac:dyDescent="0.25">
      <c r="A51" s="130" t="s">
        <v>23</v>
      </c>
      <c r="B51" s="130"/>
      <c r="C51" s="130"/>
      <c r="D51" s="130"/>
      <c r="E51" s="20">
        <f t="shared" si="1"/>
        <v>109.3</v>
      </c>
      <c r="F51" s="20">
        <f>SUM(F25,F35:F36,F49)</f>
        <v>-33.299999999999997</v>
      </c>
      <c r="G51" s="20">
        <f>SUM(G25,G35:G36,G49)</f>
        <v>-1.5</v>
      </c>
      <c r="H51" s="20">
        <f>SUM(H25,H35:H36,H49)</f>
        <v>142.6</v>
      </c>
    </row>
    <row r="52" spans="1:10" ht="16.5" customHeight="1" x14ac:dyDescent="0.25">
      <c r="A52" s="130" t="s">
        <v>178</v>
      </c>
      <c r="B52" s="130"/>
      <c r="C52" s="130"/>
      <c r="D52" s="130"/>
      <c r="E52" s="20">
        <f t="shared" si="1"/>
        <v>-20.6</v>
      </c>
      <c r="F52" s="20">
        <f t="shared" ref="F52:G52" si="3">SUM(F37:F38)</f>
        <v>-27.3</v>
      </c>
      <c r="G52" s="20">
        <f t="shared" si="3"/>
        <v>0</v>
      </c>
      <c r="H52" s="20">
        <f>SUM(H37:H38)</f>
        <v>6.7000000000000011</v>
      </c>
    </row>
    <row r="53" spans="1:10" ht="16.5" customHeight="1" x14ac:dyDescent="0.25">
      <c r="A53" s="130" t="s">
        <v>58</v>
      </c>
      <c r="B53" s="130"/>
      <c r="C53" s="130"/>
      <c r="D53" s="130"/>
      <c r="E53" s="20">
        <f t="shared" si="1"/>
        <v>-53.9</v>
      </c>
      <c r="F53" s="20">
        <f t="shared" ref="F53:G53" si="4">SUM(F39:F40)</f>
        <v>-53.9</v>
      </c>
      <c r="G53" s="20">
        <f t="shared" si="4"/>
        <v>0</v>
      </c>
      <c r="H53" s="20">
        <f>SUM(H39:H40)</f>
        <v>0</v>
      </c>
    </row>
    <row r="54" spans="1:10" ht="16.5" customHeight="1" x14ac:dyDescent="0.25">
      <c r="A54" s="130" t="s">
        <v>221</v>
      </c>
      <c r="B54" s="130"/>
      <c r="C54" s="130"/>
      <c r="D54" s="130"/>
      <c r="E54" s="20">
        <f t="shared" si="1"/>
        <v>-100</v>
      </c>
      <c r="F54" s="20">
        <f t="shared" ref="F54:G54" si="5">SUM(F41)</f>
        <v>-100</v>
      </c>
      <c r="G54" s="20">
        <f t="shared" si="5"/>
        <v>0</v>
      </c>
      <c r="H54" s="20">
        <f>SUM(H41)</f>
        <v>0</v>
      </c>
    </row>
    <row r="55" spans="1:10" ht="16.5" customHeight="1" x14ac:dyDescent="0.25">
      <c r="A55" s="130" t="s">
        <v>68</v>
      </c>
      <c r="B55" s="130"/>
      <c r="C55" s="130"/>
      <c r="D55" s="130"/>
      <c r="E55" s="20">
        <f t="shared" si="1"/>
        <v>-60.5</v>
      </c>
      <c r="F55" s="20">
        <f t="shared" ref="F55:G55" si="6">SUM(F26:F28,F42)</f>
        <v>1</v>
      </c>
      <c r="G55" s="20">
        <f t="shared" si="6"/>
        <v>7.8</v>
      </c>
      <c r="H55" s="20">
        <f>SUM(H26:H28,H42)</f>
        <v>-61.5</v>
      </c>
    </row>
    <row r="56" spans="1:10" ht="15" customHeight="1" x14ac:dyDescent="0.25">
      <c r="A56" s="130" t="s">
        <v>24</v>
      </c>
      <c r="B56" s="130"/>
      <c r="C56" s="130"/>
      <c r="D56" s="130"/>
      <c r="E56" s="20">
        <f t="shared" si="1"/>
        <v>75.3</v>
      </c>
      <c r="F56" s="20">
        <f t="shared" ref="F56:G56" si="7">SUM(F29:F30,F43:F46)</f>
        <v>44.5</v>
      </c>
      <c r="G56" s="20">
        <f t="shared" si="7"/>
        <v>127.10000000000001</v>
      </c>
      <c r="H56" s="20">
        <f>SUM(H29:H30,H43:H46)</f>
        <v>30.799999999999997</v>
      </c>
    </row>
    <row r="57" spans="1:10" ht="15" customHeight="1" x14ac:dyDescent="0.25">
      <c r="A57" s="130" t="s">
        <v>74</v>
      </c>
      <c r="B57" s="130"/>
      <c r="C57" s="130"/>
      <c r="D57" s="130"/>
      <c r="E57" s="20">
        <f t="shared" si="1"/>
        <v>0</v>
      </c>
      <c r="F57" s="20">
        <f t="shared" ref="F57:G57" si="8">SUM(F47:F48)</f>
        <v>20.599999999999998</v>
      </c>
      <c r="G57" s="20">
        <f t="shared" si="8"/>
        <v>0</v>
      </c>
      <c r="H57" s="20">
        <f>SUM(H47:H48)</f>
        <v>-20.599999999999998</v>
      </c>
    </row>
    <row r="58" spans="1:10" ht="15" customHeight="1" x14ac:dyDescent="0.2">
      <c r="A58" s="135" t="s">
        <v>7</v>
      </c>
      <c r="B58" s="135"/>
      <c r="C58" s="135"/>
      <c r="D58" s="135"/>
      <c r="E58" s="23">
        <f t="shared" si="1"/>
        <v>-40.90000000000002</v>
      </c>
      <c r="F58" s="23">
        <f>SUM(F50:F57)</f>
        <v>-139.5</v>
      </c>
      <c r="G58" s="23">
        <f>SUM(G50:G57)</f>
        <v>123.7</v>
      </c>
      <c r="H58" s="23">
        <f>SUM(H50:H57)</f>
        <v>98.59999999999998</v>
      </c>
    </row>
    <row r="59" spans="1:10" ht="15" customHeight="1" x14ac:dyDescent="0.25">
      <c r="A59" s="130" t="s">
        <v>36</v>
      </c>
      <c r="B59" s="130"/>
      <c r="C59" s="130"/>
      <c r="D59" s="130"/>
      <c r="E59" s="20">
        <f t="shared" si="1"/>
        <v>0</v>
      </c>
      <c r="F59" s="20"/>
      <c r="G59" s="20"/>
      <c r="H59" s="20"/>
    </row>
    <row r="60" spans="1:10" ht="15" customHeight="1" x14ac:dyDescent="0.2">
      <c r="A60" s="135" t="s">
        <v>31</v>
      </c>
      <c r="B60" s="135"/>
      <c r="C60" s="135"/>
      <c r="D60" s="135"/>
      <c r="E60" s="23">
        <f t="shared" si="1"/>
        <v>-40.90000000000002</v>
      </c>
      <c r="F60" s="23">
        <f t="shared" ref="F60:G60" si="9">SUM(F58-F59)</f>
        <v>-139.5</v>
      </c>
      <c r="G60" s="23">
        <f t="shared" si="9"/>
        <v>123.7</v>
      </c>
      <c r="H60" s="23">
        <f>SUM(H58-H59)</f>
        <v>98.59999999999998</v>
      </c>
    </row>
    <row r="61" spans="1:10" x14ac:dyDescent="0.2">
      <c r="J61" s="44"/>
    </row>
    <row r="62" spans="1:10" x14ac:dyDescent="0.2">
      <c r="E62" s="44"/>
      <c r="F62" s="44"/>
      <c r="G62" s="44"/>
      <c r="H62" s="44"/>
    </row>
    <row r="63" spans="1:10" x14ac:dyDescent="0.2">
      <c r="E63" s="44"/>
      <c r="F63" s="44"/>
      <c r="G63" s="44"/>
      <c r="H63" s="44"/>
      <c r="J63" s="44"/>
    </row>
    <row r="64" spans="1:10" x14ac:dyDescent="0.2">
      <c r="E64" s="44"/>
      <c r="F64" s="44"/>
      <c r="G64" s="44"/>
      <c r="H64" s="44"/>
    </row>
    <row r="65" spans="4:8" x14ac:dyDescent="0.2">
      <c r="E65" s="44"/>
      <c r="F65" s="44"/>
      <c r="G65" s="44"/>
      <c r="H65" s="44"/>
    </row>
    <row r="66" spans="4:8" x14ac:dyDescent="0.2">
      <c r="E66" s="44"/>
      <c r="F66" s="44"/>
      <c r="G66" s="44"/>
      <c r="H66" s="44"/>
    </row>
    <row r="67" spans="4:8" x14ac:dyDescent="0.2">
      <c r="D67" s="68"/>
      <c r="E67" s="44"/>
      <c r="F67" s="44"/>
      <c r="G67" s="44"/>
      <c r="H67" s="44"/>
    </row>
    <row r="68" spans="4:8" x14ac:dyDescent="0.2">
      <c r="E68" s="44"/>
      <c r="F68" s="44"/>
      <c r="G68" s="44"/>
      <c r="H68" s="44"/>
    </row>
    <row r="69" spans="4:8" x14ac:dyDescent="0.2">
      <c r="E69" s="44"/>
      <c r="F69" s="44"/>
      <c r="G69" s="44"/>
      <c r="H69" s="44"/>
    </row>
  </sheetData>
  <mergeCells count="43">
    <mergeCell ref="E1:H1"/>
    <mergeCell ref="E2:H2"/>
    <mergeCell ref="E3:H3"/>
    <mergeCell ref="F9:H9"/>
    <mergeCell ref="B6:H6"/>
    <mergeCell ref="E4:H4"/>
    <mergeCell ref="G8:H8"/>
    <mergeCell ref="B7:H7"/>
    <mergeCell ref="E9:E12"/>
    <mergeCell ref="H10:H12"/>
    <mergeCell ref="G11:G12"/>
    <mergeCell ref="B9:B12"/>
    <mergeCell ref="F10:G10"/>
    <mergeCell ref="F11:F12"/>
    <mergeCell ref="A55:D55"/>
    <mergeCell ref="A53:D53"/>
    <mergeCell ref="A52:D52"/>
    <mergeCell ref="C43:C46"/>
    <mergeCell ref="B43:B46"/>
    <mergeCell ref="B47:B48"/>
    <mergeCell ref="C47:C48"/>
    <mergeCell ref="A50:D50"/>
    <mergeCell ref="A54:D54"/>
    <mergeCell ref="A51:D51"/>
    <mergeCell ref="A60:D60"/>
    <mergeCell ref="A59:D59"/>
    <mergeCell ref="A58:D58"/>
    <mergeCell ref="A56:D56"/>
    <mergeCell ref="A57:D57"/>
    <mergeCell ref="B39:B40"/>
    <mergeCell ref="C39:C40"/>
    <mergeCell ref="C37:C38"/>
    <mergeCell ref="A9:A12"/>
    <mergeCell ref="D9:D12"/>
    <mergeCell ref="C9:C12"/>
    <mergeCell ref="B13:B24"/>
    <mergeCell ref="B35:B36"/>
    <mergeCell ref="C35:C36"/>
    <mergeCell ref="B37:B38"/>
    <mergeCell ref="B26:B28"/>
    <mergeCell ref="B32:B33"/>
    <mergeCell ref="C32:C33"/>
    <mergeCell ref="B29:B30"/>
  </mergeCells>
  <phoneticPr fontId="0" type="noConversion"/>
  <pageMargins left="0.70866141732283472" right="0.70866141732283472" top="0.35433070866141736" bottom="0.15748031496062992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K16" sqref="K16"/>
    </sheetView>
  </sheetViews>
  <sheetFormatPr defaultColWidth="9.140625" defaultRowHeight="15" x14ac:dyDescent="0.2"/>
  <cols>
    <col min="1" max="1" width="4.140625" style="50" customWidth="1"/>
    <col min="2" max="2" width="12.5703125" style="50" customWidth="1"/>
    <col min="3" max="3" width="31.85546875" style="50" customWidth="1"/>
    <col min="4" max="4" width="40.5703125" style="50" customWidth="1"/>
    <col min="5" max="5" width="10.42578125" style="50" customWidth="1"/>
    <col min="6" max="8" width="11.28515625" style="50" customWidth="1"/>
    <col min="9" max="16384" width="9.140625" style="50"/>
  </cols>
  <sheetData>
    <row r="1" spans="1:8" x14ac:dyDescent="0.2">
      <c r="E1" s="139" t="s">
        <v>27</v>
      </c>
      <c r="F1" s="139"/>
      <c r="G1" s="139"/>
      <c r="H1" s="139"/>
    </row>
    <row r="2" spans="1:8" x14ac:dyDescent="0.2">
      <c r="E2" s="139" t="s">
        <v>196</v>
      </c>
      <c r="F2" s="139"/>
      <c r="G2" s="139"/>
      <c r="H2" s="139"/>
    </row>
    <row r="3" spans="1:8" x14ac:dyDescent="0.2">
      <c r="E3" s="139" t="s">
        <v>232</v>
      </c>
      <c r="F3" s="139"/>
      <c r="G3" s="139"/>
      <c r="H3" s="139"/>
    </row>
    <row r="4" spans="1:8" x14ac:dyDescent="0.2">
      <c r="E4" s="139" t="s">
        <v>89</v>
      </c>
      <c r="F4" s="139"/>
      <c r="G4" s="139"/>
      <c r="H4" s="139"/>
    </row>
    <row r="6" spans="1:8" ht="33.75" customHeight="1" x14ac:dyDescent="0.2">
      <c r="B6" s="143" t="s">
        <v>90</v>
      </c>
      <c r="C6" s="143"/>
      <c r="D6" s="143"/>
      <c r="E6" s="143"/>
      <c r="F6" s="143"/>
      <c r="G6" s="143"/>
      <c r="H6" s="143"/>
    </row>
    <row r="7" spans="1:8" x14ac:dyDescent="0.2">
      <c r="G7" s="144" t="s">
        <v>30</v>
      </c>
      <c r="H7" s="144"/>
    </row>
    <row r="8" spans="1:8" x14ac:dyDescent="0.2">
      <c r="A8" s="145" t="s">
        <v>14</v>
      </c>
      <c r="B8" s="148" t="s">
        <v>18</v>
      </c>
      <c r="C8" s="148" t="s">
        <v>19</v>
      </c>
      <c r="D8" s="148" t="s">
        <v>20</v>
      </c>
      <c r="E8" s="148" t="s">
        <v>0</v>
      </c>
      <c r="F8" s="148" t="s">
        <v>1</v>
      </c>
      <c r="G8" s="148"/>
      <c r="H8" s="148"/>
    </row>
    <row r="9" spans="1:8" x14ac:dyDescent="0.2">
      <c r="A9" s="146"/>
      <c r="B9" s="148"/>
      <c r="C9" s="148"/>
      <c r="D9" s="148"/>
      <c r="E9" s="148"/>
      <c r="F9" s="148" t="s">
        <v>2</v>
      </c>
      <c r="G9" s="148"/>
      <c r="H9" s="148" t="s">
        <v>3</v>
      </c>
    </row>
    <row r="10" spans="1:8" x14ac:dyDescent="0.2">
      <c r="A10" s="146"/>
      <c r="B10" s="148"/>
      <c r="C10" s="148"/>
      <c r="D10" s="148"/>
      <c r="E10" s="148"/>
      <c r="F10" s="148" t="s">
        <v>4</v>
      </c>
      <c r="G10" s="148" t="s">
        <v>5</v>
      </c>
      <c r="H10" s="148"/>
    </row>
    <row r="11" spans="1:8" x14ac:dyDescent="0.2">
      <c r="A11" s="147"/>
      <c r="B11" s="148"/>
      <c r="C11" s="148"/>
      <c r="D11" s="148"/>
      <c r="E11" s="148"/>
      <c r="F11" s="148"/>
      <c r="G11" s="148"/>
      <c r="H11" s="148"/>
    </row>
    <row r="12" spans="1:8" s="95" customFormat="1" ht="30" x14ac:dyDescent="0.25">
      <c r="A12" s="96">
        <v>2</v>
      </c>
      <c r="B12" s="157" t="s">
        <v>57</v>
      </c>
      <c r="C12" s="155" t="s">
        <v>6</v>
      </c>
      <c r="D12" s="4" t="s">
        <v>172</v>
      </c>
      <c r="E12" s="20">
        <f t="shared" ref="E12:E14" si="0">SUM(F12,H12)</f>
        <v>3.2</v>
      </c>
      <c r="F12" s="20">
        <v>3.2</v>
      </c>
      <c r="G12" s="20"/>
      <c r="H12" s="20"/>
    </row>
    <row r="13" spans="1:8" s="78" customFormat="1" x14ac:dyDescent="0.25">
      <c r="A13" s="79">
        <v>3</v>
      </c>
      <c r="B13" s="158"/>
      <c r="C13" s="156"/>
      <c r="D13" s="80" t="s">
        <v>110</v>
      </c>
      <c r="E13" s="20">
        <f t="shared" si="0"/>
        <v>-24.3</v>
      </c>
      <c r="F13" s="20">
        <v>-24.3</v>
      </c>
      <c r="G13" s="20"/>
      <c r="H13" s="20"/>
    </row>
    <row r="14" spans="1:8" s="101" customFormat="1" ht="30" x14ac:dyDescent="0.25">
      <c r="A14" s="102">
        <v>10</v>
      </c>
      <c r="B14" s="157" t="s">
        <v>13</v>
      </c>
      <c r="C14" s="4" t="s">
        <v>145</v>
      </c>
      <c r="D14" s="93" t="s">
        <v>146</v>
      </c>
      <c r="E14" s="20">
        <f t="shared" si="0"/>
        <v>0</v>
      </c>
      <c r="F14" s="20"/>
      <c r="G14" s="20">
        <v>-10</v>
      </c>
      <c r="H14" s="20"/>
    </row>
    <row r="15" spans="1:8" s="86" customFormat="1" ht="16.5" customHeight="1" x14ac:dyDescent="0.25">
      <c r="A15" s="87">
        <v>20</v>
      </c>
      <c r="B15" s="158"/>
      <c r="C15" s="4" t="s">
        <v>6</v>
      </c>
      <c r="D15" s="84" t="s">
        <v>173</v>
      </c>
      <c r="E15" s="20">
        <f>SUM(F15,H15)</f>
        <v>0.3</v>
      </c>
      <c r="F15" s="20">
        <v>0.3</v>
      </c>
      <c r="G15" s="20">
        <v>0.3</v>
      </c>
      <c r="H15" s="20"/>
    </row>
    <row r="16" spans="1:8" ht="16.5" customHeight="1" x14ac:dyDescent="0.25">
      <c r="A16" s="149" t="s">
        <v>58</v>
      </c>
      <c r="B16" s="150"/>
      <c r="C16" s="150"/>
      <c r="D16" s="151"/>
      <c r="E16" s="20">
        <f t="shared" ref="E16:E17" si="1">SUM(F16,H16)</f>
        <v>-21.1</v>
      </c>
      <c r="F16" s="20">
        <f>SUM(F12:F13)</f>
        <v>-21.1</v>
      </c>
      <c r="G16" s="20">
        <f>SUM(G12:G13)</f>
        <v>0</v>
      </c>
      <c r="H16" s="20">
        <f>SUM(H12:H13)</f>
        <v>0</v>
      </c>
    </row>
    <row r="17" spans="1:8" s="86" customFormat="1" ht="15.75" customHeight="1" x14ac:dyDescent="0.25">
      <c r="A17" s="149" t="s">
        <v>24</v>
      </c>
      <c r="B17" s="150"/>
      <c r="C17" s="150"/>
      <c r="D17" s="151"/>
      <c r="E17" s="20">
        <f t="shared" si="1"/>
        <v>0.3</v>
      </c>
      <c r="F17" s="20">
        <f t="shared" ref="F17:G17" si="2">SUM(F14:F15)</f>
        <v>0.3</v>
      </c>
      <c r="G17" s="20">
        <f t="shared" si="2"/>
        <v>-9.6999999999999993</v>
      </c>
      <c r="H17" s="20">
        <f>SUM(H14:H15)</f>
        <v>0</v>
      </c>
    </row>
    <row r="18" spans="1:8" ht="16.5" customHeight="1" x14ac:dyDescent="0.2">
      <c r="A18" s="152" t="s">
        <v>31</v>
      </c>
      <c r="B18" s="153"/>
      <c r="C18" s="153"/>
      <c r="D18" s="154"/>
      <c r="E18" s="23">
        <f>SUM(F18,H18)</f>
        <v>-20.8</v>
      </c>
      <c r="F18" s="23">
        <f t="shared" ref="F18:G18" si="3">SUM(F16:F17)</f>
        <v>-20.8</v>
      </c>
      <c r="G18" s="23">
        <f t="shared" si="3"/>
        <v>-9.6999999999999993</v>
      </c>
      <c r="H18" s="23">
        <f>SUM(H16:H17)</f>
        <v>0</v>
      </c>
    </row>
    <row r="19" spans="1:8" x14ac:dyDescent="0.2">
      <c r="B19" s="52"/>
      <c r="C19" s="52"/>
      <c r="D19" s="53"/>
      <c r="E19" s="54"/>
      <c r="F19" s="55"/>
      <c r="G19" s="55"/>
      <c r="H19" s="55"/>
    </row>
    <row r="20" spans="1:8" x14ac:dyDescent="0.2">
      <c r="B20" s="52"/>
      <c r="C20" s="52"/>
      <c r="D20" s="53"/>
      <c r="E20" s="56"/>
      <c r="F20" s="55"/>
      <c r="G20" s="55"/>
      <c r="H20" s="55"/>
    </row>
    <row r="21" spans="1:8" x14ac:dyDescent="0.2">
      <c r="B21" s="52"/>
      <c r="C21" s="52"/>
      <c r="D21" s="53"/>
      <c r="E21" s="56"/>
      <c r="F21" s="55"/>
      <c r="G21" s="55"/>
      <c r="H21" s="55"/>
    </row>
    <row r="22" spans="1:8" x14ac:dyDescent="0.2">
      <c r="B22" s="52"/>
      <c r="C22" s="52"/>
      <c r="D22" s="53"/>
      <c r="E22" s="56"/>
      <c r="F22" s="55"/>
      <c r="G22" s="55"/>
      <c r="H22" s="55"/>
    </row>
    <row r="23" spans="1:8" x14ac:dyDescent="0.2">
      <c r="B23" s="52"/>
      <c r="C23" s="52"/>
      <c r="D23" s="57"/>
      <c r="E23" s="56"/>
      <c r="F23" s="55"/>
      <c r="G23" s="55"/>
      <c r="H23" s="55"/>
    </row>
    <row r="24" spans="1:8" x14ac:dyDescent="0.2">
      <c r="B24" s="52"/>
      <c r="C24" s="52"/>
      <c r="D24" s="52"/>
      <c r="E24" s="56"/>
      <c r="F24" s="56"/>
      <c r="G24" s="56"/>
      <c r="H24" s="56"/>
    </row>
    <row r="25" spans="1:8" x14ac:dyDescent="0.2">
      <c r="B25" s="52"/>
      <c r="C25" s="52"/>
      <c r="D25" s="52"/>
      <c r="E25" s="52"/>
      <c r="F25" s="52"/>
      <c r="G25" s="52"/>
      <c r="H25" s="52"/>
    </row>
    <row r="26" spans="1:8" x14ac:dyDescent="0.2">
      <c r="B26" s="52"/>
      <c r="C26" s="52"/>
      <c r="D26" s="52"/>
      <c r="E26" s="52"/>
      <c r="F26" s="52"/>
      <c r="G26" s="52"/>
      <c r="H26" s="52"/>
    </row>
    <row r="27" spans="1:8" x14ac:dyDescent="0.2">
      <c r="B27" s="52"/>
      <c r="C27" s="52"/>
      <c r="D27" s="52"/>
      <c r="E27" s="52"/>
      <c r="F27" s="52"/>
      <c r="G27" s="52"/>
      <c r="H27" s="52"/>
    </row>
    <row r="28" spans="1:8" x14ac:dyDescent="0.2">
      <c r="B28" s="52"/>
      <c r="C28" s="52"/>
      <c r="D28" s="52"/>
      <c r="E28" s="52"/>
      <c r="F28" s="52"/>
      <c r="G28" s="52"/>
      <c r="H28" s="52"/>
    </row>
    <row r="29" spans="1:8" x14ac:dyDescent="0.2">
      <c r="B29" s="52"/>
      <c r="C29" s="52"/>
      <c r="D29" s="52"/>
      <c r="E29" s="52"/>
      <c r="F29" s="52"/>
      <c r="G29" s="52"/>
      <c r="H29" s="52"/>
    </row>
    <row r="30" spans="1:8" x14ac:dyDescent="0.2">
      <c r="B30" s="52"/>
      <c r="C30" s="52"/>
      <c r="D30" s="52"/>
      <c r="E30" s="52"/>
      <c r="F30" s="52"/>
      <c r="G30" s="52"/>
      <c r="H30" s="52"/>
    </row>
    <row r="31" spans="1:8" x14ac:dyDescent="0.2">
      <c r="B31" s="52"/>
      <c r="C31" s="52"/>
      <c r="D31" s="52"/>
      <c r="E31" s="52"/>
      <c r="F31" s="52"/>
      <c r="G31" s="52"/>
      <c r="H31" s="52"/>
    </row>
    <row r="32" spans="1:8" x14ac:dyDescent="0.2">
      <c r="B32" s="52"/>
      <c r="C32" s="52"/>
      <c r="D32" s="52"/>
      <c r="E32" s="52"/>
      <c r="F32" s="52"/>
      <c r="G32" s="52"/>
      <c r="H32" s="52"/>
    </row>
    <row r="33" spans="2:8" x14ac:dyDescent="0.2">
      <c r="B33" s="52"/>
      <c r="C33" s="52"/>
      <c r="D33" s="52"/>
      <c r="E33" s="52"/>
      <c r="F33" s="52"/>
      <c r="G33" s="52"/>
      <c r="H33" s="52"/>
    </row>
    <row r="34" spans="2:8" x14ac:dyDescent="0.2">
      <c r="B34" s="52"/>
      <c r="C34" s="52"/>
      <c r="D34" s="52"/>
      <c r="E34" s="52"/>
      <c r="F34" s="52"/>
      <c r="G34" s="52"/>
      <c r="H34" s="52"/>
    </row>
  </sheetData>
  <mergeCells count="22">
    <mergeCell ref="A16:D16"/>
    <mergeCell ref="A18:D18"/>
    <mergeCell ref="E8:E11"/>
    <mergeCell ref="F8:H8"/>
    <mergeCell ref="F9:G9"/>
    <mergeCell ref="H9:H11"/>
    <mergeCell ref="F10:F11"/>
    <mergeCell ref="G10:G11"/>
    <mergeCell ref="A17:D17"/>
    <mergeCell ref="C12:C13"/>
    <mergeCell ref="B12:B13"/>
    <mergeCell ref="B14:B15"/>
    <mergeCell ref="G7:H7"/>
    <mergeCell ref="A8:A11"/>
    <mergeCell ref="B8:B11"/>
    <mergeCell ref="C8:C11"/>
    <mergeCell ref="D8:D11"/>
    <mergeCell ref="E1:H1"/>
    <mergeCell ref="E2:H2"/>
    <mergeCell ref="E3:H3"/>
    <mergeCell ref="E4:H4"/>
    <mergeCell ref="B6:H6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L19" sqref="L19"/>
    </sheetView>
  </sheetViews>
  <sheetFormatPr defaultColWidth="9.140625" defaultRowHeight="15" x14ac:dyDescent="0.2"/>
  <cols>
    <col min="1" max="1" width="6.28515625" style="12" customWidth="1"/>
    <col min="2" max="2" width="14.28515625" style="12" customWidth="1"/>
    <col min="3" max="3" width="32.140625" style="12" customWidth="1"/>
    <col min="4" max="4" width="41.42578125" style="12" customWidth="1"/>
    <col min="5" max="5" width="9.85546875" style="12" customWidth="1"/>
    <col min="6" max="6" width="8.42578125" style="12" customWidth="1"/>
    <col min="7" max="7" width="11.42578125" style="12" customWidth="1"/>
    <col min="8" max="8" width="9.5703125" style="12" customWidth="1"/>
    <col min="9" max="9" width="9.140625" style="12"/>
    <col min="10" max="10" width="11" style="12" customWidth="1"/>
    <col min="11" max="16384" width="9.140625" style="12"/>
  </cols>
  <sheetData>
    <row r="1" spans="1:9" ht="13.5" customHeight="1" x14ac:dyDescent="0.2">
      <c r="E1" s="139" t="s">
        <v>27</v>
      </c>
      <c r="F1" s="139"/>
      <c r="G1" s="139"/>
      <c r="H1" s="139"/>
    </row>
    <row r="2" spans="1:9" ht="13.5" customHeight="1" x14ac:dyDescent="0.2">
      <c r="E2" s="139" t="s">
        <v>196</v>
      </c>
      <c r="F2" s="139"/>
      <c r="G2" s="139"/>
      <c r="H2" s="139"/>
    </row>
    <row r="3" spans="1:9" ht="13.5" customHeight="1" x14ac:dyDescent="0.2">
      <c r="E3" s="139" t="s">
        <v>232</v>
      </c>
      <c r="F3" s="139"/>
      <c r="G3" s="139"/>
      <c r="H3" s="139"/>
    </row>
    <row r="4" spans="1:9" ht="13.5" customHeight="1" x14ac:dyDescent="0.2">
      <c r="E4" s="139" t="s">
        <v>63</v>
      </c>
      <c r="F4" s="139"/>
      <c r="G4" s="139"/>
      <c r="H4" s="139"/>
    </row>
    <row r="5" spans="1:9" ht="13.5" customHeight="1" x14ac:dyDescent="0.2">
      <c r="E5" s="33"/>
      <c r="F5" s="33"/>
      <c r="G5" s="33"/>
      <c r="H5" s="33"/>
    </row>
    <row r="6" spans="1:9" ht="33" customHeight="1" x14ac:dyDescent="0.2">
      <c r="A6" s="143" t="s">
        <v>64</v>
      </c>
      <c r="B6" s="143"/>
      <c r="C6" s="143"/>
      <c r="D6" s="143"/>
      <c r="E6" s="143"/>
      <c r="F6" s="143"/>
      <c r="G6" s="143"/>
      <c r="H6" s="143"/>
      <c r="I6" s="41"/>
    </row>
    <row r="7" spans="1:9" ht="4.9000000000000004" hidden="1" customHeight="1" x14ac:dyDescent="0.2">
      <c r="B7" s="142"/>
      <c r="C7" s="142"/>
      <c r="D7" s="142"/>
      <c r="E7" s="142"/>
      <c r="F7" s="142"/>
      <c r="G7" s="142"/>
      <c r="H7" s="142"/>
    </row>
    <row r="8" spans="1:9" ht="14.25" customHeight="1" x14ac:dyDescent="0.2">
      <c r="G8" s="141" t="s">
        <v>30</v>
      </c>
      <c r="H8" s="141"/>
    </row>
    <row r="9" spans="1:9" ht="10.5" customHeight="1" x14ac:dyDescent="0.2">
      <c r="A9" s="130" t="s">
        <v>26</v>
      </c>
      <c r="B9" s="130" t="s">
        <v>18</v>
      </c>
      <c r="C9" s="130" t="s">
        <v>19</v>
      </c>
      <c r="D9" s="130" t="s">
        <v>20</v>
      </c>
      <c r="E9" s="130" t="s">
        <v>0</v>
      </c>
      <c r="F9" s="130" t="s">
        <v>1</v>
      </c>
      <c r="G9" s="130"/>
      <c r="H9" s="130"/>
    </row>
    <row r="10" spans="1:9" ht="12" customHeight="1" x14ac:dyDescent="0.2">
      <c r="A10" s="130"/>
      <c r="B10" s="130"/>
      <c r="C10" s="130"/>
      <c r="D10" s="130"/>
      <c r="E10" s="130"/>
      <c r="F10" s="130" t="s">
        <v>2</v>
      </c>
      <c r="G10" s="130"/>
      <c r="H10" s="130" t="s">
        <v>3</v>
      </c>
    </row>
    <row r="11" spans="1:9" ht="15" customHeight="1" x14ac:dyDescent="0.2">
      <c r="A11" s="130"/>
      <c r="B11" s="130"/>
      <c r="C11" s="130"/>
      <c r="D11" s="130"/>
      <c r="E11" s="130"/>
      <c r="F11" s="130" t="s">
        <v>4</v>
      </c>
      <c r="G11" s="130" t="s">
        <v>5</v>
      </c>
      <c r="H11" s="130"/>
    </row>
    <row r="12" spans="1:9" ht="15" customHeight="1" x14ac:dyDescent="0.2">
      <c r="A12" s="130"/>
      <c r="B12" s="130"/>
      <c r="C12" s="130"/>
      <c r="D12" s="130"/>
      <c r="E12" s="130"/>
      <c r="F12" s="130"/>
      <c r="G12" s="130"/>
      <c r="H12" s="130"/>
    </row>
    <row r="13" spans="1:9" ht="30" customHeight="1" x14ac:dyDescent="0.25">
      <c r="A13" s="106">
        <v>3</v>
      </c>
      <c r="B13" s="131" t="s">
        <v>11</v>
      </c>
      <c r="C13" s="4" t="s">
        <v>225</v>
      </c>
      <c r="D13" s="4" t="s">
        <v>226</v>
      </c>
      <c r="E13" s="20">
        <f t="shared" ref="E13:E21" si="0">SUM(F13,H13)</f>
        <v>0</v>
      </c>
      <c r="F13" s="20"/>
      <c r="G13" s="20">
        <v>-0.2</v>
      </c>
      <c r="H13" s="20"/>
    </row>
    <row r="14" spans="1:9" ht="17.25" customHeight="1" x14ac:dyDescent="0.25">
      <c r="A14" s="30">
        <v>5</v>
      </c>
      <c r="B14" s="132"/>
      <c r="C14" s="4" t="s">
        <v>76</v>
      </c>
      <c r="D14" s="4" t="s">
        <v>77</v>
      </c>
      <c r="E14" s="20">
        <f t="shared" si="0"/>
        <v>0</v>
      </c>
      <c r="F14" s="20"/>
      <c r="G14" s="20">
        <v>-0.7</v>
      </c>
      <c r="H14" s="20"/>
    </row>
    <row r="15" spans="1:9" ht="17.25" customHeight="1" x14ac:dyDescent="0.25">
      <c r="A15" s="30">
        <v>7</v>
      </c>
      <c r="B15" s="132"/>
      <c r="C15" s="4" t="s">
        <v>50</v>
      </c>
      <c r="D15" s="4" t="s">
        <v>66</v>
      </c>
      <c r="E15" s="20">
        <f t="shared" si="0"/>
        <v>0</v>
      </c>
      <c r="F15" s="20"/>
      <c r="G15" s="20">
        <v>-2</v>
      </c>
      <c r="H15" s="20"/>
    </row>
    <row r="16" spans="1:9" ht="17.25" customHeight="1" x14ac:dyDescent="0.25">
      <c r="A16" s="106">
        <v>15</v>
      </c>
      <c r="B16" s="132"/>
      <c r="C16" s="4" t="s">
        <v>52</v>
      </c>
      <c r="D16" s="4" t="s">
        <v>62</v>
      </c>
      <c r="E16" s="20">
        <f t="shared" si="0"/>
        <v>0</v>
      </c>
      <c r="F16" s="20"/>
      <c r="G16" s="20">
        <v>6.3</v>
      </c>
      <c r="H16" s="20"/>
    </row>
    <row r="17" spans="1:8" ht="17.25" customHeight="1" x14ac:dyDescent="0.25">
      <c r="A17" s="106">
        <v>17</v>
      </c>
      <c r="B17" s="132"/>
      <c r="C17" s="4" t="s">
        <v>95</v>
      </c>
      <c r="D17" s="4" t="s">
        <v>96</v>
      </c>
      <c r="E17" s="20">
        <f t="shared" si="0"/>
        <v>0</v>
      </c>
      <c r="F17" s="20"/>
      <c r="G17" s="20">
        <v>3</v>
      </c>
      <c r="H17" s="20"/>
    </row>
    <row r="18" spans="1:8" ht="17.25" customHeight="1" x14ac:dyDescent="0.25">
      <c r="A18" s="106">
        <v>18</v>
      </c>
      <c r="B18" s="132"/>
      <c r="C18" s="4" t="s">
        <v>83</v>
      </c>
      <c r="D18" s="4" t="s">
        <v>84</v>
      </c>
      <c r="E18" s="20">
        <f t="shared" si="0"/>
        <v>0</v>
      </c>
      <c r="F18" s="20"/>
      <c r="G18" s="20">
        <v>0.4</v>
      </c>
      <c r="H18" s="20"/>
    </row>
    <row r="19" spans="1:8" ht="17.25" customHeight="1" x14ac:dyDescent="0.25">
      <c r="A19" s="106">
        <v>25</v>
      </c>
      <c r="B19" s="133"/>
      <c r="C19" s="77" t="s">
        <v>87</v>
      </c>
      <c r="D19" s="77" t="s">
        <v>88</v>
      </c>
      <c r="E19" s="20">
        <f t="shared" si="0"/>
        <v>0</v>
      </c>
      <c r="F19" s="20"/>
      <c r="G19" s="20">
        <v>-2.2999999999999998</v>
      </c>
      <c r="H19" s="20"/>
    </row>
    <row r="20" spans="1:8" ht="15" customHeight="1" x14ac:dyDescent="0.25">
      <c r="A20" s="130" t="s">
        <v>22</v>
      </c>
      <c r="B20" s="130"/>
      <c r="C20" s="130"/>
      <c r="D20" s="130"/>
      <c r="E20" s="20">
        <f t="shared" si="0"/>
        <v>0</v>
      </c>
      <c r="F20" s="20">
        <f>SUM(F13:F19)</f>
        <v>0</v>
      </c>
      <c r="G20" s="20">
        <f>SUM(G13:G19)</f>
        <v>4.5000000000000009</v>
      </c>
      <c r="H20" s="20">
        <f>SUM(H13:H19)</f>
        <v>0</v>
      </c>
    </row>
    <row r="21" spans="1:8" ht="15" customHeight="1" x14ac:dyDescent="0.2">
      <c r="A21" s="135" t="s">
        <v>31</v>
      </c>
      <c r="B21" s="135"/>
      <c r="C21" s="135"/>
      <c r="D21" s="135"/>
      <c r="E21" s="23">
        <f t="shared" si="0"/>
        <v>0</v>
      </c>
      <c r="F21" s="23">
        <f t="shared" ref="F21:G21" si="1">SUM(F20)</f>
        <v>0</v>
      </c>
      <c r="G21" s="23">
        <f t="shared" si="1"/>
        <v>4.5000000000000009</v>
      </c>
      <c r="H21" s="23">
        <f>SUM(H20)</f>
        <v>0</v>
      </c>
    </row>
  </sheetData>
  <mergeCells count="20">
    <mergeCell ref="A20:D20"/>
    <mergeCell ref="A21:D21"/>
    <mergeCell ref="G8:H8"/>
    <mergeCell ref="A9:A12"/>
    <mergeCell ref="B9:B12"/>
    <mergeCell ref="C9:C12"/>
    <mergeCell ref="D9:D12"/>
    <mergeCell ref="E9:E12"/>
    <mergeCell ref="F9:H9"/>
    <mergeCell ref="F10:G10"/>
    <mergeCell ref="H10:H12"/>
    <mergeCell ref="F11:F12"/>
    <mergeCell ref="G11:G12"/>
    <mergeCell ref="B13:B19"/>
    <mergeCell ref="E1:H1"/>
    <mergeCell ref="E2:H2"/>
    <mergeCell ref="E3:H3"/>
    <mergeCell ref="E4:H4"/>
    <mergeCell ref="B7:H7"/>
    <mergeCell ref="A6:H6"/>
  </mergeCells>
  <pageMargins left="0.70866141732283472" right="0.70866141732283472" top="0.74803149606299213" bottom="0.35433070866141736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N13" sqref="N13"/>
    </sheetView>
  </sheetViews>
  <sheetFormatPr defaultColWidth="9.140625" defaultRowHeight="15" x14ac:dyDescent="0.25"/>
  <cols>
    <col min="1" max="1" width="6.28515625" style="14" customWidth="1"/>
    <col min="2" max="2" width="16.7109375" style="14" customWidth="1"/>
    <col min="3" max="3" width="30.28515625" style="14" customWidth="1"/>
    <col min="4" max="4" width="44.5703125" style="14" customWidth="1"/>
    <col min="5" max="5" width="10.28515625" style="14" customWidth="1"/>
    <col min="6" max="6" width="10" style="14" customWidth="1"/>
    <col min="7" max="7" width="11" style="14" customWidth="1"/>
    <col min="8" max="8" width="9.28515625" style="14" customWidth="1"/>
    <col min="9" max="9" width="9.140625" style="14" hidden="1" customWidth="1"/>
    <col min="10" max="16384" width="9.140625" style="14"/>
  </cols>
  <sheetData>
    <row r="1" spans="1:9" ht="15" customHeight="1" x14ac:dyDescent="0.25">
      <c r="E1" s="125" t="s">
        <v>33</v>
      </c>
      <c r="F1" s="125"/>
      <c r="G1" s="125"/>
      <c r="H1" s="125"/>
    </row>
    <row r="2" spans="1:9" ht="15" customHeight="1" x14ac:dyDescent="0.25">
      <c r="E2" s="125" t="s">
        <v>181</v>
      </c>
      <c r="F2" s="125"/>
      <c r="G2" s="125"/>
      <c r="H2" s="125"/>
    </row>
    <row r="3" spans="1:9" ht="15" customHeight="1" x14ac:dyDescent="0.25">
      <c r="E3" s="125" t="s">
        <v>233</v>
      </c>
      <c r="F3" s="125"/>
      <c r="G3" s="125"/>
      <c r="H3" s="125"/>
    </row>
    <row r="4" spans="1:9" ht="15" customHeight="1" x14ac:dyDescent="0.25">
      <c r="E4" s="125" t="s">
        <v>34</v>
      </c>
      <c r="F4" s="125"/>
      <c r="G4" s="125"/>
      <c r="H4" s="125"/>
    </row>
    <row r="5" spans="1:9" ht="11.25" customHeight="1" x14ac:dyDescent="0.25">
      <c r="E5" s="16"/>
      <c r="F5" s="16"/>
      <c r="G5" s="16"/>
      <c r="H5" s="16"/>
    </row>
    <row r="6" spans="1:9" ht="13.5" customHeight="1" x14ac:dyDescent="0.25">
      <c r="A6" s="171" t="s">
        <v>42</v>
      </c>
      <c r="B6" s="171"/>
      <c r="C6" s="171"/>
      <c r="D6" s="171"/>
      <c r="E6" s="171"/>
      <c r="F6" s="171"/>
      <c r="G6" s="171"/>
      <c r="H6" s="171"/>
      <c r="I6" s="171"/>
    </row>
    <row r="7" spans="1:9" ht="14.25" customHeight="1" x14ac:dyDescent="0.25">
      <c r="G7" s="172" t="s">
        <v>30</v>
      </c>
      <c r="H7" s="172"/>
    </row>
    <row r="8" spans="1:9" ht="15.75" customHeight="1" x14ac:dyDescent="0.25">
      <c r="A8" s="159" t="s">
        <v>14</v>
      </c>
      <c r="B8" s="160" t="s">
        <v>18</v>
      </c>
      <c r="C8" s="160" t="s">
        <v>19</v>
      </c>
      <c r="D8" s="160" t="s">
        <v>20</v>
      </c>
      <c r="E8" s="160" t="s">
        <v>0</v>
      </c>
      <c r="F8" s="160" t="s">
        <v>1</v>
      </c>
      <c r="G8" s="160"/>
      <c r="H8" s="160"/>
    </row>
    <row r="9" spans="1:9" ht="12.75" customHeight="1" x14ac:dyDescent="0.25">
      <c r="A9" s="159"/>
      <c r="B9" s="160"/>
      <c r="C9" s="160"/>
      <c r="D9" s="160"/>
      <c r="E9" s="160"/>
      <c r="F9" s="160" t="s">
        <v>2</v>
      </c>
      <c r="G9" s="160"/>
      <c r="H9" s="160" t="s">
        <v>3</v>
      </c>
    </row>
    <row r="10" spans="1:9" ht="15" customHeight="1" x14ac:dyDescent="0.25">
      <c r="A10" s="159"/>
      <c r="B10" s="160"/>
      <c r="C10" s="160"/>
      <c r="D10" s="160"/>
      <c r="E10" s="160"/>
      <c r="F10" s="160" t="s">
        <v>4</v>
      </c>
      <c r="G10" s="160" t="s">
        <v>5</v>
      </c>
      <c r="H10" s="160"/>
    </row>
    <row r="11" spans="1:9" ht="15" customHeight="1" x14ac:dyDescent="0.25">
      <c r="A11" s="159"/>
      <c r="B11" s="160"/>
      <c r="C11" s="160"/>
      <c r="D11" s="160"/>
      <c r="E11" s="160"/>
      <c r="F11" s="160"/>
      <c r="G11" s="160"/>
      <c r="H11" s="160"/>
    </row>
    <row r="12" spans="1:9" ht="30" customHeight="1" x14ac:dyDescent="0.25">
      <c r="A12" s="111">
        <v>7</v>
      </c>
      <c r="B12" s="114" t="s">
        <v>11</v>
      </c>
      <c r="C12" s="64" t="s">
        <v>225</v>
      </c>
      <c r="D12" s="64" t="s">
        <v>226</v>
      </c>
      <c r="E12" s="115">
        <f>SUM(F12,H12)</f>
        <v>0</v>
      </c>
      <c r="F12" s="115"/>
      <c r="G12" s="21">
        <v>-0.4</v>
      </c>
      <c r="H12" s="115"/>
    </row>
    <row r="13" spans="1:9" ht="15.75" customHeight="1" x14ac:dyDescent="0.25">
      <c r="A13" s="30">
        <v>17</v>
      </c>
      <c r="B13" s="162" t="s">
        <v>12</v>
      </c>
      <c r="C13" s="64"/>
      <c r="D13" s="63" t="s">
        <v>92</v>
      </c>
      <c r="E13" s="22">
        <f t="shared" ref="E13:E24" si="0">SUM(F13,H13)</f>
        <v>-1204.7000000000003</v>
      </c>
      <c r="F13" s="22">
        <f t="shared" ref="F13:G13" si="1">SUM(F14:F22)</f>
        <v>-544.80000000000007</v>
      </c>
      <c r="G13" s="22">
        <f t="shared" si="1"/>
        <v>-33.6</v>
      </c>
      <c r="H13" s="22">
        <f>SUM(H14:H22)</f>
        <v>-659.90000000000009</v>
      </c>
    </row>
    <row r="14" spans="1:9" ht="30" customHeight="1" x14ac:dyDescent="0.25">
      <c r="A14" s="30" t="s">
        <v>151</v>
      </c>
      <c r="B14" s="163"/>
      <c r="C14" s="167" t="s">
        <v>6</v>
      </c>
      <c r="D14" s="62" t="s">
        <v>132</v>
      </c>
      <c r="E14" s="21">
        <f t="shared" si="0"/>
        <v>-996.5</v>
      </c>
      <c r="F14" s="21">
        <v>-403.1</v>
      </c>
      <c r="G14" s="21">
        <v>-31.3</v>
      </c>
      <c r="H14" s="21">
        <v>-593.4</v>
      </c>
    </row>
    <row r="15" spans="1:9" ht="48.75" customHeight="1" x14ac:dyDescent="0.25">
      <c r="A15" s="30" t="s">
        <v>182</v>
      </c>
      <c r="B15" s="163"/>
      <c r="C15" s="168"/>
      <c r="D15" s="62" t="s">
        <v>183</v>
      </c>
      <c r="E15" s="21">
        <f t="shared" si="0"/>
        <v>-7.8</v>
      </c>
      <c r="F15" s="21">
        <v>-2.2999999999999998</v>
      </c>
      <c r="G15" s="21">
        <v>-0.7</v>
      </c>
      <c r="H15" s="21">
        <v>-5.5</v>
      </c>
    </row>
    <row r="16" spans="1:9" ht="30.75" customHeight="1" x14ac:dyDescent="0.25">
      <c r="A16" s="30" t="s">
        <v>111</v>
      </c>
      <c r="B16" s="163"/>
      <c r="C16" s="168"/>
      <c r="D16" s="62" t="s">
        <v>112</v>
      </c>
      <c r="E16" s="21">
        <f t="shared" si="0"/>
        <v>-15.2</v>
      </c>
      <c r="F16" s="21">
        <v>-6.1</v>
      </c>
      <c r="G16" s="21"/>
      <c r="H16" s="21">
        <v>-9.1</v>
      </c>
    </row>
    <row r="17" spans="1:15" ht="45.75" customHeight="1" x14ac:dyDescent="0.25">
      <c r="A17" s="30" t="s">
        <v>184</v>
      </c>
      <c r="B17" s="163"/>
      <c r="C17" s="168"/>
      <c r="D17" s="62" t="s">
        <v>185</v>
      </c>
      <c r="E17" s="21">
        <f t="shared" si="0"/>
        <v>-5.2</v>
      </c>
      <c r="F17" s="21"/>
      <c r="G17" s="21"/>
      <c r="H17" s="21">
        <v>-5.2</v>
      </c>
    </row>
    <row r="18" spans="1:15" ht="61.5" customHeight="1" x14ac:dyDescent="0.25">
      <c r="A18" s="30" t="s">
        <v>186</v>
      </c>
      <c r="B18" s="163"/>
      <c r="C18" s="168"/>
      <c r="D18" s="62" t="s">
        <v>187</v>
      </c>
      <c r="E18" s="21">
        <f t="shared" si="0"/>
        <v>-60.1</v>
      </c>
      <c r="F18" s="21">
        <v>-60.1</v>
      </c>
      <c r="G18" s="21">
        <v>-0.5</v>
      </c>
      <c r="H18" s="21"/>
    </row>
    <row r="19" spans="1:15" ht="57" customHeight="1" x14ac:dyDescent="0.25">
      <c r="A19" s="30" t="s">
        <v>188</v>
      </c>
      <c r="B19" s="163"/>
      <c r="C19" s="169"/>
      <c r="D19" s="62" t="s">
        <v>189</v>
      </c>
      <c r="E19" s="21">
        <f t="shared" si="0"/>
        <v>-9.9</v>
      </c>
      <c r="F19" s="21">
        <v>-1</v>
      </c>
      <c r="G19" s="21">
        <v>-1</v>
      </c>
      <c r="H19" s="21">
        <v>-8.9</v>
      </c>
    </row>
    <row r="20" spans="1:15" ht="30.75" customHeight="1" x14ac:dyDescent="0.25">
      <c r="A20" s="30" t="s">
        <v>130</v>
      </c>
      <c r="B20" s="163"/>
      <c r="C20" s="77" t="s">
        <v>131</v>
      </c>
      <c r="D20" s="165" t="s">
        <v>132</v>
      </c>
      <c r="E20" s="21">
        <f t="shared" si="0"/>
        <v>-56.599999999999994</v>
      </c>
      <c r="F20" s="21">
        <v>-28.4</v>
      </c>
      <c r="G20" s="21"/>
      <c r="H20" s="21">
        <v>-28.2</v>
      </c>
      <c r="J20" s="98"/>
      <c r="K20" s="98"/>
      <c r="L20" s="98"/>
      <c r="M20" s="98"/>
      <c r="N20" s="98"/>
    </row>
    <row r="21" spans="1:15" ht="18" customHeight="1" x14ac:dyDescent="0.25">
      <c r="A21" s="111" t="s">
        <v>135</v>
      </c>
      <c r="B21" s="164"/>
      <c r="C21" s="4" t="s">
        <v>59</v>
      </c>
      <c r="D21" s="166"/>
      <c r="E21" s="21">
        <f t="shared" si="0"/>
        <v>-10.1</v>
      </c>
      <c r="F21" s="21">
        <v>-0.6</v>
      </c>
      <c r="G21" s="21">
        <v>-0.1</v>
      </c>
      <c r="H21" s="21">
        <v>-9.5</v>
      </c>
      <c r="J21" s="98"/>
      <c r="K21" s="98"/>
      <c r="L21" s="98"/>
      <c r="M21" s="98"/>
      <c r="N21" s="98"/>
    </row>
    <row r="22" spans="1:15" ht="63.75" customHeight="1" x14ac:dyDescent="0.25">
      <c r="A22" s="111" t="s">
        <v>136</v>
      </c>
      <c r="B22" s="112" t="s">
        <v>12</v>
      </c>
      <c r="C22" s="4" t="s">
        <v>59</v>
      </c>
      <c r="D22" s="85" t="s">
        <v>137</v>
      </c>
      <c r="E22" s="21">
        <f t="shared" si="0"/>
        <v>-43.300000000000004</v>
      </c>
      <c r="F22" s="21">
        <v>-43.2</v>
      </c>
      <c r="G22" s="21"/>
      <c r="H22" s="21">
        <v>-0.1</v>
      </c>
      <c r="J22" s="98"/>
      <c r="K22" s="98"/>
      <c r="L22" s="98"/>
      <c r="M22" s="98"/>
      <c r="N22" s="98"/>
      <c r="O22" s="98"/>
    </row>
    <row r="23" spans="1:15" ht="18.75" customHeight="1" x14ac:dyDescent="0.25">
      <c r="A23" s="111">
        <v>30</v>
      </c>
      <c r="B23" s="112" t="s">
        <v>13</v>
      </c>
      <c r="C23" s="4" t="s">
        <v>6</v>
      </c>
      <c r="D23" s="77" t="s">
        <v>86</v>
      </c>
      <c r="E23" s="21">
        <f t="shared" si="0"/>
        <v>1.9790000000000001</v>
      </c>
      <c r="F23" s="21">
        <v>1.9790000000000001</v>
      </c>
      <c r="G23" s="21"/>
      <c r="H23" s="21"/>
      <c r="J23" s="98"/>
      <c r="K23" s="98"/>
      <c r="L23" s="98"/>
      <c r="M23" s="98"/>
      <c r="N23" s="98"/>
      <c r="O23" s="98"/>
    </row>
    <row r="24" spans="1:15" ht="20.25" customHeight="1" x14ac:dyDescent="0.25">
      <c r="A24" s="111">
        <v>31</v>
      </c>
      <c r="B24" s="162" t="s">
        <v>57</v>
      </c>
      <c r="C24" s="128" t="s">
        <v>6</v>
      </c>
      <c r="D24" s="77" t="s">
        <v>115</v>
      </c>
      <c r="E24" s="21">
        <f t="shared" si="0"/>
        <v>183.34700000000001</v>
      </c>
      <c r="F24" s="21">
        <v>183.34700000000001</v>
      </c>
      <c r="G24" s="21"/>
      <c r="H24" s="21"/>
      <c r="J24" s="98"/>
      <c r="K24" s="98"/>
      <c r="L24" s="98"/>
      <c r="M24" s="98"/>
      <c r="N24" s="98"/>
      <c r="O24" s="98"/>
    </row>
    <row r="25" spans="1:15" ht="30" customHeight="1" x14ac:dyDescent="0.25">
      <c r="A25" s="30">
        <v>44</v>
      </c>
      <c r="B25" s="163"/>
      <c r="C25" s="170"/>
      <c r="D25" s="77" t="s">
        <v>116</v>
      </c>
      <c r="E25" s="21">
        <f t="shared" ref="E25:E31" si="2">SUM(F25,H25)</f>
        <v>36.835999999999999</v>
      </c>
      <c r="F25" s="21">
        <v>36.835999999999999</v>
      </c>
      <c r="G25" s="21"/>
      <c r="H25" s="21"/>
      <c r="J25" s="98"/>
      <c r="K25" s="98"/>
      <c r="L25" s="98"/>
      <c r="M25" s="98"/>
      <c r="N25" s="98"/>
      <c r="O25" s="98"/>
    </row>
    <row r="26" spans="1:15" ht="25.5" customHeight="1" x14ac:dyDescent="0.25">
      <c r="A26" s="30">
        <v>45</v>
      </c>
      <c r="B26" s="164"/>
      <c r="C26" s="129"/>
      <c r="D26" s="77" t="s">
        <v>165</v>
      </c>
      <c r="E26" s="21">
        <f t="shared" si="2"/>
        <v>106.782</v>
      </c>
      <c r="F26" s="21">
        <v>106.782</v>
      </c>
      <c r="G26" s="21"/>
      <c r="H26" s="21"/>
      <c r="J26" s="98"/>
      <c r="K26" s="98"/>
      <c r="L26" s="98"/>
      <c r="M26" s="98"/>
      <c r="N26" s="98"/>
      <c r="O26" s="98"/>
    </row>
    <row r="27" spans="1:15" ht="15.75" customHeight="1" x14ac:dyDescent="0.25">
      <c r="A27" s="160" t="s">
        <v>22</v>
      </c>
      <c r="B27" s="160"/>
      <c r="C27" s="160"/>
      <c r="D27" s="160"/>
      <c r="E27" s="21">
        <f t="shared" si="2"/>
        <v>0</v>
      </c>
      <c r="F27" s="21">
        <f t="shared" ref="F27:G27" si="3">SUM(F12,)</f>
        <v>0</v>
      </c>
      <c r="G27" s="21">
        <f t="shared" si="3"/>
        <v>-0.4</v>
      </c>
      <c r="H27" s="21">
        <f>SUM(H12)</f>
        <v>0</v>
      </c>
      <c r="J27" s="98"/>
      <c r="K27" s="98"/>
      <c r="L27" s="98"/>
      <c r="M27" s="98"/>
      <c r="N27" s="98"/>
      <c r="O27" s="98"/>
    </row>
    <row r="28" spans="1:15" ht="15" customHeight="1" x14ac:dyDescent="0.25">
      <c r="A28" s="160" t="s">
        <v>23</v>
      </c>
      <c r="B28" s="160"/>
      <c r="C28" s="160"/>
      <c r="D28" s="160"/>
      <c r="E28" s="21">
        <f t="shared" si="2"/>
        <v>-1204.7000000000003</v>
      </c>
      <c r="F28" s="21">
        <f t="shared" ref="F28:G28" si="4">SUM(F14:F22)</f>
        <v>-544.80000000000007</v>
      </c>
      <c r="G28" s="21">
        <f t="shared" si="4"/>
        <v>-33.6</v>
      </c>
      <c r="H28" s="21">
        <f>SUM(H14:H22)</f>
        <v>-659.90000000000009</v>
      </c>
      <c r="I28" s="43"/>
      <c r="J28" s="98"/>
      <c r="K28" s="98"/>
      <c r="L28" s="98"/>
      <c r="M28" s="98"/>
      <c r="N28" s="99"/>
      <c r="O28" s="98"/>
    </row>
    <row r="29" spans="1:15" ht="15" customHeight="1" x14ac:dyDescent="0.25">
      <c r="A29" s="160" t="s">
        <v>58</v>
      </c>
      <c r="B29" s="160"/>
      <c r="C29" s="160"/>
      <c r="D29" s="160"/>
      <c r="E29" s="21">
        <f t="shared" si="2"/>
        <v>326.96499999999997</v>
      </c>
      <c r="F29" s="21">
        <f t="shared" ref="F29:G29" si="5">SUM(F24:F26)</f>
        <v>326.96499999999997</v>
      </c>
      <c r="G29" s="21">
        <f t="shared" si="5"/>
        <v>0</v>
      </c>
      <c r="H29" s="21">
        <f>SUM(H24:H26)</f>
        <v>0</v>
      </c>
      <c r="I29" s="43"/>
      <c r="J29" s="98"/>
      <c r="K29" s="98"/>
      <c r="L29" s="98"/>
      <c r="M29" s="98"/>
      <c r="N29" s="99"/>
      <c r="O29" s="98"/>
    </row>
    <row r="30" spans="1:15" ht="15" customHeight="1" x14ac:dyDescent="0.25">
      <c r="A30" s="160" t="s">
        <v>24</v>
      </c>
      <c r="B30" s="160"/>
      <c r="C30" s="160"/>
      <c r="D30" s="160"/>
      <c r="E30" s="21">
        <f t="shared" si="2"/>
        <v>1.9790000000000001</v>
      </c>
      <c r="F30" s="21">
        <f t="shared" ref="F30:G30" si="6">SUM(F23)</f>
        <v>1.9790000000000001</v>
      </c>
      <c r="G30" s="21">
        <f t="shared" si="6"/>
        <v>0</v>
      </c>
      <c r="H30" s="21">
        <f>SUM(H23)</f>
        <v>0</v>
      </c>
      <c r="I30" s="43"/>
      <c r="J30" s="98"/>
      <c r="K30" s="98"/>
      <c r="L30" s="98"/>
      <c r="M30" s="98"/>
      <c r="N30" s="99"/>
      <c r="O30" s="98"/>
    </row>
    <row r="31" spans="1:15" ht="15" customHeight="1" x14ac:dyDescent="0.25">
      <c r="A31" s="161" t="s">
        <v>31</v>
      </c>
      <c r="B31" s="161"/>
      <c r="C31" s="161"/>
      <c r="D31" s="161"/>
      <c r="E31" s="22">
        <f t="shared" si="2"/>
        <v>-875.7560000000002</v>
      </c>
      <c r="F31" s="22">
        <f t="shared" ref="F31:G31" si="7">SUM(F27:F30)</f>
        <v>-215.85600000000008</v>
      </c>
      <c r="G31" s="22">
        <f t="shared" si="7"/>
        <v>-34</v>
      </c>
      <c r="H31" s="22">
        <f>SUM(H27:H30)</f>
        <v>-659.90000000000009</v>
      </c>
      <c r="J31" s="98"/>
      <c r="K31" s="98"/>
      <c r="L31" s="98"/>
      <c r="M31" s="98"/>
      <c r="N31" s="98"/>
      <c r="O31" s="98"/>
    </row>
    <row r="32" spans="1:15" x14ac:dyDescent="0.25">
      <c r="J32" s="98"/>
      <c r="K32" s="98"/>
      <c r="L32" s="98"/>
      <c r="M32" s="98"/>
      <c r="N32" s="98"/>
      <c r="O32" s="98"/>
    </row>
    <row r="33" spans="4:7" x14ac:dyDescent="0.25">
      <c r="E33" s="24"/>
    </row>
    <row r="34" spans="4:7" x14ac:dyDescent="0.25">
      <c r="E34" s="24"/>
    </row>
    <row r="35" spans="4:7" x14ac:dyDescent="0.25">
      <c r="D35" s="66"/>
      <c r="E35" s="24"/>
      <c r="F35" s="24"/>
      <c r="G35" s="24"/>
    </row>
  </sheetData>
  <mergeCells count="26">
    <mergeCell ref="G7:H7"/>
    <mergeCell ref="H9:H11"/>
    <mergeCell ref="C8:C11"/>
    <mergeCell ref="G10:G11"/>
    <mergeCell ref="F8:H8"/>
    <mergeCell ref="F9:G9"/>
    <mergeCell ref="F10:F11"/>
    <mergeCell ref="E8:E11"/>
    <mergeCell ref="E1:H1"/>
    <mergeCell ref="E2:H2"/>
    <mergeCell ref="E3:H3"/>
    <mergeCell ref="E4:H4"/>
    <mergeCell ref="A6:I6"/>
    <mergeCell ref="A8:A11"/>
    <mergeCell ref="D8:D11"/>
    <mergeCell ref="A31:D31"/>
    <mergeCell ref="B8:B11"/>
    <mergeCell ref="A28:D28"/>
    <mergeCell ref="B13:B21"/>
    <mergeCell ref="A29:D29"/>
    <mergeCell ref="D20:D21"/>
    <mergeCell ref="A30:D30"/>
    <mergeCell ref="C14:C19"/>
    <mergeCell ref="B24:B26"/>
    <mergeCell ref="C24:C26"/>
    <mergeCell ref="A27:D27"/>
  </mergeCells>
  <phoneticPr fontId="0" type="noConversion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P18" sqref="P18"/>
    </sheetView>
  </sheetViews>
  <sheetFormatPr defaultColWidth="9.140625" defaultRowHeight="15" x14ac:dyDescent="0.25"/>
  <cols>
    <col min="1" max="1" width="6.28515625" style="14" customWidth="1"/>
    <col min="2" max="2" width="16.7109375" style="14" customWidth="1"/>
    <col min="3" max="3" width="30.28515625" style="14" customWidth="1"/>
    <col min="4" max="4" width="43.85546875" style="14" customWidth="1"/>
    <col min="5" max="5" width="9.28515625" style="14" customWidth="1"/>
    <col min="6" max="6" width="9" style="14" customWidth="1"/>
    <col min="7" max="7" width="11" style="14" customWidth="1"/>
    <col min="8" max="8" width="9.28515625" style="14" customWidth="1"/>
    <col min="9" max="9" width="9.140625" style="14" hidden="1" customWidth="1"/>
    <col min="10" max="16384" width="9.140625" style="14"/>
  </cols>
  <sheetData>
    <row r="1" spans="1:9" ht="15" customHeight="1" x14ac:dyDescent="0.25">
      <c r="E1" s="125" t="s">
        <v>33</v>
      </c>
      <c r="F1" s="125"/>
      <c r="G1" s="125"/>
      <c r="H1" s="125"/>
    </row>
    <row r="2" spans="1:9" ht="15" customHeight="1" x14ac:dyDescent="0.25">
      <c r="E2" s="125" t="s">
        <v>181</v>
      </c>
      <c r="F2" s="125"/>
      <c r="G2" s="125"/>
      <c r="H2" s="125"/>
    </row>
    <row r="3" spans="1:9" ht="15" customHeight="1" x14ac:dyDescent="0.25">
      <c r="E3" s="125" t="s">
        <v>233</v>
      </c>
      <c r="F3" s="125"/>
      <c r="G3" s="125"/>
      <c r="H3" s="125"/>
    </row>
    <row r="4" spans="1:9" ht="15" customHeight="1" x14ac:dyDescent="0.25">
      <c r="E4" s="125" t="s">
        <v>56</v>
      </c>
      <c r="F4" s="125"/>
      <c r="G4" s="125"/>
      <c r="H4" s="125"/>
    </row>
    <row r="5" spans="1:9" ht="18.75" customHeight="1" x14ac:dyDescent="0.25">
      <c r="E5" s="25"/>
      <c r="F5" s="25"/>
      <c r="G5" s="25"/>
      <c r="H5" s="25"/>
    </row>
    <row r="6" spans="1:9" ht="30" customHeight="1" x14ac:dyDescent="0.25">
      <c r="A6" s="143" t="s">
        <v>55</v>
      </c>
      <c r="B6" s="143"/>
      <c r="C6" s="143"/>
      <c r="D6" s="143"/>
      <c r="E6" s="143"/>
      <c r="F6" s="143"/>
      <c r="G6" s="143"/>
      <c r="H6" s="143"/>
      <c r="I6" s="143"/>
    </row>
    <row r="7" spans="1:9" ht="14.25" customHeight="1" x14ac:dyDescent="0.25">
      <c r="G7" s="172" t="s">
        <v>30</v>
      </c>
      <c r="H7" s="172"/>
    </row>
    <row r="8" spans="1:9" ht="15.75" customHeight="1" x14ac:dyDescent="0.25">
      <c r="A8" s="159" t="s">
        <v>14</v>
      </c>
      <c r="B8" s="160" t="s">
        <v>18</v>
      </c>
      <c r="C8" s="160" t="s">
        <v>19</v>
      </c>
      <c r="D8" s="160" t="s">
        <v>20</v>
      </c>
      <c r="E8" s="160" t="s">
        <v>0</v>
      </c>
      <c r="F8" s="160" t="s">
        <v>1</v>
      </c>
      <c r="G8" s="160"/>
      <c r="H8" s="160"/>
    </row>
    <row r="9" spans="1:9" ht="12.75" customHeight="1" x14ac:dyDescent="0.25">
      <c r="A9" s="159"/>
      <c r="B9" s="160"/>
      <c r="C9" s="160"/>
      <c r="D9" s="160"/>
      <c r="E9" s="160"/>
      <c r="F9" s="160" t="s">
        <v>2</v>
      </c>
      <c r="G9" s="160"/>
      <c r="H9" s="160" t="s">
        <v>3</v>
      </c>
    </row>
    <row r="10" spans="1:9" ht="15" customHeight="1" x14ac:dyDescent="0.25">
      <c r="A10" s="159"/>
      <c r="B10" s="160"/>
      <c r="C10" s="160"/>
      <c r="D10" s="160"/>
      <c r="E10" s="160"/>
      <c r="F10" s="160" t="s">
        <v>4</v>
      </c>
      <c r="G10" s="160" t="s">
        <v>5</v>
      </c>
      <c r="H10" s="160"/>
    </row>
    <row r="11" spans="1:9" ht="15" customHeight="1" x14ac:dyDescent="0.25">
      <c r="A11" s="159"/>
      <c r="B11" s="160"/>
      <c r="C11" s="160"/>
      <c r="D11" s="160"/>
      <c r="E11" s="160"/>
      <c r="F11" s="160"/>
      <c r="G11" s="160"/>
      <c r="H11" s="160"/>
    </row>
    <row r="12" spans="1:9" ht="15.75" customHeight="1" x14ac:dyDescent="0.25">
      <c r="A12" s="82">
        <v>5</v>
      </c>
      <c r="B12" s="132" t="s">
        <v>11</v>
      </c>
      <c r="C12" s="4" t="s">
        <v>76</v>
      </c>
      <c r="D12" s="4" t="s">
        <v>77</v>
      </c>
      <c r="E12" s="21">
        <f t="shared" ref="E12:E17" si="0">SUM(F12,H12)</f>
        <v>-0.8</v>
      </c>
      <c r="F12" s="21">
        <v>-0.8</v>
      </c>
      <c r="G12" s="21"/>
      <c r="H12" s="21"/>
    </row>
    <row r="13" spans="1:9" ht="15.75" customHeight="1" x14ac:dyDescent="0.25">
      <c r="A13" s="83">
        <v>9</v>
      </c>
      <c r="B13" s="132"/>
      <c r="C13" s="37" t="s">
        <v>51</v>
      </c>
      <c r="D13" s="77" t="s">
        <v>65</v>
      </c>
      <c r="E13" s="21">
        <f t="shared" si="0"/>
        <v>-4.3</v>
      </c>
      <c r="F13" s="21">
        <v>-4.3</v>
      </c>
      <c r="G13" s="21"/>
      <c r="H13" s="21"/>
    </row>
    <row r="14" spans="1:9" ht="15.75" customHeight="1" x14ac:dyDescent="0.25">
      <c r="A14" s="88">
        <v>10</v>
      </c>
      <c r="B14" s="132"/>
      <c r="C14" s="4" t="s">
        <v>78</v>
      </c>
      <c r="D14" s="4" t="s">
        <v>79</v>
      </c>
      <c r="E14" s="21">
        <f t="shared" si="0"/>
        <v>-11.8</v>
      </c>
      <c r="F14" s="21">
        <v>-11.8</v>
      </c>
      <c r="G14" s="21"/>
      <c r="H14" s="21"/>
    </row>
    <row r="15" spans="1:9" ht="16.5" customHeight="1" x14ac:dyDescent="0.25">
      <c r="A15" s="60">
        <v>13</v>
      </c>
      <c r="B15" s="132"/>
      <c r="C15" s="4" t="s">
        <v>93</v>
      </c>
      <c r="D15" s="4" t="s">
        <v>94</v>
      </c>
      <c r="E15" s="21">
        <f t="shared" si="0"/>
        <v>1.5</v>
      </c>
      <c r="F15" s="21">
        <v>-2</v>
      </c>
      <c r="G15" s="21"/>
      <c r="H15" s="21">
        <v>3.5</v>
      </c>
    </row>
    <row r="16" spans="1:9" ht="16.5" customHeight="1" x14ac:dyDescent="0.25">
      <c r="A16" s="88">
        <v>14</v>
      </c>
      <c r="B16" s="132"/>
      <c r="C16" s="4" t="s">
        <v>52</v>
      </c>
      <c r="D16" s="4" t="s">
        <v>62</v>
      </c>
      <c r="E16" s="21">
        <f t="shared" si="0"/>
        <v>-6.4</v>
      </c>
      <c r="F16" s="21">
        <v>-6.4</v>
      </c>
      <c r="G16" s="21"/>
      <c r="H16" s="21"/>
    </row>
    <row r="17" spans="1:8" ht="16.5" customHeight="1" x14ac:dyDescent="0.25">
      <c r="A17" s="74">
        <v>16</v>
      </c>
      <c r="B17" s="132"/>
      <c r="C17" s="4" t="s">
        <v>95</v>
      </c>
      <c r="D17" s="4" t="s">
        <v>96</v>
      </c>
      <c r="E17" s="21">
        <f t="shared" si="0"/>
        <v>-7</v>
      </c>
      <c r="F17" s="21">
        <v>-7</v>
      </c>
      <c r="G17" s="21"/>
      <c r="H17" s="21"/>
    </row>
    <row r="18" spans="1:8" x14ac:dyDescent="0.25">
      <c r="A18" s="30">
        <v>17</v>
      </c>
      <c r="B18" s="132"/>
      <c r="C18" s="4" t="s">
        <v>83</v>
      </c>
      <c r="D18" s="4" t="s">
        <v>84</v>
      </c>
      <c r="E18" s="21">
        <f t="shared" ref="E18:E36" si="1">SUM(F18,H18)</f>
        <v>-4</v>
      </c>
      <c r="F18" s="21">
        <v>-4</v>
      </c>
      <c r="G18" s="21"/>
      <c r="H18" s="21"/>
    </row>
    <row r="19" spans="1:8" x14ac:dyDescent="0.25">
      <c r="A19" s="30">
        <v>18</v>
      </c>
      <c r="B19" s="132"/>
      <c r="C19" s="4" t="s">
        <v>97</v>
      </c>
      <c r="D19" s="4" t="s">
        <v>98</v>
      </c>
      <c r="E19" s="21">
        <f t="shared" si="1"/>
        <v>3</v>
      </c>
      <c r="F19" s="21">
        <v>3</v>
      </c>
      <c r="G19" s="21"/>
      <c r="H19" s="21"/>
    </row>
    <row r="20" spans="1:8" x14ac:dyDescent="0.25">
      <c r="A20" s="30">
        <v>19</v>
      </c>
      <c r="B20" s="132"/>
      <c r="C20" s="4" t="s">
        <v>101</v>
      </c>
      <c r="D20" s="4" t="s">
        <v>102</v>
      </c>
      <c r="E20" s="21">
        <f t="shared" si="1"/>
        <v>-16.899999999999999</v>
      </c>
      <c r="F20" s="21">
        <v>-16.899999999999999</v>
      </c>
      <c r="G20" s="21"/>
      <c r="H20" s="21"/>
    </row>
    <row r="21" spans="1:8" x14ac:dyDescent="0.25">
      <c r="A21" s="30">
        <v>20</v>
      </c>
      <c r="B21" s="132"/>
      <c r="C21" s="4" t="s">
        <v>103</v>
      </c>
      <c r="D21" s="4" t="s">
        <v>104</v>
      </c>
      <c r="E21" s="21">
        <f t="shared" si="1"/>
        <v>-12.5</v>
      </c>
      <c r="F21" s="21">
        <v>-10.5</v>
      </c>
      <c r="G21" s="21"/>
      <c r="H21" s="21">
        <v>-2</v>
      </c>
    </row>
    <row r="22" spans="1:8" ht="27" customHeight="1" x14ac:dyDescent="0.25">
      <c r="A22" s="30">
        <v>21</v>
      </c>
      <c r="B22" s="132"/>
      <c r="C22" s="64" t="s">
        <v>81</v>
      </c>
      <c r="D22" s="64" t="s">
        <v>82</v>
      </c>
      <c r="E22" s="21">
        <f t="shared" si="1"/>
        <v>1.2</v>
      </c>
      <c r="F22" s="21">
        <v>1.2</v>
      </c>
      <c r="G22" s="21"/>
      <c r="H22" s="21"/>
    </row>
    <row r="23" spans="1:8" ht="15.75" customHeight="1" x14ac:dyDescent="0.25">
      <c r="A23" s="30">
        <v>22</v>
      </c>
      <c r="B23" s="131" t="s">
        <v>57</v>
      </c>
      <c r="C23" s="77" t="s">
        <v>128</v>
      </c>
      <c r="D23" s="77" t="s">
        <v>129</v>
      </c>
      <c r="E23" s="21">
        <f t="shared" si="1"/>
        <v>1.1000000000000001</v>
      </c>
      <c r="F23" s="21">
        <v>1.1000000000000001</v>
      </c>
      <c r="G23" s="21"/>
      <c r="H23" s="21"/>
    </row>
    <row r="24" spans="1:8" ht="30" x14ac:dyDescent="0.25">
      <c r="A24" s="30">
        <v>24</v>
      </c>
      <c r="B24" s="133"/>
      <c r="C24" s="4" t="s">
        <v>131</v>
      </c>
      <c r="D24" s="4" t="s">
        <v>134</v>
      </c>
      <c r="E24" s="21">
        <f t="shared" si="1"/>
        <v>-4</v>
      </c>
      <c r="F24" s="21">
        <v>-4</v>
      </c>
      <c r="G24" s="21"/>
      <c r="H24" s="21"/>
    </row>
    <row r="25" spans="1:8" x14ac:dyDescent="0.25">
      <c r="A25" s="30">
        <v>27</v>
      </c>
      <c r="B25" s="131" t="s">
        <v>60</v>
      </c>
      <c r="C25" s="4" t="s">
        <v>59</v>
      </c>
      <c r="D25" s="4" t="s">
        <v>80</v>
      </c>
      <c r="E25" s="21">
        <f t="shared" si="1"/>
        <v>-3.5</v>
      </c>
      <c r="F25" s="21">
        <v>-3.5</v>
      </c>
      <c r="G25" s="21">
        <v>0.2</v>
      </c>
      <c r="H25" s="21"/>
    </row>
    <row r="26" spans="1:8" ht="29.25" customHeight="1" x14ac:dyDescent="0.25">
      <c r="A26" s="30">
        <v>28</v>
      </c>
      <c r="B26" s="132"/>
      <c r="C26" s="4" t="s">
        <v>140</v>
      </c>
      <c r="D26" s="4" t="s">
        <v>141</v>
      </c>
      <c r="E26" s="21">
        <f t="shared" si="1"/>
        <v>-5</v>
      </c>
      <c r="F26" s="21">
        <v>-5</v>
      </c>
      <c r="G26" s="21"/>
      <c r="H26" s="21"/>
    </row>
    <row r="27" spans="1:8" ht="16.5" customHeight="1" x14ac:dyDescent="0.25">
      <c r="A27" s="30">
        <v>30</v>
      </c>
      <c r="B27" s="132"/>
      <c r="C27" s="4" t="s">
        <v>142</v>
      </c>
      <c r="D27" s="4" t="s">
        <v>143</v>
      </c>
      <c r="E27" s="21">
        <f t="shared" si="1"/>
        <v>-1.2</v>
      </c>
      <c r="F27" s="21">
        <v>-1.2</v>
      </c>
      <c r="G27" s="21"/>
      <c r="H27" s="21"/>
    </row>
    <row r="28" spans="1:8" ht="27.75" customHeight="1" x14ac:dyDescent="0.25">
      <c r="A28" s="30">
        <v>31</v>
      </c>
      <c r="B28" s="133"/>
      <c r="C28" s="4" t="s">
        <v>144</v>
      </c>
      <c r="D28" s="4" t="s">
        <v>150</v>
      </c>
      <c r="E28" s="21">
        <f t="shared" si="1"/>
        <v>-1.1000000000000001</v>
      </c>
      <c r="F28" s="21">
        <v>-1.1000000000000001</v>
      </c>
      <c r="G28" s="21"/>
      <c r="H28" s="21"/>
    </row>
    <row r="29" spans="1:8" ht="16.5" customHeight="1" x14ac:dyDescent="0.25">
      <c r="A29" s="30">
        <v>34</v>
      </c>
      <c r="B29" s="131" t="s">
        <v>13</v>
      </c>
      <c r="C29" s="4" t="s">
        <v>6</v>
      </c>
      <c r="D29" s="4" t="s">
        <v>86</v>
      </c>
      <c r="E29" s="21">
        <f t="shared" si="1"/>
        <v>15.5</v>
      </c>
      <c r="F29" s="118">
        <v>15.5</v>
      </c>
      <c r="G29" s="118"/>
      <c r="H29" s="118"/>
    </row>
    <row r="30" spans="1:8" ht="16.5" customHeight="1" x14ac:dyDescent="0.25">
      <c r="A30" s="117">
        <v>35</v>
      </c>
      <c r="B30" s="133"/>
      <c r="C30" s="4" t="s">
        <v>6</v>
      </c>
      <c r="D30" s="4" t="s">
        <v>229</v>
      </c>
      <c r="E30" s="21">
        <f t="shared" si="1"/>
        <v>0</v>
      </c>
      <c r="F30" s="118">
        <v>1.5</v>
      </c>
      <c r="G30" s="118"/>
      <c r="H30" s="118">
        <v>-1.5</v>
      </c>
    </row>
    <row r="31" spans="1:8" ht="16.5" customHeight="1" x14ac:dyDescent="0.25">
      <c r="A31" s="30">
        <v>36</v>
      </c>
      <c r="B31" s="100" t="s">
        <v>11</v>
      </c>
      <c r="C31" s="64" t="s">
        <v>87</v>
      </c>
      <c r="D31" s="4" t="s">
        <v>88</v>
      </c>
      <c r="E31" s="21">
        <f t="shared" si="1"/>
        <v>-5.4</v>
      </c>
      <c r="F31" s="21">
        <v>-5.4</v>
      </c>
      <c r="G31" s="21"/>
      <c r="H31" s="21"/>
    </row>
    <row r="32" spans="1:8" x14ac:dyDescent="0.25">
      <c r="A32" s="160" t="s">
        <v>22</v>
      </c>
      <c r="B32" s="160"/>
      <c r="C32" s="160"/>
      <c r="D32" s="160"/>
      <c r="E32" s="21">
        <f t="shared" si="1"/>
        <v>-63.399999999999991</v>
      </c>
      <c r="F32" s="21">
        <f>SUM(F12:F22,F31)</f>
        <v>-64.899999999999991</v>
      </c>
      <c r="G32" s="21">
        <f>SUM(G12:G22,G31)</f>
        <v>0</v>
      </c>
      <c r="H32" s="21">
        <f>SUM(H12:H22,H31)</f>
        <v>1.5</v>
      </c>
    </row>
    <row r="33" spans="1:8" x14ac:dyDescent="0.25">
      <c r="A33" s="160" t="s">
        <v>58</v>
      </c>
      <c r="B33" s="160"/>
      <c r="C33" s="160"/>
      <c r="D33" s="160"/>
      <c r="E33" s="21">
        <f t="shared" si="1"/>
        <v>-2.9</v>
      </c>
      <c r="F33" s="21">
        <f t="shared" ref="F33:G33" si="2">SUM(F23:F24)</f>
        <v>-2.9</v>
      </c>
      <c r="G33" s="21">
        <f t="shared" si="2"/>
        <v>0</v>
      </c>
      <c r="H33" s="21">
        <f>SUM(H23:H24)</f>
        <v>0</v>
      </c>
    </row>
    <row r="34" spans="1:8" ht="15" customHeight="1" x14ac:dyDescent="0.25">
      <c r="A34" s="160" t="s">
        <v>68</v>
      </c>
      <c r="B34" s="160"/>
      <c r="C34" s="160"/>
      <c r="D34" s="160"/>
      <c r="E34" s="21">
        <f>SUM(F34,H34)</f>
        <v>-10.799999999999999</v>
      </c>
      <c r="F34" s="21">
        <f t="shared" ref="F34:G34" si="3">SUM(F25:F28)</f>
        <v>-10.799999999999999</v>
      </c>
      <c r="G34" s="21">
        <f t="shared" si="3"/>
        <v>0.2</v>
      </c>
      <c r="H34" s="21">
        <f>SUM(H25:H28)</f>
        <v>0</v>
      </c>
    </row>
    <row r="35" spans="1:8" ht="15" customHeight="1" x14ac:dyDescent="0.25">
      <c r="A35" s="160" t="s">
        <v>24</v>
      </c>
      <c r="B35" s="160"/>
      <c r="C35" s="160"/>
      <c r="D35" s="160"/>
      <c r="E35" s="21">
        <f>SUM(F35,H35)</f>
        <v>15.5</v>
      </c>
      <c r="F35" s="21">
        <f t="shared" ref="F35:G35" si="4">SUM(F29:F30)</f>
        <v>17</v>
      </c>
      <c r="G35" s="21">
        <f t="shared" si="4"/>
        <v>0</v>
      </c>
      <c r="H35" s="21">
        <f>SUM(H29:H30)</f>
        <v>-1.5</v>
      </c>
    </row>
    <row r="36" spans="1:8" x14ac:dyDescent="0.25">
      <c r="A36" s="161" t="s">
        <v>31</v>
      </c>
      <c r="B36" s="161"/>
      <c r="C36" s="161"/>
      <c r="D36" s="161"/>
      <c r="E36" s="22">
        <f t="shared" si="1"/>
        <v>-61.599999999999994</v>
      </c>
      <c r="F36" s="22">
        <f t="shared" ref="F36:G36" si="5">SUM(F32:F35)</f>
        <v>-61.599999999999994</v>
      </c>
      <c r="G36" s="22">
        <f t="shared" si="5"/>
        <v>0.2</v>
      </c>
      <c r="H36" s="22">
        <f>SUM(H32:H35)</f>
        <v>0</v>
      </c>
    </row>
  </sheetData>
  <mergeCells count="25">
    <mergeCell ref="A36:D36"/>
    <mergeCell ref="A8:A11"/>
    <mergeCell ref="B8:B11"/>
    <mergeCell ref="C8:C11"/>
    <mergeCell ref="D8:D11"/>
    <mergeCell ref="A32:D32"/>
    <mergeCell ref="A34:D34"/>
    <mergeCell ref="B12:B22"/>
    <mergeCell ref="B23:B24"/>
    <mergeCell ref="A33:D33"/>
    <mergeCell ref="B25:B28"/>
    <mergeCell ref="A35:D35"/>
    <mergeCell ref="B29:B30"/>
    <mergeCell ref="E8:E11"/>
    <mergeCell ref="F8:H8"/>
    <mergeCell ref="F9:G9"/>
    <mergeCell ref="H9:H11"/>
    <mergeCell ref="F10:F11"/>
    <mergeCell ref="G10:G11"/>
    <mergeCell ref="G7:H7"/>
    <mergeCell ref="E1:H1"/>
    <mergeCell ref="E2:H2"/>
    <mergeCell ref="E3:H3"/>
    <mergeCell ref="E4:H4"/>
    <mergeCell ref="A6:I6"/>
  </mergeCells>
  <pageMargins left="0.35433070866141736" right="0.35433070866141736" top="0.59055118110236227" bottom="0.39370078740157483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J22" sqref="J22"/>
    </sheetView>
  </sheetViews>
  <sheetFormatPr defaultColWidth="9.140625" defaultRowHeight="15" x14ac:dyDescent="0.25"/>
  <cols>
    <col min="1" max="1" width="6.28515625" style="14" customWidth="1"/>
    <col min="2" max="2" width="16.7109375" style="14" customWidth="1"/>
    <col min="3" max="3" width="30.28515625" style="14" customWidth="1"/>
    <col min="4" max="4" width="41.7109375" style="14" customWidth="1"/>
    <col min="5" max="5" width="9.28515625" style="14" customWidth="1"/>
    <col min="6" max="6" width="9" style="14" customWidth="1"/>
    <col min="7" max="7" width="11" style="14" customWidth="1"/>
    <col min="8" max="8" width="9.28515625" style="14" customWidth="1"/>
    <col min="9" max="9" width="9.140625" style="14" hidden="1" customWidth="1"/>
    <col min="10" max="16384" width="9.140625" style="14"/>
  </cols>
  <sheetData>
    <row r="1" spans="1:9" ht="15" customHeight="1" x14ac:dyDescent="0.25">
      <c r="E1" s="125" t="s">
        <v>33</v>
      </c>
      <c r="F1" s="125"/>
      <c r="G1" s="125"/>
      <c r="H1" s="125"/>
    </row>
    <row r="2" spans="1:9" ht="15" customHeight="1" x14ac:dyDescent="0.25">
      <c r="E2" s="125" t="s">
        <v>181</v>
      </c>
      <c r="F2" s="125"/>
      <c r="G2" s="125"/>
      <c r="H2" s="125"/>
    </row>
    <row r="3" spans="1:9" ht="15" customHeight="1" x14ac:dyDescent="0.25">
      <c r="E3" s="125" t="s">
        <v>233</v>
      </c>
      <c r="F3" s="125"/>
      <c r="G3" s="125"/>
      <c r="H3" s="125"/>
    </row>
    <row r="4" spans="1:9" ht="15" customHeight="1" x14ac:dyDescent="0.25">
      <c r="E4" s="125" t="s">
        <v>179</v>
      </c>
      <c r="F4" s="125"/>
      <c r="G4" s="125"/>
      <c r="H4" s="125"/>
    </row>
    <row r="5" spans="1:9" x14ac:dyDescent="0.25">
      <c r="E5" s="94"/>
      <c r="F5" s="94"/>
      <c r="G5" s="94"/>
      <c r="H5" s="94"/>
    </row>
    <row r="6" spans="1:9" x14ac:dyDescent="0.25">
      <c r="A6" s="171" t="s">
        <v>180</v>
      </c>
      <c r="B6" s="171"/>
      <c r="C6" s="171"/>
      <c r="D6" s="171"/>
      <c r="E6" s="171"/>
      <c r="F6" s="171"/>
      <c r="G6" s="171"/>
      <c r="H6" s="171"/>
      <c r="I6" s="171"/>
    </row>
    <row r="7" spans="1:9" x14ac:dyDescent="0.25">
      <c r="G7" s="172" t="s">
        <v>30</v>
      </c>
      <c r="H7" s="172"/>
    </row>
    <row r="8" spans="1:9" x14ac:dyDescent="0.25">
      <c r="A8" s="159" t="s">
        <v>14</v>
      </c>
      <c r="B8" s="160" t="s">
        <v>18</v>
      </c>
      <c r="C8" s="160" t="s">
        <v>19</v>
      </c>
      <c r="D8" s="160" t="s">
        <v>20</v>
      </c>
      <c r="E8" s="160" t="s">
        <v>0</v>
      </c>
      <c r="F8" s="160" t="s">
        <v>1</v>
      </c>
      <c r="G8" s="160"/>
      <c r="H8" s="160"/>
    </row>
    <row r="9" spans="1:9" x14ac:dyDescent="0.25">
      <c r="A9" s="159"/>
      <c r="B9" s="160"/>
      <c r="C9" s="160"/>
      <c r="D9" s="160"/>
      <c r="E9" s="160"/>
      <c r="F9" s="160" t="s">
        <v>2</v>
      </c>
      <c r="G9" s="160"/>
      <c r="H9" s="160" t="s">
        <v>3</v>
      </c>
    </row>
    <row r="10" spans="1:9" ht="15" customHeight="1" x14ac:dyDescent="0.25">
      <c r="A10" s="159"/>
      <c r="B10" s="160"/>
      <c r="C10" s="160"/>
      <c r="D10" s="160"/>
      <c r="E10" s="160"/>
      <c r="F10" s="160" t="s">
        <v>4</v>
      </c>
      <c r="G10" s="160" t="s">
        <v>5</v>
      </c>
      <c r="H10" s="160"/>
    </row>
    <row r="11" spans="1:9" ht="15" customHeight="1" x14ac:dyDescent="0.25">
      <c r="A11" s="159"/>
      <c r="B11" s="160"/>
      <c r="C11" s="160"/>
      <c r="D11" s="160"/>
      <c r="E11" s="160"/>
      <c r="F11" s="160"/>
      <c r="G11" s="160"/>
      <c r="H11" s="160"/>
    </row>
    <row r="12" spans="1:9" ht="18.75" customHeight="1" x14ac:dyDescent="0.25">
      <c r="A12" s="30">
        <v>15</v>
      </c>
      <c r="B12" s="97" t="s">
        <v>12</v>
      </c>
      <c r="C12" s="64" t="s">
        <v>6</v>
      </c>
      <c r="D12" s="64" t="s">
        <v>61</v>
      </c>
      <c r="E12" s="21">
        <f t="shared" ref="E12:E16" si="0">SUM(F12,H12)</f>
        <v>0</v>
      </c>
      <c r="F12" s="21">
        <v>-5.2</v>
      </c>
      <c r="G12" s="21"/>
      <c r="H12" s="21">
        <v>5.2</v>
      </c>
    </row>
    <row r="13" spans="1:9" ht="18.75" customHeight="1" x14ac:dyDescent="0.25">
      <c r="A13" s="30">
        <v>17</v>
      </c>
      <c r="B13" s="97" t="s">
        <v>13</v>
      </c>
      <c r="C13" s="77" t="s">
        <v>6</v>
      </c>
      <c r="D13" s="77" t="s">
        <v>21</v>
      </c>
      <c r="E13" s="21">
        <f t="shared" si="0"/>
        <v>0</v>
      </c>
      <c r="F13" s="21">
        <v>0.4</v>
      </c>
      <c r="G13" s="21"/>
      <c r="H13" s="21">
        <v>-0.4</v>
      </c>
    </row>
    <row r="14" spans="1:9" ht="17.25" customHeight="1" x14ac:dyDescent="0.25">
      <c r="A14" s="160" t="s">
        <v>23</v>
      </c>
      <c r="B14" s="160"/>
      <c r="C14" s="160"/>
      <c r="D14" s="160"/>
      <c r="E14" s="21">
        <f t="shared" si="0"/>
        <v>0</v>
      </c>
      <c r="F14" s="21">
        <f t="shared" ref="F14:G14" si="1">SUM(F12)</f>
        <v>-5.2</v>
      </c>
      <c r="G14" s="21">
        <f t="shared" si="1"/>
        <v>0</v>
      </c>
      <c r="H14" s="21">
        <f>SUM(H12)</f>
        <v>5.2</v>
      </c>
    </row>
    <row r="15" spans="1:9" x14ac:dyDescent="0.25">
      <c r="A15" s="160" t="s">
        <v>24</v>
      </c>
      <c r="B15" s="160"/>
      <c r="C15" s="160"/>
      <c r="D15" s="160"/>
      <c r="E15" s="21">
        <f t="shared" si="0"/>
        <v>0</v>
      </c>
      <c r="F15" s="21">
        <f t="shared" ref="F15:G15" si="2">SUM(F13)</f>
        <v>0.4</v>
      </c>
      <c r="G15" s="21">
        <f t="shared" si="2"/>
        <v>0</v>
      </c>
      <c r="H15" s="21">
        <f>SUM(H13)</f>
        <v>-0.4</v>
      </c>
    </row>
    <row r="16" spans="1:9" x14ac:dyDescent="0.25">
      <c r="A16" s="161" t="s">
        <v>31</v>
      </c>
      <c r="B16" s="161"/>
      <c r="C16" s="161"/>
      <c r="D16" s="161"/>
      <c r="E16" s="22">
        <f t="shared" si="0"/>
        <v>0</v>
      </c>
      <c r="F16" s="22">
        <f t="shared" ref="F16:G16" si="3">SUM(F14:F15)</f>
        <v>-4.8</v>
      </c>
      <c r="G16" s="22">
        <f t="shared" si="3"/>
        <v>0</v>
      </c>
      <c r="H16" s="22">
        <f>SUM(H14:H15)</f>
        <v>4.8</v>
      </c>
    </row>
    <row r="18" spans="5:5" x14ac:dyDescent="0.25">
      <c r="E18" s="24"/>
    </row>
    <row r="26" spans="5:5" x14ac:dyDescent="0.25">
      <c r="E26" s="29"/>
    </row>
    <row r="27" spans="5:5" x14ac:dyDescent="0.25">
      <c r="E27" s="24"/>
    </row>
  </sheetData>
  <mergeCells count="19">
    <mergeCell ref="A15:D15"/>
    <mergeCell ref="A16:D16"/>
    <mergeCell ref="A14:D14"/>
    <mergeCell ref="A8:A11"/>
    <mergeCell ref="B8:B11"/>
    <mergeCell ref="C8:C11"/>
    <mergeCell ref="D8:D11"/>
    <mergeCell ref="E8:E11"/>
    <mergeCell ref="F8:H8"/>
    <mergeCell ref="F9:G9"/>
    <mergeCell ref="H9:H11"/>
    <mergeCell ref="F10:F11"/>
    <mergeCell ref="G10:G11"/>
    <mergeCell ref="G7:H7"/>
    <mergeCell ref="E1:H1"/>
    <mergeCell ref="E2:H2"/>
    <mergeCell ref="E3:H3"/>
    <mergeCell ref="E4:H4"/>
    <mergeCell ref="A6:I6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39"/>
  <sheetViews>
    <sheetView workbookViewId="0">
      <selection activeCell="M16" sqref="M16"/>
    </sheetView>
  </sheetViews>
  <sheetFormatPr defaultColWidth="9.140625" defaultRowHeight="15" x14ac:dyDescent="0.2"/>
  <cols>
    <col min="1" max="1" width="7.85546875" style="5" customWidth="1"/>
    <col min="2" max="2" width="61.28515625" style="5" customWidth="1"/>
    <col min="3" max="3" width="3.7109375" style="5" customWidth="1"/>
    <col min="4" max="4" width="13.42578125" style="5" customWidth="1"/>
    <col min="5" max="5" width="12" style="5" customWidth="1"/>
    <col min="6" max="6" width="11.42578125" style="5" customWidth="1"/>
    <col min="7" max="7" width="12" style="5" customWidth="1"/>
    <col min="8" max="16384" width="9.140625" style="5"/>
  </cols>
  <sheetData>
    <row r="1" spans="1:9" ht="12.75" customHeight="1" x14ac:dyDescent="0.2">
      <c r="D1" s="139" t="s">
        <v>27</v>
      </c>
      <c r="E1" s="139"/>
      <c r="F1" s="139"/>
      <c r="G1" s="139"/>
    </row>
    <row r="2" spans="1:9" ht="12.75" customHeight="1" x14ac:dyDescent="0.2">
      <c r="D2" s="139" t="s">
        <v>195</v>
      </c>
      <c r="E2" s="139"/>
      <c r="F2" s="139"/>
      <c r="G2" s="139"/>
    </row>
    <row r="3" spans="1:9" ht="12.75" customHeight="1" x14ac:dyDescent="0.2">
      <c r="D3" s="139" t="s">
        <v>232</v>
      </c>
      <c r="E3" s="139"/>
      <c r="F3" s="139"/>
      <c r="G3" s="139"/>
    </row>
    <row r="4" spans="1:9" x14ac:dyDescent="0.25">
      <c r="D4" s="173" t="s">
        <v>35</v>
      </c>
      <c r="E4" s="173"/>
      <c r="F4" s="173"/>
      <c r="G4" s="173"/>
    </row>
    <row r="5" spans="1:9" x14ac:dyDescent="0.25">
      <c r="D5" s="17"/>
      <c r="E5" s="17"/>
      <c r="F5" s="17"/>
      <c r="G5" s="17"/>
    </row>
    <row r="6" spans="1:9" ht="32.25" customHeight="1" x14ac:dyDescent="0.2">
      <c r="A6" s="177" t="s">
        <v>43</v>
      </c>
      <c r="B6" s="177"/>
      <c r="C6" s="177"/>
      <c r="D6" s="177"/>
      <c r="E6" s="177"/>
      <c r="F6" s="177"/>
      <c r="G6" s="177"/>
    </row>
    <row r="7" spans="1:9" ht="19.5" customHeight="1" x14ac:dyDescent="0.2">
      <c r="F7" s="178" t="s">
        <v>30</v>
      </c>
      <c r="G7" s="178"/>
    </row>
    <row r="8" spans="1:9" ht="15" customHeight="1" x14ac:dyDescent="0.2">
      <c r="A8" s="130" t="s">
        <v>10</v>
      </c>
      <c r="B8" s="130" t="s">
        <v>8</v>
      </c>
      <c r="C8" s="181" t="s">
        <v>14</v>
      </c>
      <c r="D8" s="176" t="s">
        <v>0</v>
      </c>
      <c r="E8" s="176" t="s">
        <v>1</v>
      </c>
      <c r="F8" s="176"/>
      <c r="G8" s="176"/>
    </row>
    <row r="9" spans="1:9" ht="15" customHeight="1" x14ac:dyDescent="0.2">
      <c r="A9" s="130"/>
      <c r="B9" s="130"/>
      <c r="C9" s="182"/>
      <c r="D9" s="176"/>
      <c r="E9" s="176" t="s">
        <v>2</v>
      </c>
      <c r="F9" s="176"/>
      <c r="G9" s="130" t="s">
        <v>3</v>
      </c>
    </row>
    <row r="10" spans="1:9" ht="15" customHeight="1" x14ac:dyDescent="0.2">
      <c r="A10" s="130"/>
      <c r="B10" s="130"/>
      <c r="C10" s="182"/>
      <c r="D10" s="176"/>
      <c r="E10" s="176" t="s">
        <v>4</v>
      </c>
      <c r="F10" s="176" t="s">
        <v>5</v>
      </c>
      <c r="G10" s="130"/>
    </row>
    <row r="11" spans="1:9" ht="19.5" customHeight="1" x14ac:dyDescent="0.2">
      <c r="A11" s="130"/>
      <c r="B11" s="130"/>
      <c r="C11" s="183"/>
      <c r="D11" s="176"/>
      <c r="E11" s="176"/>
      <c r="F11" s="176"/>
      <c r="G11" s="130"/>
    </row>
    <row r="12" spans="1:9" ht="30.75" customHeight="1" x14ac:dyDescent="0.25">
      <c r="A12" s="18" t="s">
        <v>11</v>
      </c>
      <c r="B12" s="6" t="s">
        <v>9</v>
      </c>
      <c r="C12" s="13">
        <v>1</v>
      </c>
      <c r="D12" s="19">
        <f t="shared" ref="D12:D22" si="0">SUM(E12,G12)</f>
        <v>-53.899999999999991</v>
      </c>
      <c r="E12" s="19">
        <f>SUM('savivaldybės funkcijos(3)'!F50,'ugdymo reikmėms(5)'!F20,'kt_ dotacijos (6)'!F27,'biudz įst paj (7)'!F32)</f>
        <v>-55.999999999999993</v>
      </c>
      <c r="F12" s="19">
        <f>SUM('savivaldybės funkcijos(3)'!G50,'ugdymo reikmėms(5)'!G20,'kt_ dotacijos (6)'!G27,'biudz įst paj (7)'!G32)</f>
        <v>-5.5999999999999988</v>
      </c>
      <c r="G12" s="19">
        <f>SUM('savivaldybės funkcijos(3)'!H50,'ugdymo reikmėms(5)'!H20,'kt_ dotacijos (6)'!H27,'biudz įst paj (7)'!H32)</f>
        <v>2.1</v>
      </c>
      <c r="I12" s="7"/>
    </row>
    <row r="13" spans="1:9" ht="30.75" customHeight="1" x14ac:dyDescent="0.25">
      <c r="A13" s="11" t="s">
        <v>12</v>
      </c>
      <c r="B13" s="6" t="s">
        <v>17</v>
      </c>
      <c r="C13" s="13">
        <v>2</v>
      </c>
      <c r="D13" s="19">
        <f t="shared" si="0"/>
        <v>-1095.4000000000001</v>
      </c>
      <c r="E13" s="19">
        <f>SUM('savivaldybės funkcijos(3)'!F51,'kt_ dotacijos (6)'!F28,'likutis (8)'!F14)</f>
        <v>-583.30000000000007</v>
      </c>
      <c r="F13" s="19">
        <f>SUM('savivaldybės funkcijos(3)'!G51,'kt_ dotacijos (6)'!G28,'likutis (8)'!G14)</f>
        <v>-35.1</v>
      </c>
      <c r="G13" s="19">
        <f>SUM('savivaldybės funkcijos(3)'!H51,'kt_ dotacijos (6)'!H28,'likutis (8)'!H14)</f>
        <v>-512.1</v>
      </c>
      <c r="I13" s="7"/>
    </row>
    <row r="14" spans="1:9" ht="30.75" customHeight="1" x14ac:dyDescent="0.25">
      <c r="A14" s="11" t="s">
        <v>161</v>
      </c>
      <c r="B14" s="6" t="s">
        <v>197</v>
      </c>
      <c r="C14" s="13">
        <v>3</v>
      </c>
      <c r="D14" s="19">
        <f t="shared" si="0"/>
        <v>-20.6</v>
      </c>
      <c r="E14" s="19">
        <f>SUM('savivaldybės funkcijos(3)'!F52)</f>
        <v>-27.3</v>
      </c>
      <c r="F14" s="19">
        <f>SUM('savivaldybės funkcijos(3)'!G52)</f>
        <v>0</v>
      </c>
      <c r="G14" s="19">
        <f>SUM('savivaldybės funkcijos(3)'!H52)</f>
        <v>6.7000000000000011</v>
      </c>
      <c r="I14" s="7"/>
    </row>
    <row r="15" spans="1:9" ht="30.75" customHeight="1" x14ac:dyDescent="0.25">
      <c r="A15" s="11" t="s">
        <v>57</v>
      </c>
      <c r="B15" s="6" t="s">
        <v>71</v>
      </c>
      <c r="C15" s="13">
        <v>4</v>
      </c>
      <c r="D15" s="19">
        <f t="shared" si="0"/>
        <v>249.06499999999997</v>
      </c>
      <c r="E15" s="19">
        <f>SUM('savivaldybės funkcijos(3)'!F53,'v.f.(4)'!F16,'kt_ dotacijos (6)'!F29,'biudz įst paj (7)'!F33)</f>
        <v>249.06499999999997</v>
      </c>
      <c r="F15" s="19">
        <f>SUM('savivaldybės funkcijos(3)'!G53,'v.f.(4)'!G16,'kt_ dotacijos (6)'!G29,'biudz įst paj (7)'!G33)</f>
        <v>0</v>
      </c>
      <c r="G15" s="19">
        <f>SUM('savivaldybės funkcijos(3)'!H53,'v.f.(4)'!H16,'kt_ dotacijos (6)'!H29,'biudz įst paj (7)'!H33)</f>
        <v>0</v>
      </c>
      <c r="I15" s="7"/>
    </row>
    <row r="16" spans="1:9" ht="30.75" customHeight="1" x14ac:dyDescent="0.25">
      <c r="A16" s="11" t="s">
        <v>219</v>
      </c>
      <c r="B16" s="6" t="s">
        <v>222</v>
      </c>
      <c r="C16" s="13">
        <v>5</v>
      </c>
      <c r="D16" s="19">
        <f t="shared" si="0"/>
        <v>-100</v>
      </c>
      <c r="E16" s="19">
        <f>SUM('savivaldybės funkcijos(3)'!F54)</f>
        <v>-100</v>
      </c>
      <c r="F16" s="19">
        <f>SUM('savivaldybės funkcijos(3)'!G54)</f>
        <v>0</v>
      </c>
      <c r="G16" s="19">
        <f>SUM('savivaldybės funkcijos(3)'!H54)</f>
        <v>0</v>
      </c>
      <c r="I16" s="7"/>
    </row>
    <row r="17" spans="1:9" ht="30.75" customHeight="1" x14ac:dyDescent="0.25">
      <c r="A17" s="11" t="s">
        <v>60</v>
      </c>
      <c r="B17" s="6" t="s">
        <v>72</v>
      </c>
      <c r="C17" s="13">
        <v>6</v>
      </c>
      <c r="D17" s="19">
        <f t="shared" si="0"/>
        <v>-71.3</v>
      </c>
      <c r="E17" s="19">
        <f>SUM('savivaldybės funkcijos(3)'!F55,'biudz įst paj (7)'!F34)</f>
        <v>-9.7999999999999989</v>
      </c>
      <c r="F17" s="19">
        <f>SUM('savivaldybės funkcijos(3)'!G55,'biudz įst paj (7)'!G34)</f>
        <v>8</v>
      </c>
      <c r="G17" s="19">
        <f>SUM('savivaldybės funkcijos(3)'!H55,'biudz įst paj (7)'!H34)</f>
        <v>-61.5</v>
      </c>
      <c r="I17" s="7"/>
    </row>
    <row r="18" spans="1:9" ht="30.75" customHeight="1" x14ac:dyDescent="0.25">
      <c r="A18" s="11" t="s">
        <v>13</v>
      </c>
      <c r="B18" s="6" t="s">
        <v>25</v>
      </c>
      <c r="C18" s="13">
        <v>7</v>
      </c>
      <c r="D18" s="19">
        <f t="shared" si="0"/>
        <v>93.079000000000008</v>
      </c>
      <c r="E18" s="19">
        <f>SUM('savivaldybės funkcijos(3)'!F56,'v.f.(4)'!F17,'kt_ dotacijos (6)'!F30,'biudz įst paj (7)'!F35,'likutis (8)'!F15)</f>
        <v>64.179000000000002</v>
      </c>
      <c r="F18" s="19">
        <f>SUM('savivaldybės funkcijos(3)'!G56,'v.f.(4)'!G17,'kt_ dotacijos (6)'!G30,'biudz įst paj (7)'!G35,'likutis (8)'!G15)</f>
        <v>117.4</v>
      </c>
      <c r="G18" s="19">
        <f>SUM('savivaldybės funkcijos(3)'!H56,'v.f.(4)'!H17,'kt_ dotacijos (6)'!H30,'biudz įst paj (7)'!H35,'likutis (8)'!H15)</f>
        <v>28.9</v>
      </c>
      <c r="I18" s="7"/>
    </row>
    <row r="19" spans="1:9" ht="30.75" customHeight="1" x14ac:dyDescent="0.25">
      <c r="A19" s="11" t="s">
        <v>73</v>
      </c>
      <c r="B19" s="6" t="s">
        <v>75</v>
      </c>
      <c r="C19" s="13">
        <v>8</v>
      </c>
      <c r="D19" s="19">
        <f t="shared" si="0"/>
        <v>0</v>
      </c>
      <c r="E19" s="19">
        <f>SUM('savivaldybės funkcijos(3)'!F57)</f>
        <v>20.599999999999998</v>
      </c>
      <c r="F19" s="19">
        <f>SUM('savivaldybės funkcijos(3)'!G57)</f>
        <v>0</v>
      </c>
      <c r="G19" s="19">
        <f>SUM('savivaldybės funkcijos(3)'!H57)</f>
        <v>-20.599999999999998</v>
      </c>
      <c r="I19" s="7"/>
    </row>
    <row r="20" spans="1:9" ht="15" customHeight="1" x14ac:dyDescent="0.2">
      <c r="A20" s="174" t="s">
        <v>29</v>
      </c>
      <c r="B20" s="175"/>
      <c r="C20" s="71">
        <v>9</v>
      </c>
      <c r="D20" s="81">
        <f t="shared" si="0"/>
        <v>-999.05600000000004</v>
      </c>
      <c r="E20" s="116">
        <f>SUM(E12:E19)</f>
        <v>-442.55600000000004</v>
      </c>
      <c r="F20" s="116">
        <f>SUM(F12:F19)</f>
        <v>84.7</v>
      </c>
      <c r="G20" s="116">
        <f>SUM(G12:G19)</f>
        <v>-556.5</v>
      </c>
    </row>
    <row r="21" spans="1:9" x14ac:dyDescent="0.25">
      <c r="A21" s="179" t="s">
        <v>38</v>
      </c>
      <c r="B21" s="179"/>
      <c r="C21" s="70">
        <v>10</v>
      </c>
      <c r="D21" s="19">
        <f t="shared" si="0"/>
        <v>0</v>
      </c>
      <c r="E21" s="72"/>
      <c r="F21" s="72"/>
      <c r="G21" s="75"/>
    </row>
    <row r="22" spans="1:9" x14ac:dyDescent="0.2">
      <c r="A22" s="180" t="s">
        <v>37</v>
      </c>
      <c r="B22" s="180"/>
      <c r="C22" s="72">
        <v>11</v>
      </c>
      <c r="D22" s="81">
        <f t="shared" si="0"/>
        <v>-999.05600000000004</v>
      </c>
      <c r="E22" s="116">
        <f t="shared" ref="E22:F22" si="1">SUM(E20-E21)</f>
        <v>-442.55600000000004</v>
      </c>
      <c r="F22" s="116">
        <f t="shared" si="1"/>
        <v>84.7</v>
      </c>
      <c r="G22" s="116">
        <f>SUM(G20-G21)</f>
        <v>-556.5</v>
      </c>
    </row>
    <row r="38" ht="15" customHeight="1" x14ac:dyDescent="0.2"/>
    <row r="39" ht="15" customHeight="1" x14ac:dyDescent="0.2"/>
  </sheetData>
  <mergeCells count="18">
    <mergeCell ref="A21:B21"/>
    <mergeCell ref="A22:B22"/>
    <mergeCell ref="C8:C11"/>
    <mergeCell ref="B8:B11"/>
    <mergeCell ref="A8:A11"/>
    <mergeCell ref="D1:G1"/>
    <mergeCell ref="D2:G2"/>
    <mergeCell ref="D3:G3"/>
    <mergeCell ref="D4:G4"/>
    <mergeCell ref="A20:B20"/>
    <mergeCell ref="F10:F11"/>
    <mergeCell ref="E10:E11"/>
    <mergeCell ref="G9:G11"/>
    <mergeCell ref="E9:F9"/>
    <mergeCell ref="D8:D11"/>
    <mergeCell ref="E8:G8"/>
    <mergeCell ref="A6:G6"/>
    <mergeCell ref="F7:G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6</vt:i4>
      </vt:variant>
    </vt:vector>
  </HeadingPairs>
  <TitlesOfParts>
    <vt:vector size="15" baseType="lpstr">
      <vt:lpstr>pajamos (1)</vt:lpstr>
      <vt:lpstr>įmokos (2)</vt:lpstr>
      <vt:lpstr>savivaldybės funkcijos(3)</vt:lpstr>
      <vt:lpstr>v.f.(4)</vt:lpstr>
      <vt:lpstr>ugdymo reikmėms(5)</vt:lpstr>
      <vt:lpstr>kt_ dotacijos (6)</vt:lpstr>
      <vt:lpstr>biudz įst paj (7)</vt:lpstr>
      <vt:lpstr>likutis (8)</vt:lpstr>
      <vt:lpstr>programos(9)</vt:lpstr>
      <vt:lpstr>'biudz įst paj (7)'!Print_Titles</vt:lpstr>
      <vt:lpstr>'įmokos (2)'!Print_Titles</vt:lpstr>
      <vt:lpstr>'kt_ dotacijos (6)'!Print_Titles</vt:lpstr>
      <vt:lpstr>'pajamos (1)'!Print_Titles</vt:lpstr>
      <vt:lpstr>'savivaldybės funkcijos(3)'!Print_Titles</vt:lpstr>
      <vt:lpstr>'ugdymo reikmėms(5)'!Print_Titles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2021-12-27T14:23:48Z</cp:lastPrinted>
  <dcterms:created xsi:type="dcterms:W3CDTF">2002-11-07T10:01:21Z</dcterms:created>
  <dcterms:modified xsi:type="dcterms:W3CDTF">2021-12-27T14:23:51Z</dcterms:modified>
</cp:coreProperties>
</file>