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4240" windowHeight="13140"/>
  </bookViews>
  <sheets>
    <sheet name="Priedas" sheetId="1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D45" i="1" s="1"/>
  <c r="E45" i="1" s="1"/>
  <c r="B38" i="1"/>
  <c r="D38" i="1" s="1"/>
  <c r="I29" i="1"/>
  <c r="H29" i="1"/>
  <c r="G29" i="1"/>
  <c r="E29" i="1"/>
  <c r="D29" i="1"/>
  <c r="C29" i="1"/>
  <c r="I28" i="1"/>
  <c r="H28" i="1"/>
  <c r="G28" i="1"/>
  <c r="E28" i="1"/>
  <c r="D28" i="1"/>
  <c r="C28" i="1"/>
  <c r="I27" i="1"/>
  <c r="H27" i="1"/>
  <c r="G27" i="1"/>
  <c r="E27" i="1"/>
  <c r="D27" i="1"/>
  <c r="C27" i="1"/>
  <c r="I26" i="1"/>
  <c r="H26" i="1"/>
  <c r="G26" i="1"/>
  <c r="E26" i="1"/>
  <c r="D26" i="1"/>
  <c r="C26" i="1"/>
  <c r="I25" i="1"/>
  <c r="H25" i="1"/>
  <c r="G25" i="1"/>
  <c r="E25" i="1"/>
  <c r="D25" i="1"/>
  <c r="C25" i="1"/>
  <c r="I24" i="1"/>
  <c r="H24" i="1"/>
  <c r="G24" i="1"/>
  <c r="E24" i="1"/>
  <c r="D24" i="1"/>
  <c r="C24" i="1"/>
  <c r="I23" i="1"/>
  <c r="H23" i="1"/>
  <c r="G23" i="1"/>
  <c r="E23" i="1"/>
  <c r="D23" i="1"/>
  <c r="C23" i="1"/>
  <c r="I22" i="1"/>
  <c r="H22" i="1"/>
  <c r="G22" i="1"/>
  <c r="E22" i="1"/>
  <c r="D22" i="1"/>
  <c r="C22" i="1"/>
  <c r="I21" i="1"/>
  <c r="H21" i="1"/>
  <c r="G21" i="1"/>
  <c r="E21" i="1"/>
  <c r="D21" i="1"/>
  <c r="C21" i="1"/>
  <c r="I20" i="1"/>
  <c r="H20" i="1"/>
  <c r="G20" i="1"/>
  <c r="E20" i="1"/>
  <c r="D20" i="1"/>
  <c r="C20" i="1"/>
  <c r="I19" i="1"/>
  <c r="H19" i="1"/>
  <c r="G19" i="1"/>
  <c r="E19" i="1"/>
  <c r="D19" i="1"/>
  <c r="C19" i="1"/>
  <c r="I18" i="1"/>
  <c r="H18" i="1"/>
  <c r="G18" i="1"/>
  <c r="E18" i="1"/>
  <c r="D18" i="1"/>
  <c r="C18" i="1"/>
  <c r="I17" i="1"/>
  <c r="H17" i="1"/>
  <c r="G17" i="1"/>
  <c r="E17" i="1"/>
  <c r="D17" i="1"/>
  <c r="C17" i="1"/>
  <c r="I16" i="1"/>
  <c r="H16" i="1"/>
  <c r="G16" i="1"/>
  <c r="E16" i="1"/>
  <c r="D16" i="1"/>
  <c r="C16" i="1"/>
  <c r="I15" i="1"/>
  <c r="H15" i="1"/>
  <c r="G15" i="1"/>
  <c r="E15" i="1"/>
  <c r="D15" i="1"/>
  <c r="C15" i="1"/>
  <c r="I14" i="1"/>
  <c r="H14" i="1"/>
  <c r="G14" i="1"/>
  <c r="E14" i="1"/>
  <c r="D14" i="1"/>
  <c r="C14" i="1"/>
  <c r="I13" i="1"/>
  <c r="H13" i="1"/>
  <c r="G13" i="1"/>
  <c r="E13" i="1"/>
  <c r="D13" i="1"/>
  <c r="C13" i="1"/>
  <c r="I12" i="1"/>
  <c r="H12" i="1"/>
  <c r="G12" i="1"/>
  <c r="E12" i="1"/>
  <c r="D12" i="1"/>
  <c r="C12" i="1"/>
  <c r="J17" i="1" l="1"/>
  <c r="K17" i="1" s="1"/>
  <c r="J25" i="1"/>
  <c r="J13" i="1"/>
  <c r="F17" i="1"/>
  <c r="J21" i="1"/>
  <c r="F25" i="1"/>
  <c r="J29" i="1"/>
  <c r="F12" i="1"/>
  <c r="K25" i="1"/>
  <c r="F18" i="1"/>
  <c r="F20" i="1"/>
  <c r="J12" i="1"/>
  <c r="K12" i="1" s="1"/>
  <c r="F13" i="1"/>
  <c r="K13" i="1" s="1"/>
  <c r="J26" i="1"/>
  <c r="J28" i="1"/>
  <c r="F29" i="1"/>
  <c r="F26" i="1"/>
  <c r="J18" i="1"/>
  <c r="K18" i="1" s="1"/>
  <c r="J20" i="1"/>
  <c r="K20" i="1" s="1"/>
  <c r="F21" i="1"/>
  <c r="J15" i="1"/>
  <c r="J23" i="1"/>
  <c r="I30" i="1"/>
  <c r="J14" i="1"/>
  <c r="J16" i="1"/>
  <c r="F23" i="1"/>
  <c r="H30" i="1"/>
  <c r="D30" i="1"/>
  <c r="F15" i="1"/>
  <c r="J22" i="1"/>
  <c r="J24" i="1"/>
  <c r="J27" i="1"/>
  <c r="E30" i="1"/>
  <c r="F14" i="1"/>
  <c r="F16" i="1"/>
  <c r="F19" i="1"/>
  <c r="J19" i="1"/>
  <c r="F22" i="1"/>
  <c r="F24" i="1"/>
  <c r="F27" i="1"/>
  <c r="F28" i="1"/>
  <c r="C30" i="1"/>
  <c r="G30" i="1"/>
  <c r="K21" i="1" l="1"/>
  <c r="K29" i="1"/>
  <c r="K28" i="1"/>
  <c r="J30" i="1"/>
  <c r="K19" i="1"/>
  <c r="K15" i="1"/>
  <c r="F30" i="1"/>
  <c r="K26" i="1"/>
  <c r="K23" i="1"/>
  <c r="K16" i="1"/>
  <c r="K14" i="1"/>
  <c r="K27" i="1"/>
  <c r="K24" i="1"/>
  <c r="K22" i="1"/>
  <c r="K30" i="1" l="1"/>
</calcChain>
</file>

<file path=xl/sharedStrings.xml><?xml version="1.0" encoding="utf-8"?>
<sst xmlns="http://schemas.openxmlformats.org/spreadsheetml/2006/main" count="72" uniqueCount="65">
  <si>
    <t>Plungės rajono savivaldybės</t>
  </si>
  <si>
    <t>Eil. Nr.</t>
  </si>
  <si>
    <t>Įstaigos pavadinimas</t>
  </si>
  <si>
    <t>Pedagoginių pareigybių skaičius</t>
  </si>
  <si>
    <t>Iš viso pedagoginių pareigybių</t>
  </si>
  <si>
    <t>Nepedagoginės pareigybės, finansuojamos iš mokymo lėšų</t>
  </si>
  <si>
    <t>Iš viso nepedagoginių pareigybių</t>
  </si>
  <si>
    <t>Iš viso pareigybių</t>
  </si>
  <si>
    <t>Ugdymo procesui oganizuoti ir valdyti</t>
  </si>
  <si>
    <t xml:space="preserve">Švietimo pagalbos specialistai </t>
  </si>
  <si>
    <t>Kiti pedagogai</t>
  </si>
  <si>
    <t>Kitos nepedagoginės pareigybės</t>
  </si>
  <si>
    <t>Plungės  A. Jucio progimnazija</t>
  </si>
  <si>
    <t>Plungės r. Kulių gimnazija</t>
  </si>
  <si>
    <t>Plungės r. Žem. Kalvarijos M. Valančiaus gimnazija</t>
  </si>
  <si>
    <t>Plungės r. Alsėdžių S.Narutavičiaus gimnazija</t>
  </si>
  <si>
    <t>Plungės r. Liepijų mokykla</t>
  </si>
  <si>
    <t>Plungės Senamiesčio mokykla</t>
  </si>
  <si>
    <t>Plungės lopšelis- darželis „Rūtelė“</t>
  </si>
  <si>
    <t>Plungės lopšelis- darželis „Nykštukas“</t>
  </si>
  <si>
    <t>Plungės M. Oginskio meno mokykla</t>
  </si>
  <si>
    <t>Platelių meno mokykla</t>
  </si>
  <si>
    <t>Iš viso</t>
  </si>
  <si>
    <t>1.3.  PLUNGĖS SPORTO IR REKREACIJOS CENTRO  DIDŽIAUSIAS LEISTINAS PEDAGOGINIŲ PAREIGYBIŲ SKAIČIUS</t>
  </si>
  <si>
    <t>Eil.Nr.</t>
  </si>
  <si>
    <t>Plungės sporto ir rekreacijos centras</t>
  </si>
  <si>
    <t xml:space="preserve">tarybos 2021 m. gruodžio 27 d.   </t>
  </si>
  <si>
    <t>priedas</t>
  </si>
  <si>
    <t>1.1.   PLUNGĖS RAJONO ŠVIETIMO ĮSTAIGŲ DIDŽIAUSIAIS LEISTINAS PEDAGOGINIŲ PAREIGYBIŲ IR NEPEDAGOGINIŲ PAREIGYBIŲ, FINANSUOJAMŲ IŠ MOKYMO  LĖŠŲ, SKAIČIUS</t>
  </si>
  <si>
    <t>Bibliotekos darbuotojai</t>
  </si>
  <si>
    <t>Švietimo pagalbos specialistai (mokytojo padėjėjai)</t>
  </si>
  <si>
    <t>Plungės "Babrungo" progimnazija</t>
  </si>
  <si>
    <t>Plungės "Ryto" pagrindinė mokykla</t>
  </si>
  <si>
    <t>Plungės "Saulės" gimnazija</t>
  </si>
  <si>
    <t>Specialiojo ugdymo centras</t>
  </si>
  <si>
    <t>Plungės lopšelis- darželis „Pasaka“</t>
  </si>
  <si>
    <t>Plungės lopšelis- darželis „Vyturėlis“</t>
  </si>
  <si>
    <t>Plungės lopšelis- darželis „Saulutė“</t>
  </si>
  <si>
    <t>Plungės lopšelis- darželis „Raudonkepuraitė"</t>
  </si>
  <si>
    <t>1.2  PLUNGĖS PASLAUGŲ IR ŠVIETIMO PAGALBOS CENTRO DIŽIAUSIAS LEISTINAS PEDAGOGINIŲ PAREIGYBIŲ IR NEPEDAGOGINIŲ PAREIGYBIŲ , FINANSUOJAMŲ IŠ MOKYMO LĖŠŲ SKAIČIUS</t>
  </si>
  <si>
    <t>Nepedagoginių pareigybių skaičius</t>
  </si>
  <si>
    <t>1.Ugdymo įstaigų vadovai tvirtina įstaigos struktūrą ir etatų sąrašą, neviršijant nustatyto leistino pareigybių skaičiaus ir asignavimų darbo užmokesčiui pagal patvirtintas atskiras pareigybių grupes.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</si>
  <si>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</si>
  <si>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</si>
  <si>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</si>
  <si>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</si>
  <si>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</si>
  <si>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</si>
  <si>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</si>
  <si>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</si>
  <si>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</si>
  <si>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</si>
  <si>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</si>
  <si>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</si>
  <si>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</si>
  <si>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</si>
  <si>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</si>
  <si>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</si>
  <si>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</si>
  <si>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</si>
  <si>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Pastabos:</t>
  </si>
  <si>
    <t>Pastaba. Sporto ir rekreacijos centro trenerių etatų skaičius - 13,2.</t>
  </si>
  <si>
    <t>Pastaba. M.Oginskio meno mokyklos mokytojų etatų skaičius  - 41,0, Platelių meno mokyklos mokytojų etatų skaičius - 14,82.</t>
  </si>
  <si>
    <t>sprendimo Nr. T1-328</t>
  </si>
  <si>
    <t>2. Įstaigos vadovas gali keisti etatus nedidindamas patvirtinto įstaigai pedagoginių ir nepedagoginių etatų skaičiaus.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</si>
</sst>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charset val="186"/>
    </font>
    <font>
      <sz val="10"/>
      <name val="Cambria"/>
      <family val="1"/>
      <charset val="186"/>
    </font>
    <font>
      <b/>
      <sz val="10"/>
      <name val="Cambria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8">
    <xf numFmtId="0" fontId="0" fillId="0" borderId="0" xfId="0"/>
    <xf numFmtId="0" fontId="1" fillId="0" borderId="0" xfId="0" applyFont="1" applyFill="1"/>
    <xf numFmtId="0" fontId="2" fillId="0" borderId="0" xfId="0" applyFont="1" applyFill="1" applyBorder="1"/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Border="1"/>
    <xf numFmtId="0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/>
    </xf>
    <xf numFmtId="0" fontId="2" fillId="0" borderId="6" xfId="0" applyNumberFormat="1" applyFont="1" applyFill="1" applyBorder="1" applyAlignment="1">
      <alignment horizontal="center" wrapText="1"/>
    </xf>
    <xf numFmtId="0" fontId="2" fillId="0" borderId="6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vertical="justify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/>
    <xf numFmtId="0" fontId="7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/>
    <xf numFmtId="0" fontId="4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ogiene/Desktop/etata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derinamumo ataskaita"/>
      <sheetName val="ŠVIETIMAS"/>
      <sheetName val="sprendimas"/>
      <sheetName val="2021-12"/>
      <sheetName val="2021-12-27"/>
    </sheetNames>
    <sheetDataSet>
      <sheetData sheetId="0" refreshError="1"/>
      <sheetData sheetId="1">
        <row r="64">
          <cell r="N64">
            <v>10</v>
          </cell>
        </row>
      </sheetData>
      <sheetData sheetId="2" refreshError="1"/>
      <sheetData sheetId="3">
        <row r="12">
          <cell r="C12">
            <v>1</v>
          </cell>
          <cell r="D12">
            <v>2</v>
          </cell>
          <cell r="H12">
            <v>2</v>
          </cell>
          <cell r="I12">
            <v>3.5</v>
          </cell>
          <cell r="L12">
            <v>2</v>
          </cell>
          <cell r="M12">
            <v>1</v>
          </cell>
          <cell r="V12">
            <v>32.93</v>
          </cell>
          <cell r="X12">
            <v>2</v>
          </cell>
          <cell r="Y12">
            <v>6</v>
          </cell>
        </row>
        <row r="13">
          <cell r="C13">
            <v>1</v>
          </cell>
          <cell r="D13">
            <v>0.75</v>
          </cell>
          <cell r="H13">
            <v>0.5</v>
          </cell>
          <cell r="I13">
            <v>0.75</v>
          </cell>
          <cell r="L13">
            <v>1</v>
          </cell>
          <cell r="V13">
            <v>13.7</v>
          </cell>
          <cell r="X13">
            <v>1</v>
          </cell>
          <cell r="Y13">
            <v>1</v>
          </cell>
        </row>
        <row r="14">
          <cell r="C14">
            <v>1</v>
          </cell>
          <cell r="D14">
            <v>2</v>
          </cell>
          <cell r="H14">
            <v>1.25</v>
          </cell>
          <cell r="I14">
            <v>2</v>
          </cell>
          <cell r="L14">
            <v>2</v>
          </cell>
          <cell r="M14">
            <v>1.25</v>
          </cell>
          <cell r="V14">
            <v>56.19</v>
          </cell>
          <cell r="X14">
            <v>1.5</v>
          </cell>
          <cell r="Y14">
            <v>2</v>
          </cell>
          <cell r="AA14">
            <v>0.25</v>
          </cell>
        </row>
        <row r="15">
          <cell r="C15">
            <v>1</v>
          </cell>
          <cell r="D15">
            <v>1</v>
          </cell>
          <cell r="H15">
            <v>0.5</v>
          </cell>
          <cell r="I15">
            <v>1.252</v>
          </cell>
          <cell r="L15">
            <v>1</v>
          </cell>
          <cell r="N15">
            <v>1.6</v>
          </cell>
          <cell r="O15">
            <v>3.2</v>
          </cell>
          <cell r="R15">
            <v>0.3</v>
          </cell>
          <cell r="V15">
            <v>21.88</v>
          </cell>
          <cell r="X15">
            <v>1</v>
          </cell>
          <cell r="Y15">
            <v>3.4</v>
          </cell>
        </row>
        <row r="16">
          <cell r="C16">
            <v>1</v>
          </cell>
          <cell r="D16">
            <v>1</v>
          </cell>
          <cell r="H16">
            <v>1</v>
          </cell>
          <cell r="I16">
            <v>1.25</v>
          </cell>
          <cell r="L16">
            <v>1</v>
          </cell>
          <cell r="N16">
            <v>1.6</v>
          </cell>
          <cell r="O16">
            <v>3.2</v>
          </cell>
          <cell r="R16">
            <v>0.3</v>
          </cell>
          <cell r="V16">
            <v>21.86</v>
          </cell>
          <cell r="X16">
            <v>1</v>
          </cell>
          <cell r="Y16">
            <v>1.5</v>
          </cell>
        </row>
        <row r="17">
          <cell r="C17">
            <v>1</v>
          </cell>
          <cell r="D17">
            <v>0.85</v>
          </cell>
          <cell r="E17">
            <v>0.5</v>
          </cell>
          <cell r="H17">
            <v>1.5</v>
          </cell>
          <cell r="I17">
            <v>1</v>
          </cell>
          <cell r="L17">
            <v>1</v>
          </cell>
          <cell r="M17">
            <v>0.5</v>
          </cell>
          <cell r="N17">
            <v>1.6</v>
          </cell>
          <cell r="O17">
            <v>3.2</v>
          </cell>
          <cell r="R17">
            <v>0.3</v>
          </cell>
          <cell r="T17">
            <v>1</v>
          </cell>
          <cell r="U17">
            <v>2</v>
          </cell>
          <cell r="V17">
            <v>23.81</v>
          </cell>
          <cell r="X17">
            <v>1</v>
          </cell>
          <cell r="Y17">
            <v>1.5</v>
          </cell>
        </row>
        <row r="18">
          <cell r="C18">
            <v>1</v>
          </cell>
          <cell r="D18">
            <v>2</v>
          </cell>
          <cell r="E18">
            <v>0.5</v>
          </cell>
          <cell r="H18">
            <v>0.5</v>
          </cell>
          <cell r="I18">
            <v>0.5</v>
          </cell>
          <cell r="L18">
            <v>2</v>
          </cell>
          <cell r="M18">
            <v>0.5</v>
          </cell>
          <cell r="N18">
            <v>2.21</v>
          </cell>
          <cell r="O18">
            <v>4.8</v>
          </cell>
          <cell r="Q18">
            <v>0.5</v>
          </cell>
          <cell r="R18">
            <v>0.5</v>
          </cell>
          <cell r="V18">
            <v>31.43</v>
          </cell>
          <cell r="X18">
            <v>1.2</v>
          </cell>
          <cell r="Y18">
            <v>3</v>
          </cell>
        </row>
        <row r="19">
          <cell r="C19">
            <v>1</v>
          </cell>
          <cell r="D19">
            <v>2</v>
          </cell>
          <cell r="H19">
            <v>1</v>
          </cell>
          <cell r="I19">
            <v>2</v>
          </cell>
          <cell r="L19">
            <v>2</v>
          </cell>
          <cell r="M19">
            <v>1.25</v>
          </cell>
          <cell r="V19">
            <v>55.76</v>
          </cell>
          <cell r="X19">
            <v>1.5</v>
          </cell>
          <cell r="Y19">
            <v>3.25</v>
          </cell>
          <cell r="AA19">
            <v>0.25</v>
          </cell>
        </row>
        <row r="20">
          <cell r="C20">
            <v>1</v>
          </cell>
          <cell r="D20">
            <v>2.25</v>
          </cell>
          <cell r="L20">
            <v>1.25</v>
          </cell>
          <cell r="M20">
            <v>1.25</v>
          </cell>
          <cell r="U20">
            <v>1.25</v>
          </cell>
          <cell r="V20">
            <v>57.84</v>
          </cell>
          <cell r="X20">
            <v>1.5</v>
          </cell>
          <cell r="AA20">
            <v>0.25</v>
          </cell>
        </row>
        <row r="21">
          <cell r="C21">
            <v>1</v>
          </cell>
          <cell r="F21">
            <v>0.5</v>
          </cell>
          <cell r="G21">
            <v>1</v>
          </cell>
          <cell r="H21">
            <v>2.75</v>
          </cell>
          <cell r="I21">
            <v>1</v>
          </cell>
          <cell r="L21">
            <v>1</v>
          </cell>
          <cell r="M21">
            <v>1</v>
          </cell>
          <cell r="U21">
            <v>8.4</v>
          </cell>
          <cell r="V21">
            <v>22.36</v>
          </cell>
          <cell r="X21">
            <v>0.5</v>
          </cell>
          <cell r="Y21">
            <v>4.7</v>
          </cell>
        </row>
        <row r="22">
          <cell r="C22">
            <v>1</v>
          </cell>
          <cell r="D22">
            <v>0.75</v>
          </cell>
          <cell r="H22">
            <v>2.75</v>
          </cell>
          <cell r="I22">
            <v>2.5</v>
          </cell>
          <cell r="J22">
            <v>2</v>
          </cell>
          <cell r="N22">
            <v>3.2</v>
          </cell>
          <cell r="O22">
            <v>17.399999999999999</v>
          </cell>
          <cell r="R22">
            <v>1</v>
          </cell>
          <cell r="Y22">
            <v>4</v>
          </cell>
        </row>
        <row r="23">
          <cell r="C23">
            <v>1</v>
          </cell>
          <cell r="D23">
            <v>0.75</v>
          </cell>
          <cell r="E23">
            <v>0.75</v>
          </cell>
          <cell r="H23">
            <v>1</v>
          </cell>
          <cell r="I23">
            <v>0.5</v>
          </cell>
          <cell r="N23">
            <v>3.2</v>
          </cell>
          <cell r="O23">
            <v>24.6</v>
          </cell>
          <cell r="P23">
            <v>1</v>
          </cell>
          <cell r="R23">
            <v>1.5</v>
          </cell>
          <cell r="Y23">
            <v>2</v>
          </cell>
        </row>
        <row r="24">
          <cell r="C24">
            <v>1</v>
          </cell>
          <cell r="D24">
            <v>0.75</v>
          </cell>
          <cell r="H24">
            <v>1</v>
          </cell>
          <cell r="I24">
            <v>0.5</v>
          </cell>
          <cell r="N24">
            <v>3.2</v>
          </cell>
          <cell r="O24">
            <v>16.2</v>
          </cell>
          <cell r="R24">
            <v>1</v>
          </cell>
          <cell r="Y24">
            <v>3</v>
          </cell>
        </row>
        <row r="25">
          <cell r="C25">
            <v>1</v>
          </cell>
          <cell r="D25">
            <v>0.75</v>
          </cell>
          <cell r="H25">
            <v>1.75</v>
          </cell>
          <cell r="N25">
            <v>4.8</v>
          </cell>
          <cell r="O25">
            <v>14.6</v>
          </cell>
          <cell r="R25">
            <v>1</v>
          </cell>
        </row>
        <row r="26">
          <cell r="C26">
            <v>1</v>
          </cell>
          <cell r="D26">
            <v>0.75</v>
          </cell>
          <cell r="H26">
            <v>1.5</v>
          </cell>
          <cell r="I26">
            <v>0.75</v>
          </cell>
          <cell r="N26">
            <v>3.2</v>
          </cell>
          <cell r="O26">
            <v>14.6</v>
          </cell>
          <cell r="R26">
            <v>1</v>
          </cell>
          <cell r="Y26">
            <v>1.5</v>
          </cell>
        </row>
        <row r="27">
          <cell r="C27">
            <v>1</v>
          </cell>
          <cell r="D27">
            <v>0.5</v>
          </cell>
          <cell r="E27">
            <v>0.25</v>
          </cell>
          <cell r="H27">
            <v>1.75</v>
          </cell>
          <cell r="I27">
            <v>1</v>
          </cell>
          <cell r="N27">
            <v>4.8</v>
          </cell>
          <cell r="O27">
            <v>8.1999999999999993</v>
          </cell>
          <cell r="R27">
            <v>0.95</v>
          </cell>
          <cell r="Y27">
            <v>4.5</v>
          </cell>
        </row>
        <row r="28">
          <cell r="C28">
            <v>1</v>
          </cell>
          <cell r="D28">
            <v>1</v>
          </cell>
          <cell r="S28">
            <v>8.5</v>
          </cell>
          <cell r="V28">
            <v>41</v>
          </cell>
        </row>
        <row r="29">
          <cell r="C29">
            <v>1</v>
          </cell>
          <cell r="D29">
            <v>0.5</v>
          </cell>
          <cell r="S29">
            <v>1</v>
          </cell>
          <cell r="V29">
            <v>14.82</v>
          </cell>
        </row>
        <row r="50">
          <cell r="N50">
            <v>16.2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22" zoomScale="85" zoomScaleNormal="85" workbookViewId="0">
      <selection activeCell="Q47" sqref="Q47"/>
    </sheetView>
  </sheetViews>
  <sheetFormatPr defaultRowHeight="15" x14ac:dyDescent="0.25"/>
  <cols>
    <col min="1" max="1" width="5.7109375" style="5" customWidth="1"/>
    <col min="2" max="2" width="38.42578125" style="6" customWidth="1"/>
    <col min="3" max="3" width="10.28515625" style="6" customWidth="1"/>
    <col min="4" max="4" width="11" style="2" customWidth="1"/>
    <col min="5" max="5" width="9.85546875" style="2" customWidth="1"/>
    <col min="6" max="6" width="9.140625" style="2"/>
    <col min="7" max="7" width="13.42578125" style="2" customWidth="1"/>
    <col min="8" max="8" width="14.7109375" style="2" customWidth="1"/>
    <col min="9" max="9" width="11.42578125" style="2" customWidth="1"/>
    <col min="10" max="10" width="9.140625" style="2"/>
    <col min="11" max="11" width="9.140625" style="3"/>
    <col min="12" max="12" width="0.140625" style="4" customWidth="1"/>
    <col min="13" max="13" width="9.140625" hidden="1" customWidth="1"/>
  </cols>
  <sheetData>
    <row r="1" spans="1:12" x14ac:dyDescent="0.25">
      <c r="G1" s="2" t="s">
        <v>0</v>
      </c>
    </row>
    <row r="2" spans="1:12" x14ac:dyDescent="0.25">
      <c r="G2" s="2" t="s">
        <v>26</v>
      </c>
    </row>
    <row r="3" spans="1:12" x14ac:dyDescent="0.25">
      <c r="G3" s="2" t="s">
        <v>63</v>
      </c>
    </row>
    <row r="4" spans="1:12" x14ac:dyDescent="0.25">
      <c r="G4" s="2" t="s">
        <v>27</v>
      </c>
    </row>
    <row r="6" spans="1:12" ht="15" customHeight="1" x14ac:dyDescent="0.25">
      <c r="A6" s="41" t="s">
        <v>28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2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2" ht="9.75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2" x14ac:dyDescent="0.25">
      <c r="I9" s="7"/>
    </row>
    <row r="10" spans="1:12" ht="63" customHeight="1" x14ac:dyDescent="0.25">
      <c r="A10" s="49" t="s">
        <v>1</v>
      </c>
      <c r="B10" s="49" t="s">
        <v>2</v>
      </c>
      <c r="C10" s="51" t="s">
        <v>3</v>
      </c>
      <c r="D10" s="52"/>
      <c r="E10" s="53"/>
      <c r="F10" s="54" t="s">
        <v>4</v>
      </c>
      <c r="G10" s="45" t="s">
        <v>5</v>
      </c>
      <c r="H10" s="46"/>
      <c r="I10" s="47"/>
      <c r="J10" s="54" t="s">
        <v>6</v>
      </c>
      <c r="K10" s="48" t="s">
        <v>7</v>
      </c>
    </row>
    <row r="11" spans="1:12" ht="72" x14ac:dyDescent="0.25">
      <c r="A11" s="50"/>
      <c r="B11" s="50"/>
      <c r="C11" s="8" t="s">
        <v>8</v>
      </c>
      <c r="D11" s="9" t="s">
        <v>9</v>
      </c>
      <c r="E11" s="9" t="s">
        <v>10</v>
      </c>
      <c r="F11" s="55"/>
      <c r="G11" s="9" t="s">
        <v>29</v>
      </c>
      <c r="H11" s="9" t="s">
        <v>30</v>
      </c>
      <c r="I11" s="9" t="s">
        <v>11</v>
      </c>
      <c r="J11" s="55"/>
      <c r="K11" s="48"/>
    </row>
    <row r="12" spans="1:12" ht="14.25" customHeight="1" x14ac:dyDescent="0.25">
      <c r="A12" s="10" t="s">
        <v>42</v>
      </c>
      <c r="B12" s="11" t="s">
        <v>12</v>
      </c>
      <c r="C12" s="12">
        <f>SUM('[1]2021-12'!C12:G12)</f>
        <v>3</v>
      </c>
      <c r="D12" s="13">
        <f>SUM('[1]2021-12'!H12:M12)</f>
        <v>8.5</v>
      </c>
      <c r="E12" s="13">
        <f>SUM('[1]2021-12'!N12:V12)</f>
        <v>32.93</v>
      </c>
      <c r="F12" s="14">
        <f t="shared" ref="F12:F29" si="0">SUM(C12:E12)</f>
        <v>44.43</v>
      </c>
      <c r="G12" s="13">
        <f>SUM('[1]2021-12'!X12)</f>
        <v>2</v>
      </c>
      <c r="H12" s="13">
        <f>SUM('[1]2021-12'!Y12)</f>
        <v>6</v>
      </c>
      <c r="I12" s="13">
        <f>SUM('[1]2021-12'!Z12:AA12)</f>
        <v>0</v>
      </c>
      <c r="J12" s="14">
        <f>SUM(G12:I12)</f>
        <v>8</v>
      </c>
      <c r="K12" s="15">
        <f t="shared" ref="K12:K29" si="1">SUM(J12,F12)</f>
        <v>52.43</v>
      </c>
      <c r="L12" s="16"/>
    </row>
    <row r="13" spans="1:12" ht="14.25" customHeight="1" x14ac:dyDescent="0.25">
      <c r="A13" s="10" t="s">
        <v>43</v>
      </c>
      <c r="B13" s="17" t="s">
        <v>31</v>
      </c>
      <c r="C13" s="12">
        <f>SUM('[1]2021-12'!C13:G13)</f>
        <v>1.75</v>
      </c>
      <c r="D13" s="13">
        <f>SUM('[1]2021-12'!H13:M13)</f>
        <v>2.25</v>
      </c>
      <c r="E13" s="13">
        <f>SUM('[1]2021-12'!N13:V13)</f>
        <v>13.7</v>
      </c>
      <c r="F13" s="14">
        <f t="shared" si="0"/>
        <v>17.7</v>
      </c>
      <c r="G13" s="13">
        <f>SUM('[1]2021-12'!X13)</f>
        <v>1</v>
      </c>
      <c r="H13" s="13">
        <f>SUM('[1]2021-12'!Y13)</f>
        <v>1</v>
      </c>
      <c r="I13" s="13">
        <f>SUM('[1]2021-12'!Z13:AA13)</f>
        <v>0</v>
      </c>
      <c r="J13" s="14">
        <f t="shared" ref="J13:J29" si="2">SUM(G13:I13)</f>
        <v>2</v>
      </c>
      <c r="K13" s="15">
        <f t="shared" si="1"/>
        <v>19.7</v>
      </c>
      <c r="L13" s="16"/>
    </row>
    <row r="14" spans="1:12" ht="14.25" customHeight="1" x14ac:dyDescent="0.25">
      <c r="A14" s="10" t="s">
        <v>44</v>
      </c>
      <c r="B14" s="11" t="s">
        <v>32</v>
      </c>
      <c r="C14" s="12">
        <f>SUM('[1]2021-12'!C14:G14)</f>
        <v>3</v>
      </c>
      <c r="D14" s="13">
        <f>SUM('[1]2021-12'!H14:M14)</f>
        <v>6.5</v>
      </c>
      <c r="E14" s="13">
        <f>SUM('[1]2021-12'!N14:V14)</f>
        <v>56.19</v>
      </c>
      <c r="F14" s="14">
        <f t="shared" si="0"/>
        <v>65.69</v>
      </c>
      <c r="G14" s="13">
        <f>SUM('[1]2021-12'!X14)</f>
        <v>1.5</v>
      </c>
      <c r="H14" s="13">
        <f>SUM('[1]2021-12'!Y14)</f>
        <v>2</v>
      </c>
      <c r="I14" s="13">
        <f>SUM('[1]2021-12'!Z14:AA14)</f>
        <v>0.25</v>
      </c>
      <c r="J14" s="14">
        <f t="shared" si="2"/>
        <v>3.75</v>
      </c>
      <c r="K14" s="15">
        <f t="shared" si="1"/>
        <v>69.44</v>
      </c>
      <c r="L14" s="16"/>
    </row>
    <row r="15" spans="1:12" ht="14.25" customHeight="1" x14ac:dyDescent="0.25">
      <c r="A15" s="18" t="s">
        <v>45</v>
      </c>
      <c r="B15" s="19" t="s">
        <v>13</v>
      </c>
      <c r="C15" s="12">
        <f>SUM('[1]2021-12'!C15:G15)</f>
        <v>2</v>
      </c>
      <c r="D15" s="13">
        <f>SUM('[1]2021-12'!H15:M15)</f>
        <v>2.7519999999999998</v>
      </c>
      <c r="E15" s="13">
        <f>SUM('[1]2021-12'!N15:V15)</f>
        <v>26.98</v>
      </c>
      <c r="F15" s="14">
        <f t="shared" si="0"/>
        <v>31.731999999999999</v>
      </c>
      <c r="G15" s="13">
        <f>SUM('[1]2021-12'!X15)</f>
        <v>1</v>
      </c>
      <c r="H15" s="13">
        <f>SUM('[1]2021-12'!Y15)</f>
        <v>3.4</v>
      </c>
      <c r="I15" s="13">
        <f>SUM('[1]2021-12'!Z15:AA15)</f>
        <v>0</v>
      </c>
      <c r="J15" s="14">
        <f t="shared" si="2"/>
        <v>4.4000000000000004</v>
      </c>
      <c r="K15" s="15">
        <f t="shared" si="1"/>
        <v>36.131999999999998</v>
      </c>
      <c r="L15" s="16"/>
    </row>
    <row r="16" spans="1:12" ht="14.25" customHeight="1" x14ac:dyDescent="0.25">
      <c r="A16" s="10" t="s">
        <v>46</v>
      </c>
      <c r="B16" s="11" t="s">
        <v>14</v>
      </c>
      <c r="C16" s="12">
        <f>SUM('[1]2021-12'!C16:G16)</f>
        <v>2</v>
      </c>
      <c r="D16" s="13">
        <f>SUM('[1]2021-12'!H16:M16)</f>
        <v>3.25</v>
      </c>
      <c r="E16" s="13">
        <f>SUM('[1]2021-12'!N16:V16)</f>
        <v>26.96</v>
      </c>
      <c r="F16" s="14">
        <f t="shared" si="0"/>
        <v>32.21</v>
      </c>
      <c r="G16" s="13">
        <f>SUM('[1]2021-12'!X16)</f>
        <v>1</v>
      </c>
      <c r="H16" s="13">
        <f>SUM('[1]2021-12'!Y16)</f>
        <v>1.5</v>
      </c>
      <c r="I16" s="13">
        <f>SUM('[1]2021-12'!Z16:AA16)</f>
        <v>0</v>
      </c>
      <c r="J16" s="14">
        <f t="shared" si="2"/>
        <v>2.5</v>
      </c>
      <c r="K16" s="15">
        <f t="shared" si="1"/>
        <v>34.71</v>
      </c>
      <c r="L16" s="16"/>
    </row>
    <row r="17" spans="1:12" ht="14.25" customHeight="1" x14ac:dyDescent="0.25">
      <c r="A17" s="20" t="s">
        <v>47</v>
      </c>
      <c r="B17" s="21" t="s">
        <v>15</v>
      </c>
      <c r="C17" s="12">
        <f>SUM('[1]2021-12'!C17:G17)</f>
        <v>2.35</v>
      </c>
      <c r="D17" s="13">
        <f>SUM('[1]2021-12'!H17:M17)</f>
        <v>4</v>
      </c>
      <c r="E17" s="13">
        <f>SUM('[1]2021-12'!N17:V17)</f>
        <v>31.91</v>
      </c>
      <c r="F17" s="14">
        <f t="shared" si="0"/>
        <v>38.26</v>
      </c>
      <c r="G17" s="13">
        <f>SUM('[1]2021-12'!X17)</f>
        <v>1</v>
      </c>
      <c r="H17" s="13">
        <f>SUM('[1]2021-12'!Y17)</f>
        <v>1.5</v>
      </c>
      <c r="I17" s="13">
        <f>SUM('[1]2021-12'!Z17:AA17)</f>
        <v>0</v>
      </c>
      <c r="J17" s="14">
        <f t="shared" si="2"/>
        <v>2.5</v>
      </c>
      <c r="K17" s="15">
        <f t="shared" si="1"/>
        <v>40.76</v>
      </c>
      <c r="L17" s="16"/>
    </row>
    <row r="18" spans="1:12" ht="14.25" customHeight="1" x14ac:dyDescent="0.25">
      <c r="A18" s="10" t="s">
        <v>48</v>
      </c>
      <c r="B18" s="17" t="s">
        <v>16</v>
      </c>
      <c r="C18" s="12">
        <f>SUM('[1]2021-12'!C18:G18)</f>
        <v>3.5</v>
      </c>
      <c r="D18" s="13">
        <f>SUM('[1]2021-12'!H18:M18)</f>
        <v>3.5</v>
      </c>
      <c r="E18" s="13">
        <f>SUM('[1]2021-12'!N18:V18)</f>
        <v>39.44</v>
      </c>
      <c r="F18" s="14">
        <f t="shared" si="0"/>
        <v>46.44</v>
      </c>
      <c r="G18" s="13">
        <f>SUM('[1]2021-12'!X18)</f>
        <v>1.2</v>
      </c>
      <c r="H18" s="13">
        <f>SUM('[1]2021-12'!Y18)</f>
        <v>3</v>
      </c>
      <c r="I18" s="13">
        <f>SUM('[1]2021-12'!Z18:AA18)</f>
        <v>0</v>
      </c>
      <c r="J18" s="14">
        <f t="shared" si="2"/>
        <v>4.2</v>
      </c>
      <c r="K18" s="15">
        <f t="shared" si="1"/>
        <v>50.64</v>
      </c>
      <c r="L18" s="16"/>
    </row>
    <row r="19" spans="1:12" ht="14.25" customHeight="1" x14ac:dyDescent="0.25">
      <c r="A19" s="10" t="s">
        <v>49</v>
      </c>
      <c r="B19" s="17" t="s">
        <v>17</v>
      </c>
      <c r="C19" s="12">
        <f>SUM('[1]2021-12'!C19:G19)</f>
        <v>3</v>
      </c>
      <c r="D19" s="13">
        <f>SUM('[1]2021-12'!H19:M19)</f>
        <v>6.25</v>
      </c>
      <c r="E19" s="13">
        <f>SUM('[1]2021-12'!N19:V19)</f>
        <v>55.76</v>
      </c>
      <c r="F19" s="14">
        <f t="shared" si="0"/>
        <v>65.009999999999991</v>
      </c>
      <c r="G19" s="13">
        <f>SUM('[1]2021-12'!X19)</f>
        <v>1.5</v>
      </c>
      <c r="H19" s="13">
        <f>SUM('[1]2021-12'!Y19)</f>
        <v>3.25</v>
      </c>
      <c r="I19" s="13">
        <f>SUM('[1]2021-12'!Z19:AA19)</f>
        <v>0.25</v>
      </c>
      <c r="J19" s="14">
        <f t="shared" si="2"/>
        <v>5</v>
      </c>
      <c r="K19" s="15">
        <f t="shared" si="1"/>
        <v>70.009999999999991</v>
      </c>
      <c r="L19" s="16"/>
    </row>
    <row r="20" spans="1:12" ht="14.25" customHeight="1" x14ac:dyDescent="0.25">
      <c r="A20" s="10" t="s">
        <v>50</v>
      </c>
      <c r="B20" s="11" t="s">
        <v>33</v>
      </c>
      <c r="C20" s="12">
        <f>SUM('[1]2021-12'!C20:G20)</f>
        <v>3.25</v>
      </c>
      <c r="D20" s="13">
        <f>SUM('[1]2021-12'!H20:M20)</f>
        <v>2.5</v>
      </c>
      <c r="E20" s="13">
        <f>SUM('[1]2021-12'!N20:V20)</f>
        <v>59.09</v>
      </c>
      <c r="F20" s="14">
        <f t="shared" si="0"/>
        <v>64.84</v>
      </c>
      <c r="G20" s="13">
        <f>SUM('[1]2021-12'!X20)</f>
        <v>1.5</v>
      </c>
      <c r="H20" s="13">
        <f>SUM('[1]2021-12'!Y20)</f>
        <v>0</v>
      </c>
      <c r="I20" s="13">
        <f>SUM('[1]2021-12'!Z20:AA20)</f>
        <v>0.25</v>
      </c>
      <c r="J20" s="14">
        <f t="shared" si="2"/>
        <v>1.75</v>
      </c>
      <c r="K20" s="15">
        <f t="shared" si="1"/>
        <v>66.59</v>
      </c>
      <c r="L20" s="16"/>
    </row>
    <row r="21" spans="1:12" ht="14.25" customHeight="1" x14ac:dyDescent="0.25">
      <c r="A21" s="10" t="s">
        <v>51</v>
      </c>
      <c r="B21" s="11" t="s">
        <v>34</v>
      </c>
      <c r="C21" s="12">
        <f>SUM('[1]2021-12'!C21:G21)</f>
        <v>2.5</v>
      </c>
      <c r="D21" s="13">
        <f>SUM('[1]2021-12'!H21:M21)</f>
        <v>5.75</v>
      </c>
      <c r="E21" s="13">
        <f>SUM('[1]2021-12'!N21:V21)</f>
        <v>30.759999999999998</v>
      </c>
      <c r="F21" s="14">
        <f t="shared" si="0"/>
        <v>39.01</v>
      </c>
      <c r="G21" s="13">
        <f>SUM('[1]2021-12'!X21)</f>
        <v>0.5</v>
      </c>
      <c r="H21" s="13">
        <f>SUM('[1]2021-12'!Y21)</f>
        <v>4.7</v>
      </c>
      <c r="I21" s="13">
        <f>SUM('[1]2021-12'!Z21:AA21)</f>
        <v>0</v>
      </c>
      <c r="J21" s="14">
        <f t="shared" si="2"/>
        <v>5.2</v>
      </c>
      <c r="K21" s="15">
        <f t="shared" si="1"/>
        <v>44.21</v>
      </c>
      <c r="L21" s="16"/>
    </row>
    <row r="22" spans="1:12" s="1" customFormat="1" x14ac:dyDescent="0.25">
      <c r="A22" s="10" t="s">
        <v>52</v>
      </c>
      <c r="B22" s="22" t="s">
        <v>35</v>
      </c>
      <c r="C22" s="12">
        <f>SUM('[1]2021-12'!C22:G22)</f>
        <v>1.75</v>
      </c>
      <c r="D22" s="13">
        <f>SUM('[1]2021-12'!H22:M22)</f>
        <v>7.25</v>
      </c>
      <c r="E22" s="13">
        <f>SUM('[1]2021-12'!N22:V22)</f>
        <v>21.599999999999998</v>
      </c>
      <c r="F22" s="14">
        <f t="shared" si="0"/>
        <v>30.599999999999998</v>
      </c>
      <c r="G22" s="13">
        <f>SUM('[1]2021-12'!X22)</f>
        <v>0</v>
      </c>
      <c r="H22" s="13">
        <f>SUM('[1]2021-12'!Y22)</f>
        <v>4</v>
      </c>
      <c r="I22" s="13">
        <f>SUM('[1]2021-12'!Z22:AA22)</f>
        <v>0</v>
      </c>
      <c r="J22" s="14">
        <f t="shared" si="2"/>
        <v>4</v>
      </c>
      <c r="K22" s="15">
        <f t="shared" si="1"/>
        <v>34.599999999999994</v>
      </c>
      <c r="L22" s="16"/>
    </row>
    <row r="23" spans="1:12" x14ac:dyDescent="0.25">
      <c r="A23" s="10" t="s">
        <v>53</v>
      </c>
      <c r="B23" s="22" t="s">
        <v>36</v>
      </c>
      <c r="C23" s="12">
        <f>SUM('[1]2021-12'!C23:G23)</f>
        <v>2.5</v>
      </c>
      <c r="D23" s="13">
        <f>SUM('[1]2021-12'!H23:M23)</f>
        <v>1.5</v>
      </c>
      <c r="E23" s="13">
        <f>SUM('[1]2021-12'!N23:V23)</f>
        <v>30.3</v>
      </c>
      <c r="F23" s="14">
        <f t="shared" si="0"/>
        <v>34.299999999999997</v>
      </c>
      <c r="G23" s="13">
        <f>SUM('[1]2021-12'!X23)</f>
        <v>0</v>
      </c>
      <c r="H23" s="13">
        <f>SUM('[1]2021-12'!Y23)</f>
        <v>2</v>
      </c>
      <c r="I23" s="13">
        <f>SUM('[1]2021-12'!Z23:AA23)</f>
        <v>0</v>
      </c>
      <c r="J23" s="14">
        <f t="shared" si="2"/>
        <v>2</v>
      </c>
      <c r="K23" s="15">
        <f t="shared" si="1"/>
        <v>36.299999999999997</v>
      </c>
      <c r="L23" s="16"/>
    </row>
    <row r="24" spans="1:12" x14ac:dyDescent="0.25">
      <c r="A24" s="10" t="s">
        <v>54</v>
      </c>
      <c r="B24" s="22" t="s">
        <v>18</v>
      </c>
      <c r="C24" s="12">
        <f>SUM('[1]2021-12'!C24:G24)</f>
        <v>1.75</v>
      </c>
      <c r="D24" s="13">
        <f>SUM('[1]2021-12'!H24:M24)</f>
        <v>1.5</v>
      </c>
      <c r="E24" s="13">
        <f>SUM('[1]2021-12'!N24:V24)</f>
        <v>20.399999999999999</v>
      </c>
      <c r="F24" s="14">
        <f t="shared" si="0"/>
        <v>23.65</v>
      </c>
      <c r="G24" s="13">
        <f>SUM('[1]2021-12'!X24)</f>
        <v>0</v>
      </c>
      <c r="H24" s="13">
        <f>SUM('[1]2021-12'!Y24)</f>
        <v>3</v>
      </c>
      <c r="I24" s="13">
        <f>SUM('[1]2021-12'!Z24:AA24)</f>
        <v>0</v>
      </c>
      <c r="J24" s="14">
        <f t="shared" si="2"/>
        <v>3</v>
      </c>
      <c r="K24" s="15">
        <f t="shared" si="1"/>
        <v>26.65</v>
      </c>
      <c r="L24" s="16"/>
    </row>
    <row r="25" spans="1:12" ht="15" customHeight="1" x14ac:dyDescent="0.25">
      <c r="A25" s="10" t="s">
        <v>55</v>
      </c>
      <c r="B25" s="22" t="s">
        <v>37</v>
      </c>
      <c r="C25" s="12">
        <f>SUM('[1]2021-12'!C25:G25)</f>
        <v>1.75</v>
      </c>
      <c r="D25" s="13">
        <f>SUM('[1]2021-12'!H25:M25)</f>
        <v>1.75</v>
      </c>
      <c r="E25" s="13">
        <f>SUM('[1]2021-12'!N25:V25)</f>
        <v>20.399999999999999</v>
      </c>
      <c r="F25" s="14">
        <f t="shared" si="0"/>
        <v>23.9</v>
      </c>
      <c r="G25" s="13">
        <f>SUM('[1]2021-12'!X25)</f>
        <v>0</v>
      </c>
      <c r="H25" s="13">
        <f>SUM('[1]2021-12'!Y25)</f>
        <v>0</v>
      </c>
      <c r="I25" s="13">
        <f>SUM('[1]2021-12'!Z25:AA25)</f>
        <v>0</v>
      </c>
      <c r="J25" s="14">
        <f t="shared" si="2"/>
        <v>0</v>
      </c>
      <c r="K25" s="15">
        <f t="shared" si="1"/>
        <v>23.9</v>
      </c>
      <c r="L25" s="16"/>
    </row>
    <row r="26" spans="1:12" x14ac:dyDescent="0.25">
      <c r="A26" s="10" t="s">
        <v>56</v>
      </c>
      <c r="B26" s="22" t="s">
        <v>38</v>
      </c>
      <c r="C26" s="12">
        <f>SUM('[1]2021-12'!C26:G26)</f>
        <v>1.75</v>
      </c>
      <c r="D26" s="13">
        <f>SUM('[1]2021-12'!H26:M26)</f>
        <v>2.25</v>
      </c>
      <c r="E26" s="13">
        <f>SUM('[1]2021-12'!N26:V26)</f>
        <v>18.8</v>
      </c>
      <c r="F26" s="14">
        <f t="shared" si="0"/>
        <v>22.8</v>
      </c>
      <c r="G26" s="13">
        <f>SUM('[1]2021-12'!X26)</f>
        <v>0</v>
      </c>
      <c r="H26" s="13">
        <f>SUM('[1]2021-12'!Y26)</f>
        <v>1.5</v>
      </c>
      <c r="I26" s="13">
        <f>SUM('[1]2021-12'!Z26:AA26)</f>
        <v>0</v>
      </c>
      <c r="J26" s="14">
        <f t="shared" si="2"/>
        <v>1.5</v>
      </c>
      <c r="K26" s="15">
        <f t="shared" si="1"/>
        <v>24.3</v>
      </c>
      <c r="L26" s="16"/>
    </row>
    <row r="27" spans="1:12" x14ac:dyDescent="0.25">
      <c r="A27" s="10" t="s">
        <v>57</v>
      </c>
      <c r="B27" s="22" t="s">
        <v>19</v>
      </c>
      <c r="C27" s="12">
        <f>SUM('[1]2021-12'!C27:G27)</f>
        <v>1.75</v>
      </c>
      <c r="D27" s="13">
        <f>SUM('[1]2021-12'!H27:M27)</f>
        <v>2.75</v>
      </c>
      <c r="E27" s="13">
        <f>SUM('[1]2021-12'!N27:V27)</f>
        <v>13.95</v>
      </c>
      <c r="F27" s="14">
        <f t="shared" si="0"/>
        <v>18.45</v>
      </c>
      <c r="G27" s="13">
        <f>SUM('[1]2021-12'!X27)</f>
        <v>0</v>
      </c>
      <c r="H27" s="13">
        <f>SUM('[1]2021-12'!Y27)</f>
        <v>4.5</v>
      </c>
      <c r="I27" s="13">
        <f>SUM('[1]2021-12'!Z27:AA27)</f>
        <v>0</v>
      </c>
      <c r="J27" s="14">
        <f t="shared" si="2"/>
        <v>4.5</v>
      </c>
      <c r="K27" s="15">
        <f t="shared" si="1"/>
        <v>22.95</v>
      </c>
      <c r="L27" s="16"/>
    </row>
    <row r="28" spans="1:12" ht="15" customHeight="1" x14ac:dyDescent="0.25">
      <c r="A28" s="10" t="s">
        <v>58</v>
      </c>
      <c r="B28" s="11" t="s">
        <v>20</v>
      </c>
      <c r="C28" s="12">
        <f>SUM('[1]2021-12'!C28:G28)</f>
        <v>2</v>
      </c>
      <c r="D28" s="13">
        <f>SUM('[1]2021-12'!H28:M28)</f>
        <v>0</v>
      </c>
      <c r="E28" s="13">
        <f>SUM('[1]2021-12'!N28:V28)</f>
        <v>49.5</v>
      </c>
      <c r="F28" s="14">
        <f t="shared" si="0"/>
        <v>51.5</v>
      </c>
      <c r="G28" s="13">
        <f>SUM('[1]2021-12'!X28)</f>
        <v>0</v>
      </c>
      <c r="H28" s="13">
        <f>SUM('[1]2021-12'!Y28)</f>
        <v>0</v>
      </c>
      <c r="I28" s="13">
        <f>SUM('[1]2021-12'!Z28:AA28)</f>
        <v>0</v>
      </c>
      <c r="J28" s="14">
        <f t="shared" si="2"/>
        <v>0</v>
      </c>
      <c r="K28" s="15">
        <f t="shared" si="1"/>
        <v>51.5</v>
      </c>
      <c r="L28" s="16"/>
    </row>
    <row r="29" spans="1:12" ht="17.25" customHeight="1" x14ac:dyDescent="0.25">
      <c r="A29" s="10" t="s">
        <v>59</v>
      </c>
      <c r="B29" s="11" t="s">
        <v>21</v>
      </c>
      <c r="C29" s="12">
        <f>SUM('[1]2021-12'!C29:G29)</f>
        <v>1.5</v>
      </c>
      <c r="D29" s="13">
        <f>SUM('[1]2021-12'!H29:M29)</f>
        <v>0</v>
      </c>
      <c r="E29" s="13">
        <f>SUM('[1]2021-12'!N29:V29)</f>
        <v>15.82</v>
      </c>
      <c r="F29" s="14">
        <f t="shared" si="0"/>
        <v>17.32</v>
      </c>
      <c r="G29" s="13">
        <f>SUM('[1]2021-12'!X29)</f>
        <v>0</v>
      </c>
      <c r="H29" s="13">
        <f>SUM('[1]2021-12'!Y29)</f>
        <v>0</v>
      </c>
      <c r="I29" s="13">
        <f>SUM('[1]2021-12'!Z29:AA29)</f>
        <v>0</v>
      </c>
      <c r="J29" s="14">
        <f t="shared" si="2"/>
        <v>0</v>
      </c>
      <c r="K29" s="15">
        <f t="shared" si="1"/>
        <v>17.32</v>
      </c>
      <c r="L29" s="16"/>
    </row>
    <row r="30" spans="1:12" ht="21.75" customHeight="1" x14ac:dyDescent="0.25">
      <c r="A30" s="23"/>
      <c r="B30" s="24" t="s">
        <v>22</v>
      </c>
      <c r="C30" s="15">
        <f>SUM(C12:C29)</f>
        <v>41.1</v>
      </c>
      <c r="D30" s="15">
        <f t="shared" ref="D30:E30" si="3">SUM(D12:D29)</f>
        <v>62.251999999999995</v>
      </c>
      <c r="E30" s="15">
        <f t="shared" si="3"/>
        <v>564.49000000000012</v>
      </c>
      <c r="F30" s="14">
        <f>SUM(F12:F29)</f>
        <v>667.8420000000001</v>
      </c>
      <c r="G30" s="14">
        <f>SUM(G12:G29)</f>
        <v>12.2</v>
      </c>
      <c r="H30" s="14">
        <f>SUM(H12:H29)</f>
        <v>41.349999999999994</v>
      </c>
      <c r="I30" s="14">
        <f>SUM(I12:I29)</f>
        <v>0.75</v>
      </c>
      <c r="J30" s="14">
        <f>SUM(H30:I30)</f>
        <v>42.099999999999994</v>
      </c>
      <c r="K30" s="15">
        <f>SUM(K12:K29)</f>
        <v>722.14199999999994</v>
      </c>
      <c r="L30" s="25"/>
    </row>
    <row r="31" spans="1:12" x14ac:dyDescent="0.25">
      <c r="B31" s="6" t="s">
        <v>62</v>
      </c>
      <c r="C31" s="26"/>
      <c r="D31" s="26"/>
      <c r="E31" s="26"/>
      <c r="F31" s="27"/>
      <c r="G31" s="28"/>
      <c r="H31" s="28"/>
      <c r="I31" s="28"/>
      <c r="J31" s="27"/>
      <c r="K31" s="29"/>
      <c r="L31" s="30"/>
    </row>
    <row r="32" spans="1:12" x14ac:dyDescent="0.25">
      <c r="C32" s="26"/>
      <c r="D32" s="26"/>
      <c r="E32" s="26"/>
      <c r="F32" s="27"/>
      <c r="G32" s="28"/>
      <c r="H32" s="28"/>
      <c r="I32" s="28"/>
      <c r="J32" s="27"/>
      <c r="K32" s="29"/>
      <c r="L32" s="30"/>
    </row>
    <row r="33" spans="1:12" x14ac:dyDescent="0.25">
      <c r="C33" s="26"/>
      <c r="D33" s="26"/>
      <c r="E33" s="26"/>
      <c r="F33" s="27"/>
      <c r="G33" s="28"/>
      <c r="H33" s="28"/>
      <c r="I33" s="28"/>
      <c r="J33" s="27"/>
      <c r="K33" s="29"/>
      <c r="L33" s="30"/>
    </row>
    <row r="34" spans="1:12" x14ac:dyDescent="0.25">
      <c r="C34" s="26"/>
      <c r="D34" s="26"/>
      <c r="E34" s="26"/>
      <c r="F34" s="27"/>
      <c r="G34" s="28"/>
      <c r="H34" s="28"/>
      <c r="I34" s="28"/>
      <c r="J34" s="27"/>
      <c r="K34" s="29"/>
      <c r="L34" s="30"/>
    </row>
    <row r="35" spans="1:12" x14ac:dyDescent="0.25">
      <c r="B35" s="41" t="s">
        <v>39</v>
      </c>
      <c r="C35" s="41"/>
      <c r="D35" s="41"/>
      <c r="E35" s="41"/>
      <c r="F35" s="41"/>
      <c r="G35" s="41"/>
      <c r="H35" s="41"/>
      <c r="I35" s="41"/>
      <c r="J35" s="41"/>
      <c r="K35" s="41"/>
    </row>
    <row r="36" spans="1:12" x14ac:dyDescent="0.25">
      <c r="B36" s="31"/>
      <c r="C36" s="32"/>
      <c r="D36" s="6"/>
    </row>
    <row r="37" spans="1:12" ht="57.75" x14ac:dyDescent="0.25">
      <c r="B37" s="8" t="s">
        <v>3</v>
      </c>
      <c r="C37" s="33" t="s">
        <v>40</v>
      </c>
      <c r="D37" s="9" t="s">
        <v>7</v>
      </c>
    </row>
    <row r="38" spans="1:12" x14ac:dyDescent="0.25">
      <c r="B38" s="15">
        <f>SUM([1]ŠVIETIMAS!N64)</f>
        <v>10</v>
      </c>
      <c r="C38" s="8">
        <v>0.4</v>
      </c>
      <c r="D38" s="34">
        <f>SUM(B38:C38)</f>
        <v>10.4</v>
      </c>
    </row>
    <row r="39" spans="1:12" x14ac:dyDescent="0.25">
      <c r="B39" s="31"/>
      <c r="C39" s="31"/>
      <c r="D39" s="6"/>
    </row>
    <row r="40" spans="1:12" x14ac:dyDescent="0.25">
      <c r="B40" s="42" t="s">
        <v>23</v>
      </c>
      <c r="C40" s="42"/>
      <c r="D40" s="42"/>
      <c r="E40" s="42"/>
      <c r="F40" s="7"/>
    </row>
    <row r="41" spans="1:12" x14ac:dyDescent="0.25">
      <c r="B41" s="42"/>
      <c r="C41" s="42"/>
      <c r="D41" s="42"/>
      <c r="E41" s="42"/>
      <c r="F41" s="7"/>
    </row>
    <row r="42" spans="1:12" x14ac:dyDescent="0.25">
      <c r="B42" s="5"/>
      <c r="C42" s="3"/>
      <c r="D42" s="35"/>
      <c r="E42" s="3"/>
      <c r="F42" s="3"/>
    </row>
    <row r="43" spans="1:12" x14ac:dyDescent="0.25">
      <c r="A43" s="43" t="s">
        <v>24</v>
      </c>
      <c r="B43" s="43" t="s">
        <v>2</v>
      </c>
      <c r="C43" s="43" t="s">
        <v>3</v>
      </c>
      <c r="D43" s="54" t="s">
        <v>4</v>
      </c>
      <c r="E43" s="48" t="s">
        <v>7</v>
      </c>
      <c r="F43" s="42"/>
      <c r="G43" s="42"/>
      <c r="H43" s="3"/>
    </row>
    <row r="44" spans="1:12" x14ac:dyDescent="0.25">
      <c r="A44" s="44"/>
      <c r="B44" s="44"/>
      <c r="C44" s="44"/>
      <c r="D44" s="55"/>
      <c r="E44" s="48"/>
      <c r="F44" s="42"/>
      <c r="G44" s="42"/>
      <c r="H44" s="3"/>
    </row>
    <row r="45" spans="1:12" x14ac:dyDescent="0.25">
      <c r="A45" s="10" t="s">
        <v>42</v>
      </c>
      <c r="B45" s="11" t="s">
        <v>25</v>
      </c>
      <c r="C45" s="13">
        <f>SUM('[1]2021-12'!N50)</f>
        <v>16.2</v>
      </c>
      <c r="D45" s="14">
        <f>SUM(C45)</f>
        <v>16.2</v>
      </c>
      <c r="E45" s="14">
        <f>SUM(D45)</f>
        <v>16.2</v>
      </c>
      <c r="F45" s="36"/>
      <c r="G45" s="27"/>
      <c r="H45" s="27"/>
    </row>
    <row r="46" spans="1:12" x14ac:dyDescent="0.25">
      <c r="A46" s="56" t="s">
        <v>61</v>
      </c>
      <c r="B46" s="56"/>
      <c r="C46" s="56"/>
      <c r="D46" s="56"/>
      <c r="E46" s="56"/>
      <c r="F46" s="56"/>
      <c r="G46" s="56"/>
      <c r="H46" s="56"/>
      <c r="I46" s="56"/>
      <c r="J46" s="56"/>
    </row>
    <row r="47" spans="1:12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39"/>
    </row>
    <row r="48" spans="1:12" x14ac:dyDescent="0.25">
      <c r="A48" s="37" t="s">
        <v>60</v>
      </c>
      <c r="B48" s="37"/>
      <c r="D48" s="6"/>
      <c r="E48" s="6"/>
      <c r="F48" s="6"/>
      <c r="G48" s="6"/>
      <c r="H48" s="6"/>
      <c r="I48" s="6"/>
      <c r="J48" s="6"/>
      <c r="K48" s="6"/>
      <c r="L48" s="38"/>
    </row>
    <row r="49" spans="1:13" ht="30.75" customHeight="1" x14ac:dyDescent="0.25">
      <c r="A49" s="57" t="s">
        <v>41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</row>
    <row r="50" spans="1:13" x14ac:dyDescent="0.25">
      <c r="A50" s="2" t="s">
        <v>64</v>
      </c>
      <c r="B50" s="2"/>
      <c r="C50" s="2"/>
      <c r="K50" s="2"/>
    </row>
  </sheetData>
  <mergeCells count="19">
    <mergeCell ref="A46:J46"/>
    <mergeCell ref="A49:M49"/>
    <mergeCell ref="A6:K8"/>
    <mergeCell ref="G10:I10"/>
    <mergeCell ref="K10:K11"/>
    <mergeCell ref="A10:A11"/>
    <mergeCell ref="B10:B11"/>
    <mergeCell ref="C10:E10"/>
    <mergeCell ref="F10:F11"/>
    <mergeCell ref="J10:J11"/>
    <mergeCell ref="B35:K35"/>
    <mergeCell ref="B40:E41"/>
    <mergeCell ref="A43:A44"/>
    <mergeCell ref="B43:B44"/>
    <mergeCell ref="C43:C44"/>
    <mergeCell ref="D43:D44"/>
    <mergeCell ref="E43:E44"/>
    <mergeCell ref="F43:F44"/>
    <mergeCell ref="G43:G44"/>
  </mergeCells>
  <pageMargins left="0.25" right="0.25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Jovita Šumskienė</cp:lastModifiedBy>
  <cp:lastPrinted>2021-12-27T14:32:46Z</cp:lastPrinted>
  <dcterms:created xsi:type="dcterms:W3CDTF">2021-12-10T12:37:00Z</dcterms:created>
  <dcterms:modified xsi:type="dcterms:W3CDTF">2021-12-27T14:32:58Z</dcterms:modified>
</cp:coreProperties>
</file>