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140"/>
  </bookViews>
  <sheets>
    <sheet name="Detalizacija" sheetId="1" r:id="rId1"/>
    <sheet name="VP lentelė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AA59" i="2" l="1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Z39" i="2"/>
  <c r="Y39" i="2"/>
  <c r="X39" i="2"/>
  <c r="W39" i="2"/>
  <c r="AA38" i="2"/>
  <c r="AA37" i="2"/>
  <c r="AA36" i="2"/>
  <c r="Z35" i="2"/>
  <c r="Y35" i="2"/>
  <c r="X35" i="2"/>
  <c r="W35" i="2"/>
  <c r="AA33" i="2"/>
  <c r="AA32" i="2"/>
  <c r="AA31" i="2"/>
  <c r="AA30" i="2"/>
  <c r="AA29" i="2"/>
  <c r="Z28" i="2"/>
  <c r="Y28" i="2"/>
  <c r="X28" i="2"/>
  <c r="W28" i="2"/>
  <c r="AA27" i="2"/>
  <c r="AA26" i="2"/>
  <c r="AA25" i="2"/>
  <c r="AA24" i="2"/>
  <c r="Z23" i="2"/>
  <c r="Y23" i="2"/>
  <c r="X23" i="2"/>
  <c r="W23" i="2"/>
  <c r="AA22" i="2"/>
  <c r="AA21" i="2"/>
  <c r="AA20" i="2"/>
  <c r="Z19" i="2"/>
  <c r="Y19" i="2"/>
  <c r="X19" i="2"/>
  <c r="W19" i="2"/>
  <c r="AA18" i="2"/>
  <c r="AA17" i="2"/>
  <c r="AA16" i="2"/>
  <c r="Z15" i="2"/>
  <c r="Y15" i="2"/>
  <c r="X15" i="2"/>
  <c r="W15" i="2"/>
  <c r="AA14" i="2"/>
  <c r="AA13" i="2"/>
  <c r="Z12" i="2"/>
  <c r="Y12" i="2"/>
  <c r="X12" i="2"/>
  <c r="W12" i="2"/>
  <c r="AA10" i="2"/>
  <c r="Y9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U39" i="2"/>
  <c r="T39" i="2"/>
  <c r="S39" i="2"/>
  <c r="R39" i="2"/>
  <c r="V38" i="2"/>
  <c r="V37" i="2"/>
  <c r="V36" i="2"/>
  <c r="U35" i="2"/>
  <c r="T35" i="2"/>
  <c r="S35" i="2"/>
  <c r="R35" i="2"/>
  <c r="V33" i="2"/>
  <c r="V32" i="2"/>
  <c r="V31" i="2"/>
  <c r="V30" i="2"/>
  <c r="V29" i="2"/>
  <c r="U28" i="2"/>
  <c r="T28" i="2"/>
  <c r="S28" i="2"/>
  <c r="R28" i="2"/>
  <c r="V27" i="2"/>
  <c r="V26" i="2"/>
  <c r="V25" i="2"/>
  <c r="V24" i="2"/>
  <c r="U23" i="2"/>
  <c r="T23" i="2"/>
  <c r="S23" i="2"/>
  <c r="R23" i="2"/>
  <c r="V22" i="2"/>
  <c r="V21" i="2"/>
  <c r="V20" i="2"/>
  <c r="U19" i="2"/>
  <c r="T19" i="2"/>
  <c r="S19" i="2"/>
  <c r="R19" i="2"/>
  <c r="V18" i="2"/>
  <c r="V17" i="2"/>
  <c r="V16" i="2"/>
  <c r="U15" i="2"/>
  <c r="T15" i="2"/>
  <c r="S15" i="2"/>
  <c r="S9" i="2" s="1"/>
  <c r="R15" i="2"/>
  <c r="V14" i="2"/>
  <c r="V13" i="2"/>
  <c r="V12" i="2" s="1"/>
  <c r="U12" i="2"/>
  <c r="T12" i="2"/>
  <c r="S12" i="2"/>
  <c r="R12" i="2"/>
  <c r="V10" i="2"/>
  <c r="Q14" i="2"/>
  <c r="Q13" i="2"/>
  <c r="Q33" i="2"/>
  <c r="Q30" i="2"/>
  <c r="Q31" i="2"/>
  <c r="Q32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L54" i="2"/>
  <c r="G54" i="2"/>
  <c r="L53" i="2"/>
  <c r="G53" i="2"/>
  <c r="L52" i="2"/>
  <c r="G52" i="2"/>
  <c r="L51" i="2"/>
  <c r="G51" i="2"/>
  <c r="L50" i="2"/>
  <c r="G50" i="2"/>
  <c r="L49" i="2"/>
  <c r="G49" i="2"/>
  <c r="L48" i="2"/>
  <c r="G48" i="2"/>
  <c r="L47" i="2"/>
  <c r="G47" i="2"/>
  <c r="L46" i="2"/>
  <c r="G46" i="2"/>
  <c r="L45" i="2"/>
  <c r="G45" i="2"/>
  <c r="L44" i="2"/>
  <c r="G44" i="2"/>
  <c r="L43" i="2"/>
  <c r="G43" i="2"/>
  <c r="L42" i="2"/>
  <c r="G42" i="2"/>
  <c r="L41" i="2"/>
  <c r="G41" i="2"/>
  <c r="L40" i="2"/>
  <c r="G40" i="2"/>
  <c r="P39" i="2"/>
  <c r="O39" i="2"/>
  <c r="N39" i="2"/>
  <c r="M39" i="2"/>
  <c r="K39" i="2"/>
  <c r="J39" i="2"/>
  <c r="I39" i="2"/>
  <c r="H39" i="2"/>
  <c r="F39" i="2"/>
  <c r="E39" i="2"/>
  <c r="D39" i="2"/>
  <c r="C39" i="2"/>
  <c r="Q38" i="2"/>
  <c r="L38" i="2"/>
  <c r="G38" i="2"/>
  <c r="P35" i="2"/>
  <c r="L37" i="2"/>
  <c r="G37" i="2"/>
  <c r="Q36" i="2"/>
  <c r="L36" i="2"/>
  <c r="G36" i="2"/>
  <c r="N35" i="2"/>
  <c r="M35" i="2"/>
  <c r="K35" i="2"/>
  <c r="J35" i="2"/>
  <c r="I35" i="2"/>
  <c r="H35" i="2"/>
  <c r="F35" i="2"/>
  <c r="E35" i="2"/>
  <c r="D35" i="2"/>
  <c r="C35" i="2"/>
  <c r="L33" i="2"/>
  <c r="G33" i="2"/>
  <c r="L32" i="2"/>
  <c r="G32" i="2"/>
  <c r="L31" i="2"/>
  <c r="G31" i="2"/>
  <c r="L30" i="2"/>
  <c r="G30" i="2"/>
  <c r="Q29" i="2"/>
  <c r="L29" i="2"/>
  <c r="G29" i="2"/>
  <c r="P28" i="2"/>
  <c r="O28" i="2"/>
  <c r="N28" i="2"/>
  <c r="M28" i="2"/>
  <c r="K28" i="2"/>
  <c r="J28" i="2"/>
  <c r="I28" i="2"/>
  <c r="H28" i="2"/>
  <c r="F28" i="2"/>
  <c r="E28" i="2"/>
  <c r="D28" i="2"/>
  <c r="C28" i="2"/>
  <c r="Q27" i="2"/>
  <c r="L27" i="2"/>
  <c r="G27" i="2"/>
  <c r="Q26" i="2"/>
  <c r="L26" i="2"/>
  <c r="G26" i="2"/>
  <c r="Q25" i="2"/>
  <c r="L25" i="2"/>
  <c r="G25" i="2"/>
  <c r="Q24" i="2"/>
  <c r="L24" i="2"/>
  <c r="G24" i="2"/>
  <c r="P23" i="2"/>
  <c r="O23" i="2"/>
  <c r="N23" i="2"/>
  <c r="M23" i="2"/>
  <c r="K23" i="2"/>
  <c r="J23" i="2"/>
  <c r="I23" i="2"/>
  <c r="H23" i="2"/>
  <c r="F23" i="2"/>
  <c r="E23" i="2"/>
  <c r="D23" i="2"/>
  <c r="C23" i="2"/>
  <c r="Q22" i="2"/>
  <c r="L22" i="2"/>
  <c r="G22" i="2"/>
  <c r="Q21" i="2"/>
  <c r="L21" i="2"/>
  <c r="G21" i="2"/>
  <c r="Q20" i="2"/>
  <c r="L20" i="2"/>
  <c r="G20" i="2"/>
  <c r="P19" i="2"/>
  <c r="O19" i="2"/>
  <c r="N19" i="2"/>
  <c r="M19" i="2"/>
  <c r="K19" i="2"/>
  <c r="J19" i="2"/>
  <c r="I19" i="2"/>
  <c r="H19" i="2"/>
  <c r="F19" i="2"/>
  <c r="E19" i="2"/>
  <c r="D19" i="2"/>
  <c r="C19" i="2"/>
  <c r="Q18" i="2"/>
  <c r="L18" i="2"/>
  <c r="G18" i="2"/>
  <c r="Q17" i="2"/>
  <c r="L17" i="2"/>
  <c r="G17" i="2"/>
  <c r="Q16" i="2"/>
  <c r="L16" i="2"/>
  <c r="G16" i="2"/>
  <c r="P15" i="2"/>
  <c r="O15" i="2"/>
  <c r="N15" i="2"/>
  <c r="M15" i="2"/>
  <c r="K15" i="2"/>
  <c r="J15" i="2"/>
  <c r="I15" i="2"/>
  <c r="H15" i="2"/>
  <c r="F15" i="2"/>
  <c r="E15" i="2"/>
  <c r="D15" i="2"/>
  <c r="C15" i="2"/>
  <c r="L14" i="2"/>
  <c r="G14" i="2"/>
  <c r="L13" i="2"/>
  <c r="G13" i="2"/>
  <c r="Q12" i="2"/>
  <c r="P12" i="2"/>
  <c r="O12" i="2"/>
  <c r="N12" i="2"/>
  <c r="M12" i="2"/>
  <c r="K12" i="2"/>
  <c r="J12" i="2"/>
  <c r="I12" i="2"/>
  <c r="H12" i="2"/>
  <c r="F12" i="2"/>
  <c r="E12" i="2"/>
  <c r="D12" i="2"/>
  <c r="C12" i="2"/>
  <c r="Q10" i="2"/>
  <c r="L10" i="2"/>
  <c r="G10" i="2"/>
  <c r="I7" i="2"/>
  <c r="N7" i="2" s="1"/>
  <c r="S7" i="2" s="1"/>
  <c r="X7" i="2" s="1"/>
  <c r="V35" i="2" l="1"/>
  <c r="P34" i="2"/>
  <c r="AB58" i="2"/>
  <c r="AB18" i="2"/>
  <c r="AB59" i="2"/>
  <c r="AB13" i="2"/>
  <c r="AB21" i="2"/>
  <c r="AB57" i="2"/>
  <c r="AB10" i="2"/>
  <c r="AB16" i="2"/>
  <c r="AB32" i="2"/>
  <c r="AB14" i="2"/>
  <c r="AB24" i="2"/>
  <c r="AB47" i="2"/>
  <c r="AB55" i="2"/>
  <c r="AB17" i="2"/>
  <c r="AB22" i="2"/>
  <c r="AB27" i="2"/>
  <c r="AB33" i="2"/>
  <c r="AB44" i="2"/>
  <c r="AB52" i="2"/>
  <c r="AB20" i="2"/>
  <c r="AB25" i="2"/>
  <c r="AB38" i="2"/>
  <c r="AB56" i="2"/>
  <c r="AB31" i="2"/>
  <c r="AB36" i="2"/>
  <c r="AB26" i="2"/>
  <c r="AA15" i="2"/>
  <c r="AB54" i="2"/>
  <c r="W34" i="2"/>
  <c r="AB48" i="2"/>
  <c r="Y34" i="2"/>
  <c r="AB50" i="2"/>
  <c r="X34" i="2"/>
  <c r="T34" i="2"/>
  <c r="AB42" i="2"/>
  <c r="Z34" i="2"/>
  <c r="AB40" i="2"/>
  <c r="AB45" i="2"/>
  <c r="AB53" i="2"/>
  <c r="AB43" i="2"/>
  <c r="AB51" i="2"/>
  <c r="AB46" i="2"/>
  <c r="AB41" i="2"/>
  <c r="AB49" i="2"/>
  <c r="AB30" i="2"/>
  <c r="AB29" i="2"/>
  <c r="U34" i="2"/>
  <c r="R34" i="2"/>
  <c r="AA12" i="2"/>
  <c r="AA35" i="2"/>
  <c r="AA39" i="2"/>
  <c r="T9" i="2"/>
  <c r="W9" i="2"/>
  <c r="X9" i="2"/>
  <c r="Z9" i="2"/>
  <c r="V15" i="2"/>
  <c r="AA23" i="2"/>
  <c r="AA19" i="2"/>
  <c r="AA28" i="2"/>
  <c r="R9" i="2"/>
  <c r="V19" i="2"/>
  <c r="AA11" i="2"/>
  <c r="V23" i="2"/>
  <c r="U9" i="2"/>
  <c r="V39" i="2"/>
  <c r="V34" i="2" s="1"/>
  <c r="S34" i="2"/>
  <c r="V28" i="2"/>
  <c r="N9" i="2"/>
  <c r="E34" i="2"/>
  <c r="H34" i="2"/>
  <c r="K34" i="2"/>
  <c r="Q28" i="2"/>
  <c r="F9" i="2"/>
  <c r="I34" i="2"/>
  <c r="Q37" i="2"/>
  <c r="Q35" i="2" s="1"/>
  <c r="C34" i="2"/>
  <c r="M34" i="2"/>
  <c r="P9" i="2"/>
  <c r="D34" i="2"/>
  <c r="L35" i="2"/>
  <c r="O9" i="2"/>
  <c r="L12" i="2"/>
  <c r="G15" i="2"/>
  <c r="O35" i="2"/>
  <c r="O34" i="2" s="1"/>
  <c r="G12" i="2"/>
  <c r="Q23" i="2"/>
  <c r="Q15" i="2"/>
  <c r="C9" i="2"/>
  <c r="G35" i="2"/>
  <c r="D9" i="2"/>
  <c r="I9" i="2"/>
  <c r="G23" i="2"/>
  <c r="E9" i="2"/>
  <c r="H9" i="2"/>
  <c r="G19" i="2"/>
  <c r="Q19" i="2"/>
  <c r="L23" i="2"/>
  <c r="L39" i="2"/>
  <c r="G39" i="2"/>
  <c r="L19" i="2"/>
  <c r="N34" i="2"/>
  <c r="Q39" i="2"/>
  <c r="J9" i="2"/>
  <c r="Q11" i="2"/>
  <c r="L15" i="2"/>
  <c r="G28" i="2"/>
  <c r="F34" i="2"/>
  <c r="M9" i="2"/>
  <c r="L28" i="2"/>
  <c r="J34" i="2"/>
  <c r="K9" i="2"/>
  <c r="L11" i="2"/>
  <c r="AB35" i="2" l="1"/>
  <c r="AB19" i="2"/>
  <c r="AB12" i="2"/>
  <c r="AB23" i="2"/>
  <c r="AB37" i="2"/>
  <c r="AB15" i="2"/>
  <c r="AB39" i="2"/>
  <c r="AB28" i="2"/>
  <c r="AA9" i="2"/>
  <c r="AA34" i="2"/>
  <c r="V9" i="2"/>
  <c r="V11" i="2"/>
  <c r="Q34" i="2"/>
  <c r="G9" i="2"/>
  <c r="Q9" i="2"/>
  <c r="G34" i="2"/>
  <c r="L34" i="2"/>
  <c r="G11" i="2"/>
  <c r="L9" i="2"/>
  <c r="AB11" i="2" l="1"/>
  <c r="AB34" i="2"/>
  <c r="AB9" i="2"/>
  <c r="G12" i="1" l="1"/>
  <c r="G13" i="1" s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5" i="1"/>
  <c r="F32" i="1"/>
  <c r="G32" i="1"/>
  <c r="F13" i="1"/>
  <c r="H6" i="1"/>
  <c r="H7" i="1"/>
  <c r="H8" i="1"/>
  <c r="H9" i="1"/>
  <c r="H10" i="1"/>
  <c r="H11" i="1"/>
  <c r="E32" i="1"/>
  <c r="D32" i="1"/>
  <c r="C32" i="1"/>
  <c r="E13" i="1"/>
  <c r="C13" i="1"/>
  <c r="D5" i="1"/>
  <c r="H5" i="1" s="1"/>
  <c r="H12" i="1" l="1"/>
  <c r="H32" i="1"/>
  <c r="D13" i="1"/>
  <c r="H13" i="1" l="1"/>
</calcChain>
</file>

<file path=xl/sharedStrings.xml><?xml version="1.0" encoding="utf-8"?>
<sst xmlns="http://schemas.openxmlformats.org/spreadsheetml/2006/main" count="261" uniqueCount="179">
  <si>
    <t>Eil. Nr.</t>
  </si>
  <si>
    <t>1. Lėšų šaltiniai</t>
  </si>
  <si>
    <t>2021</t>
  </si>
  <si>
    <t>2022</t>
  </si>
  <si>
    <t>2023</t>
  </si>
  <si>
    <t>iš viso:</t>
  </si>
  <si>
    <t>Pastabos</t>
  </si>
  <si>
    <t>1.1</t>
  </si>
  <si>
    <t xml:space="preserve">Ilgalaikio turto nusidėvėjimo atstatymo lėšos </t>
  </si>
  <si>
    <t>1 prielaida: 1 metais- pagal BK ITN sumą; 2-5 metais- 2020 m. RVA ITN suma ir įvertinamos įgyvendintos investicijos (VIPA, VGĮ statyba). 2 prielaida- kasmet nudėvėtas ilgalaikis turtas nuosekliai atstatomas įsigyjant ir /ar atnaujinant (vertės didinimas)</t>
  </si>
  <si>
    <t>1.2</t>
  </si>
  <si>
    <t>Ankstesniais laikotarpiais sukauptos piniginės lėšos</t>
  </si>
  <si>
    <t>2022 m. 200 tūkst. Eur Plungės NVĮ plėtros tech. projekto parengimas- iš įmonės lėšų</t>
  </si>
  <si>
    <t>1.3</t>
  </si>
  <si>
    <t>Ataskaitinio laikotarpio pelno dalis</t>
  </si>
  <si>
    <t>1.4</t>
  </si>
  <si>
    <t>Lengvatinė paskola „Vandentvarkos fondas" 05.3.2-FM-015 priemonė (VIPA)</t>
  </si>
  <si>
    <t>Patvirtinta Plungės rajono savivaldybės Tarybos 2019.11.28, sprendimo Nr.T1-296-TRAUKIAME tik 2021 m. numatytą investicijos vertę.</t>
  </si>
  <si>
    <t>1.5</t>
  </si>
  <si>
    <t>ES fondų lėšos (VIPA)</t>
  </si>
  <si>
    <t>1.6</t>
  </si>
  <si>
    <t>ES fondų lėšos (APVA)</t>
  </si>
  <si>
    <t>1.7</t>
  </si>
  <si>
    <t>1.8</t>
  </si>
  <si>
    <t>iš viso lėšų šaltinių:</t>
  </si>
  <si>
    <t>2. Lėšų panaudojimas</t>
  </si>
  <si>
    <t>Ryšys su strategija</t>
  </si>
  <si>
    <t>2.1</t>
  </si>
  <si>
    <t>Paskolų grąžinimas</t>
  </si>
  <si>
    <t>-</t>
  </si>
  <si>
    <t>2.2</t>
  </si>
  <si>
    <t>Vandens tiekimo ir nuotekų tvarkymo tinklų plėtra Plungės mieste (VIPA)</t>
  </si>
  <si>
    <t>Patvirtinta Plungės rajono savivaldybės Tarybos 2019.11.28, sprendimo Nr.T1-296</t>
  </si>
  <si>
    <t>4 tikslas</t>
  </si>
  <si>
    <t>3 uždavinys</t>
  </si>
  <si>
    <t>2.3</t>
  </si>
  <si>
    <t>Įvadų ir išvadų įrengimas</t>
  </si>
  <si>
    <t>iki 2023 m. užtikrinti ES direktyvos reikalavimus- 2021 m. sumai pritarta Valdybos 2021-04-23 Nr.5 (6 klausimas)</t>
  </si>
  <si>
    <t>1 uždavinys</t>
  </si>
  <si>
    <t>2.4</t>
  </si>
  <si>
    <t>Tinklų plėtra</t>
  </si>
  <si>
    <t>numatyta Strateginiame plane</t>
  </si>
  <si>
    <t>3-4 tikslas</t>
  </si>
  <si>
    <t>2.6</t>
  </si>
  <si>
    <t>Vandens gerinimo įrenginiai kaimų vandenvietėse</t>
  </si>
  <si>
    <t>2 tikslas</t>
  </si>
  <si>
    <t>2.7</t>
  </si>
  <si>
    <t>Naujų gręžinių įrengimas</t>
  </si>
  <si>
    <t>Aleksandravas</t>
  </si>
  <si>
    <t>1 tikslas</t>
  </si>
  <si>
    <t>2.8</t>
  </si>
  <si>
    <t>Laboratorijos įrangos pirkimas</t>
  </si>
  <si>
    <t>ūkinio inv. atnaujinimas</t>
  </si>
  <si>
    <t>2.9</t>
  </si>
  <si>
    <t>Kompiuterinė technika</t>
  </si>
  <si>
    <t>2021- 3 vnt PC ir serveris, kitais metais- PC atnauj.</t>
  </si>
  <si>
    <t>2.10</t>
  </si>
  <si>
    <t>Kondicionavimo sistemos  įsigijimas</t>
  </si>
  <si>
    <t>VLAB</t>
  </si>
  <si>
    <t>6 tikslas</t>
  </si>
  <si>
    <t>2.11</t>
  </si>
  <si>
    <t>Spec. įrangos įsigijimas</t>
  </si>
  <si>
    <t>ūkinio inv. atnaujinimas ir numatyta strateginiame 2022-2023-NS ir VT spec.įranga</t>
  </si>
  <si>
    <t>2.12</t>
  </si>
  <si>
    <t>Pastatų remontas</t>
  </si>
  <si>
    <t>45 garažo remontas+ 30 NS 1 numatyta strateginiame</t>
  </si>
  <si>
    <t>2.13</t>
  </si>
  <si>
    <t>Avarinių brigadų ir aptarnaujančio personalo automobilių pirkimas</t>
  </si>
  <si>
    <t>pritarta Valdybos 2021-04-23 Nr.5 (6 klausimas)</t>
  </si>
  <si>
    <t>2.14</t>
  </si>
  <si>
    <t>Vaizdo stebėjimo sistemos įrengimas Plungės NVĮ</t>
  </si>
  <si>
    <t>2.15</t>
  </si>
  <si>
    <t>Prisidėjimas 70 proc.</t>
  </si>
  <si>
    <t>6 uždavinys</t>
  </si>
  <si>
    <t>2.16</t>
  </si>
  <si>
    <t>Plungės miesto vandenvietės kiemo kelio dangos rekonstrukcija</t>
  </si>
  <si>
    <t xml:space="preserve">privažiavimas prie sandėlių </t>
  </si>
  <si>
    <t>2.17</t>
  </si>
  <si>
    <t>Nuotekų siurblinių atnaujinimas</t>
  </si>
  <si>
    <t>Ryšium su Plungės NVĮ rekonstrukcija</t>
  </si>
  <si>
    <t>3 tikslas</t>
  </si>
  <si>
    <t>2.18</t>
  </si>
  <si>
    <t>Plungės NVĮ rekonstrukcija</t>
  </si>
  <si>
    <t>iš viso lėšų panaudojimas:</t>
  </si>
  <si>
    <t>UAB "Plungės vandenys" 2021- 2025 m. veiklos ir plėtros planas</t>
  </si>
  <si>
    <t>2024</t>
  </si>
  <si>
    <t>2025</t>
  </si>
  <si>
    <t>Paskola Plungės miesto NVĮ rekonstrukcijai</t>
  </si>
  <si>
    <t xml:space="preserve">paskolos grąžinimai nuo 2022 m. ir 2024 m. </t>
  </si>
  <si>
    <t>2021 m. investicijai pritarta Valdybos 2021-04-23 Nr.5 (6 klausimas)</t>
  </si>
  <si>
    <t>10% investicijos vertės, įgyvendinimo intensyvumas 2024 m.-70%, 2025 m.-30%</t>
  </si>
  <si>
    <t>90% investicijos vertės, įgyvendinimo intensyvumas 2024 m.-70%, 2025 m.-30%</t>
  </si>
  <si>
    <t>numatyta Strateginiame plane- 2 nauji VGĮ (75 pagal faktą) + 20 moderniz.(60); 2025- 1 VGĮ</t>
  </si>
  <si>
    <t>Įsigytas (atstatytas) ilgalaikis</t>
  </si>
  <si>
    <t xml:space="preserve">  metai</t>
  </si>
  <si>
    <t xml:space="preserve"> metai</t>
  </si>
  <si>
    <t xml:space="preserve"> t  u  r  t  a  s</t>
  </si>
  <si>
    <t>I</t>
  </si>
  <si>
    <t>II</t>
  </si>
  <si>
    <t>III</t>
  </si>
  <si>
    <t>IV</t>
  </si>
  <si>
    <t>Iš viso</t>
  </si>
  <si>
    <t>1.</t>
  </si>
  <si>
    <t>Ilgalaikio turto įsigijimo šaltiniai</t>
  </si>
  <si>
    <t>1.1.</t>
  </si>
  <si>
    <t>Ilgalaikio turto nusidėvėjimo lėšos</t>
  </si>
  <si>
    <t>1.1.1.</t>
  </si>
  <si>
    <t>1.2.</t>
  </si>
  <si>
    <t>Valstybės subsidijų ir dotacijų lėšos</t>
  </si>
  <si>
    <t>1.3.</t>
  </si>
  <si>
    <t>1.4.</t>
  </si>
  <si>
    <t>Paskolos investicijų projektams įgyvendinti</t>
  </si>
  <si>
    <t>1.4.1.</t>
  </si>
  <si>
    <t>1.4.2.</t>
  </si>
  <si>
    <t>1.5.</t>
  </si>
  <si>
    <t>1.5.1.</t>
  </si>
  <si>
    <t>1.5.2.</t>
  </si>
  <si>
    <t>1.5.3.</t>
  </si>
  <si>
    <t>1.6.</t>
  </si>
  <si>
    <t>Kitos nuosavos lėšos</t>
  </si>
  <si>
    <t>1.6.1.</t>
  </si>
  <si>
    <t>1.6.2.</t>
  </si>
  <si>
    <t>1.6.3.</t>
  </si>
  <si>
    <t>2.</t>
  </si>
  <si>
    <t>Lėšų panaudojimas</t>
  </si>
  <si>
    <t>2.1.</t>
  </si>
  <si>
    <t>Investicijų ir plėtros projektams įgyvendinti</t>
  </si>
  <si>
    <t>2.1.1.</t>
  </si>
  <si>
    <t xml:space="preserve">Geriamojo vandens tiekimo nuotekų surinkimo tinklų plėtra Plungės mieste, Nr. 05.3.2-VIPA-T-24 </t>
  </si>
  <si>
    <t>2.1.2.</t>
  </si>
  <si>
    <t>2.1.3.</t>
  </si>
  <si>
    <t>2.2.</t>
  </si>
  <si>
    <t>Ilgalaikiam turtui įsigyti ir atnaujinti (renovuoti)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</si>
  <si>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</si>
  <si>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</si>
  <si>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</si>
  <si>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</si>
  <si>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</si>
  <si>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</si>
  <si>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</si>
  <si>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</si>
  <si>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</si>
  <si>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</si>
  <si>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</si>
  <si>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</si>
  <si>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</si>
  <si>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</si>
  <si>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</si>
  <si>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</si>
  <si>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</si>
  <si>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2.2.19.</t>
  </si>
  <si>
    <t>2.2.20.</t>
  </si>
  <si>
    <t>UAB "PLUNGĖS VANDENYS"</t>
  </si>
  <si>
    <t>1.2.1.</t>
  </si>
  <si>
    <t>1.2.2.</t>
  </si>
  <si>
    <t>1.3.1.</t>
  </si>
  <si>
    <t>1.3.2.</t>
  </si>
  <si>
    <t>1.5.4.</t>
  </si>
  <si>
    <t>1.6.4.</t>
  </si>
  <si>
    <t>1.6.5.</t>
  </si>
  <si>
    <t>2.2.18.</t>
  </si>
  <si>
    <t>Direktorius</t>
  </si>
  <si>
    <t>(pareigų pavadinimas)</t>
  </si>
  <si>
    <t xml:space="preserve">              (parašas)              </t>
  </si>
  <si>
    <t>(vardas ir pavardė)</t>
  </si>
  <si>
    <t>2021- 2025 M. VEIKLOS IR PLĖTROS PLANAS</t>
  </si>
  <si>
    <t>Alvydas Jasevičius</t>
  </si>
  <si>
    <t xml:space="preserve">Pelnas pagal BK 155 tūkst. Eur.- 55 tūkst. Eur- palūkanoms ir kitoms nep. sąnaudoms </t>
  </si>
  <si>
    <t>viso:</t>
  </si>
  <si>
    <t>95 kW saulės fotovoltinės elektrinės įrengimas Plungės vandenvietėje</t>
  </si>
  <si>
    <t>2022 m.techninio proj. parengimas, 2024-2025 ranga</t>
  </si>
  <si>
    <t>ES fondų lėšos                ( Plungės NVĮ rekonstrukcijai)</t>
  </si>
  <si>
    <t>(ūkio subjekto pavadinimas)</t>
  </si>
  <si>
    <t>iš šio skaičiaus - paviršinių nuotekų ilgalaikio turto nusidėvėjimo lėšos</t>
  </si>
  <si>
    <t xml:space="preserve">Savivaldybės subsidijų ir dotacijų lėšos </t>
  </si>
  <si>
    <t>Europos Sąjungos fondų lėšos</t>
  </si>
  <si>
    <t>ES fondų lėšos (Plungės NVĮ rekonstrukcijai)</t>
  </si>
  <si>
    <t>Subsidija fotovoltinei saulės elektrinei iš Klimato kaitos fondo (Plungės vandenvietė)</t>
  </si>
  <si>
    <t>PATVIRTINTA                                         Plungės rajono savivaldybės                      tarybos 2021 spalio 28 d.                      sprendimu Nr. T1-279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</si>
</sst>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2"/>
      <color theme="0"/>
      <name val="Times New Roman"/>
      <family val="1"/>
      <charset val="186"/>
    </font>
    <font>
      <b/>
      <i/>
      <sz val="11"/>
      <color theme="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9"/>
      <color indexed="16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8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1" fillId="0" borderId="0"/>
    <xf numFmtId="0" fontId="19" fillId="0" borderId="0"/>
  </cellStyleXfs>
  <cellXfs count="183">
    <xf numFmtId="0" fontId="0" fillId="0" borderId="0" xfId="0"/>
    <xf numFmtId="0" fontId="3" fillId="0" borderId="0" xfId="0" applyFont="1"/>
    <xf numFmtId="0" fontId="5" fillId="2" borderId="1" xfId="1" applyFont="1" applyBorder="1"/>
    <xf numFmtId="0" fontId="5" fillId="2" borderId="1" xfId="1" applyFont="1" applyBorder="1" applyAlignment="1">
      <alignment horizontal="center" vertical="center"/>
    </xf>
    <xf numFmtId="0" fontId="5" fillId="2" borderId="2" xfId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7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3" xfId="0" applyFill="1" applyBorder="1" applyAlignment="1">
      <alignment wrapText="1"/>
    </xf>
    <xf numFmtId="0" fontId="3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0" fillId="4" borderId="10" xfId="0" applyFill="1" applyBorder="1"/>
    <xf numFmtId="2" fontId="0" fillId="3" borderId="5" xfId="0" applyNumberFormat="1" applyFill="1" applyBorder="1" applyAlignment="1">
      <alignment horizontal="center" vertical="center"/>
    </xf>
    <xf numFmtId="2" fontId="6" fillId="4" borderId="8" xfId="0" applyNumberFormat="1" applyFont="1" applyFill="1" applyBorder="1" applyAlignment="1">
      <alignment horizontal="center" vertical="center"/>
    </xf>
    <xf numFmtId="2" fontId="6" fillId="4" borderId="9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12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/>
    </xf>
    <xf numFmtId="2" fontId="8" fillId="3" borderId="1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6" fillId="4" borderId="10" xfId="0" applyNumberFormat="1" applyFont="1" applyFill="1" applyBorder="1" applyAlignment="1">
      <alignment horizontal="center" vertical="center"/>
    </xf>
    <xf numFmtId="0" fontId="11" fillId="5" borderId="0" xfId="3" applyFont="1" applyFill="1" applyAlignment="1" applyProtection="1">
      <alignment vertical="center"/>
      <protection hidden="1"/>
    </xf>
    <xf numFmtId="0" fontId="20" fillId="5" borderId="0" xfId="3" applyFont="1" applyFill="1" applyAlignment="1" applyProtection="1">
      <alignment vertical="center"/>
      <protection hidden="1"/>
    </xf>
    <xf numFmtId="0" fontId="20" fillId="5" borderId="0" xfId="3" applyFont="1" applyFill="1" applyAlignment="1" applyProtection="1">
      <alignment vertical="top" wrapText="1"/>
      <protection hidden="1"/>
    </xf>
    <xf numFmtId="0" fontId="21" fillId="5" borderId="0" xfId="3" applyFont="1" applyFill="1" applyAlignment="1" applyProtection="1">
      <alignment vertical="center"/>
      <protection hidden="1"/>
    </xf>
    <xf numFmtId="0" fontId="13" fillId="5" borderId="0" xfId="3" applyFont="1" applyFill="1" applyAlignment="1" applyProtection="1">
      <alignment vertical="center"/>
      <protection hidden="1"/>
    </xf>
    <xf numFmtId="0" fontId="12" fillId="5" borderId="0" xfId="3" applyFont="1" applyFill="1" applyAlignment="1">
      <alignment horizontal="center"/>
    </xf>
    <xf numFmtId="4" fontId="11" fillId="5" borderId="0" xfId="3" applyNumberFormat="1" applyFont="1" applyFill="1" applyAlignment="1" applyProtection="1">
      <alignment vertical="center"/>
      <protection hidden="1"/>
    </xf>
    <xf numFmtId="0" fontId="14" fillId="5" borderId="15" xfId="3" applyFont="1" applyFill="1" applyBorder="1" applyAlignment="1" applyProtection="1">
      <alignment horizontal="center" vertical="center"/>
      <protection hidden="1"/>
    </xf>
    <xf numFmtId="0" fontId="14" fillId="5" borderId="17" xfId="3" applyFont="1" applyFill="1" applyBorder="1" applyAlignment="1" applyProtection="1">
      <alignment vertical="center"/>
      <protection hidden="1"/>
    </xf>
    <xf numFmtId="1" fontId="14" fillId="5" borderId="17" xfId="3" applyNumberFormat="1" applyFont="1" applyFill="1" applyBorder="1" applyAlignment="1" applyProtection="1">
      <alignment horizontal="right" vertical="center"/>
      <protection hidden="1"/>
    </xf>
    <xf numFmtId="0" fontId="14" fillId="5" borderId="18" xfId="3" applyFont="1" applyFill="1" applyBorder="1" applyAlignment="1" applyProtection="1">
      <alignment vertical="center"/>
      <protection hidden="1"/>
    </xf>
    <xf numFmtId="0" fontId="14" fillId="5" borderId="19" xfId="3" applyFont="1" applyFill="1" applyBorder="1" applyAlignment="1" applyProtection="1">
      <alignment vertical="center"/>
      <protection hidden="1"/>
    </xf>
    <xf numFmtId="0" fontId="14" fillId="5" borderId="21" xfId="3" applyFont="1" applyFill="1" applyBorder="1" applyAlignment="1" applyProtection="1">
      <alignment horizontal="center" vertical="center"/>
      <protection hidden="1"/>
    </xf>
    <xf numFmtId="0" fontId="14" fillId="5" borderId="41" xfId="3" applyFont="1" applyFill="1" applyBorder="1" applyAlignment="1" applyProtection="1">
      <alignment horizontal="center" vertical="center"/>
      <protection hidden="1"/>
    </xf>
    <xf numFmtId="0" fontId="14" fillId="5" borderId="24" xfId="3" applyFont="1" applyFill="1" applyBorder="1" applyAlignment="1" applyProtection="1">
      <alignment horizontal="center" vertical="center"/>
      <protection hidden="1"/>
    </xf>
    <xf numFmtId="0" fontId="14" fillId="5" borderId="25" xfId="3" applyFont="1" applyFill="1" applyBorder="1" applyAlignment="1" applyProtection="1">
      <alignment horizontal="center" vertical="center"/>
      <protection hidden="1"/>
    </xf>
    <xf numFmtId="0" fontId="14" fillId="5" borderId="26" xfId="3" applyFont="1" applyFill="1" applyBorder="1" applyAlignment="1" applyProtection="1">
      <alignment horizontal="center" vertical="center"/>
      <protection hidden="1"/>
    </xf>
    <xf numFmtId="0" fontId="14" fillId="5" borderId="19" xfId="3" applyFont="1" applyFill="1" applyBorder="1" applyAlignment="1" applyProtection="1">
      <alignment horizontal="center" vertical="center"/>
      <protection hidden="1"/>
    </xf>
    <xf numFmtId="0" fontId="14" fillId="5" borderId="23" xfId="3" applyFont="1" applyFill="1" applyBorder="1" applyAlignment="1" applyProtection="1">
      <alignment horizontal="center" vertical="center"/>
      <protection hidden="1"/>
    </xf>
    <xf numFmtId="0" fontId="14" fillId="5" borderId="27" xfId="3" applyFont="1" applyFill="1" applyBorder="1" applyAlignment="1" applyProtection="1">
      <alignment horizontal="center" vertical="center"/>
      <protection hidden="1"/>
    </xf>
    <xf numFmtId="4" fontId="14" fillId="5" borderId="42" xfId="3" applyNumberFormat="1" applyFont="1" applyFill="1" applyBorder="1" applyAlignment="1" applyProtection="1">
      <alignment horizontal="center" vertical="center"/>
      <protection hidden="1"/>
    </xf>
    <xf numFmtId="4" fontId="14" fillId="5" borderId="37" xfId="3" applyNumberFormat="1" applyFont="1" applyFill="1" applyBorder="1" applyAlignment="1" applyProtection="1">
      <alignment horizontal="center" vertical="center"/>
      <protection hidden="1"/>
    </xf>
    <xf numFmtId="0" fontId="12" fillId="5" borderId="27" xfId="3" applyFont="1" applyFill="1" applyBorder="1" applyAlignment="1" applyProtection="1">
      <alignment horizontal="center" vertical="center"/>
      <protection hidden="1"/>
    </xf>
    <xf numFmtId="0" fontId="12" fillId="5" borderId="28" xfId="3" applyFont="1" applyFill="1" applyBorder="1" applyAlignment="1" applyProtection="1">
      <alignment vertical="center"/>
      <protection hidden="1"/>
    </xf>
    <xf numFmtId="4" fontId="12" fillId="5" borderId="27" xfId="3" applyNumberFormat="1" applyFont="1" applyFill="1" applyBorder="1" applyAlignment="1" applyProtection="1">
      <alignment horizontal="center" vertical="center"/>
      <protection hidden="1"/>
    </xf>
    <xf numFmtId="4" fontId="12" fillId="5" borderId="1" xfId="3" applyNumberFormat="1" applyFont="1" applyFill="1" applyBorder="1" applyAlignment="1" applyProtection="1">
      <alignment horizontal="center" vertical="center"/>
      <protection hidden="1"/>
    </xf>
    <xf numFmtId="4" fontId="12" fillId="5" borderId="28" xfId="3" applyNumberFormat="1" applyFont="1" applyFill="1" applyBorder="1" applyAlignment="1" applyProtection="1">
      <alignment vertical="center"/>
      <protection hidden="1"/>
    </xf>
    <xf numFmtId="0" fontId="15" fillId="5" borderId="27" xfId="3" applyFont="1" applyFill="1" applyBorder="1" applyAlignment="1" applyProtection="1">
      <alignment horizontal="center" vertical="center"/>
      <protection hidden="1"/>
    </xf>
    <xf numFmtId="0" fontId="15" fillId="5" borderId="28" xfId="3" applyFont="1" applyFill="1" applyBorder="1" applyAlignment="1" applyProtection="1">
      <alignment vertical="center" wrapText="1"/>
      <protection hidden="1"/>
    </xf>
    <xf numFmtId="4" fontId="15" fillId="5" borderId="27" xfId="3" applyNumberFormat="1" applyFont="1" applyFill="1" applyBorder="1" applyAlignment="1" applyProtection="1">
      <alignment horizontal="center" vertical="center"/>
      <protection hidden="1"/>
    </xf>
    <xf numFmtId="4" fontId="15" fillId="5" borderId="1" xfId="3" applyNumberFormat="1" applyFont="1" applyFill="1" applyBorder="1" applyAlignment="1" applyProtection="1">
      <alignment horizontal="center" vertical="center"/>
      <protection hidden="1"/>
    </xf>
    <xf numFmtId="4" fontId="12" fillId="5" borderId="27" xfId="3" applyNumberFormat="1" applyFont="1" applyFill="1" applyBorder="1" applyAlignment="1" applyProtection="1">
      <alignment horizontal="center"/>
      <protection hidden="1"/>
    </xf>
    <xf numFmtId="4" fontId="12" fillId="5" borderId="1" xfId="3" applyNumberFormat="1" applyFont="1" applyFill="1" applyBorder="1" applyAlignment="1" applyProtection="1">
      <alignment horizontal="center"/>
      <protection hidden="1"/>
    </xf>
    <xf numFmtId="0" fontId="12" fillId="5" borderId="28" xfId="3" applyFont="1" applyFill="1" applyBorder="1" applyAlignment="1" applyProtection="1">
      <alignment vertical="center" wrapText="1"/>
      <protection locked="0"/>
    </xf>
    <xf numFmtId="4" fontId="12" fillId="5" borderId="27" xfId="3" applyNumberFormat="1" applyFont="1" applyFill="1" applyBorder="1" applyAlignment="1" applyProtection="1">
      <alignment horizontal="right" vertical="center"/>
      <protection locked="0"/>
    </xf>
    <xf numFmtId="4" fontId="12" fillId="5" borderId="1" xfId="3" applyNumberFormat="1" applyFont="1" applyFill="1" applyBorder="1" applyAlignment="1" applyProtection="1">
      <alignment horizontal="right" vertical="center"/>
      <protection locked="0"/>
    </xf>
    <xf numFmtId="0" fontId="12" fillId="5" borderId="28" xfId="3" applyFont="1" applyFill="1" applyBorder="1" applyAlignment="1" applyProtection="1">
      <alignment vertical="center"/>
      <protection locked="0"/>
    </xf>
    <xf numFmtId="4" fontId="12" fillId="0" borderId="27" xfId="3" applyNumberFormat="1" applyFont="1" applyBorder="1" applyAlignment="1" applyProtection="1">
      <alignment horizontal="right" vertical="center"/>
      <protection locked="0"/>
    </xf>
    <xf numFmtId="4" fontId="12" fillId="5" borderId="27" xfId="3" applyNumberFormat="1" applyFont="1" applyFill="1" applyBorder="1" applyAlignment="1" applyProtection="1">
      <alignment vertical="center"/>
      <protection locked="0"/>
    </xf>
    <xf numFmtId="4" fontId="12" fillId="5" borderId="1" xfId="3" applyNumberFormat="1" applyFont="1" applyFill="1" applyBorder="1" applyAlignment="1" applyProtection="1">
      <alignment vertical="center"/>
      <protection locked="0"/>
    </xf>
    <xf numFmtId="4" fontId="12" fillId="6" borderId="1" xfId="3" applyNumberFormat="1" applyFont="1" applyFill="1" applyBorder="1" applyAlignment="1" applyProtection="1">
      <alignment vertical="center"/>
      <protection locked="0"/>
    </xf>
    <xf numFmtId="0" fontId="16" fillId="5" borderId="0" xfId="3" applyFont="1" applyFill="1" applyAlignment="1" applyProtection="1">
      <alignment vertical="center"/>
      <protection hidden="1"/>
    </xf>
    <xf numFmtId="4" fontId="22" fillId="5" borderId="1" xfId="3" applyNumberFormat="1" applyFont="1" applyFill="1" applyBorder="1" applyAlignment="1" applyProtection="1">
      <alignment vertical="center"/>
      <protection locked="0"/>
    </xf>
    <xf numFmtId="4" fontId="12" fillId="5" borderId="1" xfId="3" applyNumberFormat="1" applyFont="1" applyFill="1" applyBorder="1" applyAlignment="1" applyProtection="1">
      <alignment vertical="center"/>
      <protection hidden="1"/>
    </xf>
    <xf numFmtId="4" fontId="12" fillId="0" borderId="27" xfId="3" applyNumberFormat="1" applyFont="1" applyBorder="1" applyAlignment="1" applyProtection="1">
      <alignment vertical="center"/>
      <protection locked="0"/>
    </xf>
    <xf numFmtId="0" fontId="12" fillId="5" borderId="32" xfId="3" applyFont="1" applyFill="1" applyBorder="1" applyAlignment="1" applyProtection="1">
      <alignment horizontal="center" vertical="center"/>
      <protection hidden="1"/>
    </xf>
    <xf numFmtId="0" fontId="12" fillId="5" borderId="28" xfId="3" applyFont="1" applyFill="1" applyBorder="1" applyAlignment="1" applyProtection="1">
      <alignment horizontal="left" vertical="center" wrapText="1"/>
      <protection locked="0"/>
    </xf>
    <xf numFmtId="0" fontId="12" fillId="5" borderId="33" xfId="3" applyFont="1" applyFill="1" applyBorder="1" applyAlignment="1" applyProtection="1">
      <alignment horizontal="left" vertical="center"/>
      <protection locked="0"/>
    </xf>
    <xf numFmtId="0" fontId="12" fillId="5" borderId="28" xfId="3" applyFont="1" applyFill="1" applyBorder="1" applyAlignment="1" applyProtection="1">
      <alignment horizontal="left" vertical="center"/>
      <protection locked="0"/>
    </xf>
    <xf numFmtId="0" fontId="12" fillId="5" borderId="34" xfId="3" applyFont="1" applyFill="1" applyBorder="1" applyAlignment="1" applyProtection="1">
      <alignment horizontal="center" vertical="center"/>
      <protection hidden="1"/>
    </xf>
    <xf numFmtId="0" fontId="12" fillId="5" borderId="35" xfId="3" applyFont="1" applyFill="1" applyBorder="1" applyAlignment="1" applyProtection="1">
      <alignment horizontal="left" vertical="center"/>
      <protection locked="0"/>
    </xf>
    <xf numFmtId="4" fontId="12" fillId="5" borderId="34" xfId="3" applyNumberFormat="1" applyFont="1" applyFill="1" applyBorder="1" applyAlignment="1" applyProtection="1">
      <alignment vertical="center"/>
      <protection locked="0"/>
    </xf>
    <xf numFmtId="4" fontId="12" fillId="5" borderId="36" xfId="3" applyNumberFormat="1" applyFont="1" applyFill="1" applyBorder="1" applyAlignment="1" applyProtection="1">
      <alignment vertical="center"/>
      <protection locked="0"/>
    </xf>
    <xf numFmtId="4" fontId="12" fillId="5" borderId="36" xfId="3" applyNumberFormat="1" applyFont="1" applyFill="1" applyBorder="1" applyAlignment="1" applyProtection="1">
      <alignment vertical="center"/>
      <protection hidden="1"/>
    </xf>
    <xf numFmtId="0" fontId="14" fillId="5" borderId="42" xfId="3" applyFont="1" applyFill="1" applyBorder="1" applyAlignment="1" applyProtection="1">
      <alignment horizontal="center" vertical="center"/>
      <protection hidden="1"/>
    </xf>
    <xf numFmtId="0" fontId="14" fillId="5" borderId="43" xfId="3" applyFont="1" applyFill="1" applyBorder="1" applyAlignment="1" applyProtection="1">
      <alignment vertical="center"/>
      <protection hidden="1"/>
    </xf>
    <xf numFmtId="4" fontId="14" fillId="5" borderId="27" xfId="3" applyNumberFormat="1" applyFont="1" applyFill="1" applyBorder="1" applyAlignment="1" applyProtection="1">
      <alignment horizontal="center" vertical="center"/>
      <protection hidden="1"/>
    </xf>
    <xf numFmtId="4" fontId="14" fillId="5" borderId="1" xfId="3" applyNumberFormat="1" applyFont="1" applyFill="1" applyBorder="1" applyAlignment="1" applyProtection="1">
      <alignment horizontal="center" vertical="center"/>
      <protection hidden="1"/>
    </xf>
    <xf numFmtId="4" fontId="14" fillId="5" borderId="28" xfId="3" applyNumberFormat="1" applyFont="1" applyFill="1" applyBorder="1" applyAlignment="1" applyProtection="1">
      <alignment horizontal="center" vertical="center"/>
      <protection hidden="1"/>
    </xf>
    <xf numFmtId="4" fontId="12" fillId="5" borderId="31" xfId="3" applyNumberFormat="1" applyFont="1" applyFill="1" applyBorder="1" applyAlignment="1" applyProtection="1">
      <alignment horizontal="right" vertical="center"/>
      <protection locked="0"/>
    </xf>
    <xf numFmtId="4" fontId="12" fillId="5" borderId="11" xfId="3" applyNumberFormat="1" applyFont="1" applyFill="1" applyBorder="1" applyAlignment="1" applyProtection="1">
      <alignment horizontal="right" vertical="center"/>
      <protection locked="0"/>
    </xf>
    <xf numFmtId="4" fontId="12" fillId="5" borderId="28" xfId="3" applyNumberFormat="1" applyFont="1" applyFill="1" applyBorder="1" applyAlignment="1" applyProtection="1">
      <alignment horizontal="right" vertical="center"/>
      <protection hidden="1"/>
    </xf>
    <xf numFmtId="0" fontId="12" fillId="5" borderId="40" xfId="3" applyFont="1" applyFill="1" applyBorder="1" applyAlignment="1" applyProtection="1">
      <alignment horizontal="center" vertical="center"/>
      <protection hidden="1"/>
    </xf>
    <xf numFmtId="0" fontId="12" fillId="5" borderId="29" xfId="3" applyFont="1" applyFill="1" applyBorder="1" applyAlignment="1" applyProtection="1">
      <alignment horizontal="center" vertical="center"/>
      <protection hidden="1"/>
    </xf>
    <xf numFmtId="0" fontId="12" fillId="5" borderId="28" xfId="3" applyFont="1" applyFill="1" applyBorder="1" applyAlignment="1" applyProtection="1">
      <alignment vertical="center" wrapText="1" readingOrder="1"/>
      <protection locked="0"/>
    </xf>
    <xf numFmtId="4" fontId="12" fillId="0" borderId="1" xfId="3" applyNumberFormat="1" applyFont="1" applyBorder="1" applyAlignment="1" applyProtection="1">
      <alignment horizontal="right" vertical="center"/>
      <protection locked="0"/>
    </xf>
    <xf numFmtId="14" fontId="12" fillId="5" borderId="27" xfId="3" applyNumberFormat="1" applyFont="1" applyFill="1" applyBorder="1" applyAlignment="1" applyProtection="1">
      <alignment horizontal="center" vertical="center"/>
      <protection hidden="1"/>
    </xf>
    <xf numFmtId="0" fontId="12" fillId="5" borderId="33" xfId="3" applyFont="1" applyFill="1" applyBorder="1" applyAlignment="1" applyProtection="1">
      <alignment vertical="center"/>
      <protection locked="0"/>
    </xf>
    <xf numFmtId="0" fontId="12" fillId="0" borderId="33" xfId="3" applyFont="1" applyBorder="1" applyAlignment="1" applyProtection="1">
      <alignment vertical="center" wrapText="1"/>
      <protection locked="0"/>
    </xf>
    <xf numFmtId="4" fontId="12" fillId="5" borderId="35" xfId="3" applyNumberFormat="1" applyFont="1" applyFill="1" applyBorder="1" applyAlignment="1" applyProtection="1">
      <alignment horizontal="right" vertical="center"/>
      <protection hidden="1"/>
    </xf>
    <xf numFmtId="0" fontId="18" fillId="5" borderId="0" xfId="3" applyFont="1" applyFill="1" applyAlignment="1" applyProtection="1">
      <alignment vertical="center"/>
      <protection hidden="1"/>
    </xf>
    <xf numFmtId="164" fontId="11" fillId="5" borderId="0" xfId="3" applyNumberFormat="1" applyFont="1" applyFill="1" applyAlignment="1" applyProtection="1">
      <alignment vertical="center"/>
      <protection hidden="1"/>
    </xf>
    <xf numFmtId="0" fontId="23" fillId="5" borderId="0" xfId="3" applyFont="1" applyFill="1" applyAlignment="1" applyProtection="1">
      <alignment vertical="center"/>
      <protection hidden="1"/>
    </xf>
    <xf numFmtId="2" fontId="24" fillId="5" borderId="13" xfId="3" applyNumberFormat="1" applyFont="1" applyFill="1" applyBorder="1" applyAlignment="1">
      <alignment horizontal="center" wrapText="1"/>
    </xf>
    <xf numFmtId="2" fontId="24" fillId="5" borderId="0" xfId="3" applyNumberFormat="1" applyFont="1" applyFill="1" applyAlignment="1">
      <alignment horizontal="center" wrapText="1"/>
    </xf>
    <xf numFmtId="164" fontId="23" fillId="5" borderId="0" xfId="3" applyNumberFormat="1" applyFont="1" applyFill="1" applyAlignment="1" applyProtection="1">
      <alignment vertical="center"/>
      <protection hidden="1"/>
    </xf>
    <xf numFmtId="0" fontId="24" fillId="5" borderId="0" xfId="3" applyFont="1" applyFill="1" applyAlignment="1" applyProtection="1">
      <alignment vertical="center"/>
      <protection hidden="1"/>
    </xf>
    <xf numFmtId="0" fontId="24" fillId="5" borderId="0" xfId="3" applyFont="1" applyFill="1" applyAlignment="1">
      <alignment horizontal="center"/>
    </xf>
    <xf numFmtId="164" fontId="24" fillId="5" borderId="0" xfId="3" applyNumberFormat="1" applyFont="1" applyFill="1" applyAlignment="1" applyProtection="1">
      <alignment vertical="center"/>
      <protection hidden="1"/>
    </xf>
    <xf numFmtId="4" fontId="14" fillId="5" borderId="38" xfId="3" applyNumberFormat="1" applyFont="1" applyFill="1" applyBorder="1" applyAlignment="1" applyProtection="1">
      <alignment horizontal="right" vertical="center"/>
      <protection hidden="1"/>
    </xf>
    <xf numFmtId="4" fontId="15" fillId="5" borderId="28" xfId="3" applyNumberFormat="1" applyFont="1" applyFill="1" applyBorder="1" applyAlignment="1" applyProtection="1">
      <alignment horizontal="right" vertical="center"/>
      <protection hidden="1"/>
    </xf>
    <xf numFmtId="4" fontId="12" fillId="5" borderId="28" xfId="3" applyNumberFormat="1" applyFont="1" applyFill="1" applyBorder="1" applyAlignment="1" applyProtection="1">
      <alignment horizontal="right"/>
      <protection hidden="1"/>
    </xf>
    <xf numFmtId="4" fontId="12" fillId="5" borderId="28" xfId="3" applyNumberFormat="1" applyFont="1" applyFill="1" applyBorder="1" applyAlignment="1" applyProtection="1">
      <alignment horizontal="right" vertical="center"/>
      <protection locked="0"/>
    </xf>
    <xf numFmtId="4" fontId="14" fillId="5" borderId="28" xfId="3" applyNumberFormat="1" applyFont="1" applyFill="1" applyBorder="1" applyAlignment="1" applyProtection="1">
      <alignment horizontal="right" vertical="center"/>
      <protection hidden="1"/>
    </xf>
    <xf numFmtId="2" fontId="24" fillId="5" borderId="0" xfId="3" applyNumberFormat="1" applyFont="1" applyFill="1" applyBorder="1" applyAlignment="1">
      <alignment horizontal="center" wrapText="1"/>
    </xf>
    <xf numFmtId="0" fontId="24" fillId="5" borderId="0" xfId="3" applyFont="1" applyFill="1" applyBorder="1" applyAlignment="1">
      <alignment horizontal="center"/>
    </xf>
    <xf numFmtId="164" fontId="11" fillId="5" borderId="0" xfId="3" applyNumberFormat="1" applyFont="1" applyFill="1" applyBorder="1" applyAlignment="1" applyProtection="1">
      <alignment vertical="center"/>
      <protection hidden="1"/>
    </xf>
    <xf numFmtId="0" fontId="11" fillId="5" borderId="0" xfId="3" applyFont="1" applyFill="1" applyBorder="1" applyAlignment="1" applyProtection="1">
      <alignment vertical="center"/>
      <protection hidden="1"/>
    </xf>
    <xf numFmtId="4" fontId="14" fillId="5" borderId="30" xfId="3" applyNumberFormat="1" applyFont="1" applyFill="1" applyBorder="1" applyAlignment="1" applyProtection="1">
      <alignment horizontal="right" vertical="center"/>
      <protection hidden="1"/>
    </xf>
    <xf numFmtId="4" fontId="14" fillId="5" borderId="45" xfId="3" applyNumberFormat="1" applyFont="1" applyFill="1" applyBorder="1" applyAlignment="1" applyProtection="1">
      <alignment horizontal="right" vertical="center"/>
      <protection hidden="1"/>
    </xf>
    <xf numFmtId="4" fontId="14" fillId="5" borderId="44" xfId="3" applyNumberFormat="1" applyFont="1" applyFill="1" applyBorder="1" applyAlignment="1" applyProtection="1">
      <alignment horizontal="right" vertical="center"/>
      <protection hidden="1"/>
    </xf>
    <xf numFmtId="0" fontId="17" fillId="5" borderId="0" xfId="3" applyFont="1" applyFill="1" applyAlignment="1" applyProtection="1">
      <alignment vertical="center"/>
      <protection hidden="1"/>
    </xf>
    <xf numFmtId="4" fontId="12" fillId="5" borderId="1" xfId="3" applyNumberFormat="1" applyFont="1" applyFill="1" applyBorder="1" applyAlignment="1" applyProtection="1">
      <alignment horizontal="right" vertical="center"/>
      <protection hidden="1"/>
    </xf>
    <xf numFmtId="4" fontId="14" fillId="5" borderId="47" xfId="3" applyNumberFormat="1" applyFont="1" applyFill="1" applyBorder="1" applyAlignment="1" applyProtection="1">
      <alignment horizontal="right" vertical="center"/>
      <protection hidden="1"/>
    </xf>
    <xf numFmtId="4" fontId="12" fillId="5" borderId="46" xfId="3" applyNumberFormat="1" applyFont="1" applyFill="1" applyBorder="1" applyAlignment="1" applyProtection="1">
      <alignment horizontal="right" vertical="center"/>
      <protection hidden="1"/>
    </xf>
    <xf numFmtId="0" fontId="25" fillId="0" borderId="0" xfId="0" applyFont="1"/>
    <xf numFmtId="0" fontId="25" fillId="0" borderId="0" xfId="0" applyFont="1" applyAlignment="1">
      <alignment horizontal="right"/>
    </xf>
    <xf numFmtId="0" fontId="5" fillId="2" borderId="1" xfId="1" applyFont="1" applyBorder="1" applyAlignment="1">
      <alignment wrapText="1"/>
    </xf>
    <xf numFmtId="0" fontId="5" fillId="2" borderId="1" xfId="1" applyFont="1" applyBorder="1" applyAlignment="1">
      <alignment horizontal="center" vertical="center" wrapText="1"/>
    </xf>
    <xf numFmtId="0" fontId="5" fillId="2" borderId="2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26" fillId="0" borderId="0" xfId="0" applyFont="1" applyAlignment="1">
      <alignment horizontal="justify" vertical="center"/>
    </xf>
    <xf numFmtId="0" fontId="26" fillId="0" borderId="0" xfId="0" applyFont="1" applyAlignment="1">
      <alignment vertical="center" wrapText="1"/>
    </xf>
    <xf numFmtId="0" fontId="14" fillId="5" borderId="28" xfId="3" applyFont="1" applyFill="1" applyBorder="1" applyAlignment="1" applyProtection="1">
      <alignment vertical="center" wrapText="1"/>
      <protection hidden="1"/>
    </xf>
    <xf numFmtId="0" fontId="12" fillId="5" borderId="28" xfId="3" applyFont="1" applyFill="1" applyBorder="1" applyAlignment="1" applyProtection="1">
      <alignment vertical="center" wrapText="1"/>
      <protection hidden="1"/>
    </xf>
    <xf numFmtId="0" fontId="14" fillId="5" borderId="39" xfId="3" applyFont="1" applyFill="1" applyBorder="1" applyAlignment="1" applyProtection="1">
      <alignment vertical="center" wrapText="1"/>
      <protection hidden="1"/>
    </xf>
    <xf numFmtId="0" fontId="14" fillId="5" borderId="33" xfId="3" applyFont="1" applyFill="1" applyBorder="1" applyAlignment="1" applyProtection="1">
      <alignment vertical="center" wrapText="1"/>
      <protection hidden="1"/>
    </xf>
    <xf numFmtId="0" fontId="12" fillId="5" borderId="33" xfId="3" applyFont="1" applyFill="1" applyBorder="1" applyAlignment="1" applyProtection="1">
      <alignment vertical="center" wrapText="1"/>
      <protection locked="0"/>
    </xf>
    <xf numFmtId="0" fontId="20" fillId="5" borderId="0" xfId="3" applyFont="1" applyFill="1" applyAlignment="1" applyProtection="1">
      <alignment horizontal="left" vertical="top" wrapText="1"/>
      <protection hidden="1"/>
    </xf>
    <xf numFmtId="0" fontId="28" fillId="0" borderId="0" xfId="0" applyFont="1" applyAlignment="1">
      <alignment vertical="center" wrapText="1"/>
    </xf>
    <xf numFmtId="0" fontId="6" fillId="4" borderId="10" xfId="0" applyFont="1" applyFill="1" applyBorder="1" applyAlignment="1">
      <alignment horizontal="right"/>
    </xf>
    <xf numFmtId="0" fontId="5" fillId="2" borderId="1" xfId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53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right"/>
    </xf>
    <xf numFmtId="0" fontId="6" fillId="4" borderId="7" xfId="0" applyFont="1" applyFill="1" applyBorder="1" applyAlignment="1">
      <alignment horizontal="right"/>
    </xf>
    <xf numFmtId="0" fontId="0" fillId="4" borderId="10" xfId="0" applyFill="1" applyBorder="1" applyAlignment="1">
      <alignment horizontal="center"/>
    </xf>
    <xf numFmtId="0" fontId="5" fillId="2" borderId="2" xfId="1" applyFont="1" applyBorder="1" applyAlignment="1">
      <alignment horizontal="center" vertical="center"/>
    </xf>
    <xf numFmtId="0" fontId="5" fillId="2" borderId="11" xfId="1" applyFont="1" applyBorder="1" applyAlignment="1">
      <alignment horizontal="center" vertical="center"/>
    </xf>
    <xf numFmtId="0" fontId="12" fillId="5" borderId="14" xfId="3" applyFont="1" applyFill="1" applyBorder="1" applyAlignment="1" applyProtection="1">
      <alignment horizontal="center" vertical="center" wrapText="1"/>
      <protection hidden="1"/>
    </xf>
    <xf numFmtId="0" fontId="12" fillId="5" borderId="20" xfId="3" applyFont="1" applyFill="1" applyBorder="1" applyAlignment="1" applyProtection="1">
      <alignment horizontal="center" vertical="center" wrapText="1"/>
      <protection hidden="1"/>
    </xf>
    <xf numFmtId="0" fontId="21" fillId="5" borderId="13" xfId="3" applyFont="1" applyFill="1" applyBorder="1" applyAlignment="1" applyProtection="1">
      <alignment horizontal="center" vertical="center"/>
      <protection hidden="1"/>
    </xf>
    <xf numFmtId="0" fontId="12" fillId="5" borderId="0" xfId="3" applyFont="1" applyFill="1" applyAlignment="1">
      <alignment horizontal="center"/>
    </xf>
    <xf numFmtId="0" fontId="14" fillId="5" borderId="17" xfId="3" applyFont="1" applyFill="1" applyBorder="1" applyAlignment="1" applyProtection="1">
      <alignment horizontal="center" vertical="center"/>
      <protection hidden="1"/>
    </xf>
    <xf numFmtId="0" fontId="14" fillId="5" borderId="18" xfId="3" applyFont="1" applyFill="1" applyBorder="1" applyAlignment="1" applyProtection="1">
      <alignment horizontal="center" vertical="center"/>
      <protection hidden="1"/>
    </xf>
    <xf numFmtId="0" fontId="14" fillId="5" borderId="16" xfId="3" applyFont="1" applyFill="1" applyBorder="1" applyAlignment="1" applyProtection="1">
      <alignment horizontal="center" vertical="center"/>
      <protection hidden="1"/>
    </xf>
    <xf numFmtId="0" fontId="14" fillId="5" borderId="22" xfId="3" applyFont="1" applyFill="1" applyBorder="1" applyAlignment="1" applyProtection="1">
      <alignment horizontal="center" vertical="center"/>
      <protection hidden="1"/>
    </xf>
    <xf numFmtId="0" fontId="27" fillId="5" borderId="0" xfId="3" applyFont="1" applyFill="1" applyAlignment="1" applyProtection="1">
      <alignment horizontal="left" vertical="top" wrapText="1"/>
      <protection hidden="1"/>
    </xf>
    <xf numFmtId="2" fontId="24" fillId="5" borderId="13" xfId="3" applyNumberFormat="1" applyFont="1" applyFill="1" applyBorder="1" applyAlignment="1">
      <alignment horizontal="center" wrapText="1"/>
    </xf>
    <xf numFmtId="0" fontId="24" fillId="5" borderId="0" xfId="3" applyFont="1" applyFill="1" applyBorder="1" applyAlignment="1">
      <alignment horizontal="center"/>
    </xf>
    <xf numFmtId="2" fontId="24" fillId="5" borderId="0" xfId="3" applyNumberFormat="1" applyFont="1" applyFill="1" applyBorder="1" applyAlignment="1">
      <alignment horizontal="center" wrapText="1"/>
    </xf>
  </cellXfs>
  <cellStyles count="4">
    <cellStyle name="Įprastas" xfId="0" builtinId="0"/>
    <cellStyle name="Įprastas 3" xfId="2"/>
    <cellStyle name="Normal 2" xfId="3"/>
    <cellStyle name="Paryškinimas 5" xfId="1" builtinId="45"/>
  </cellStyles>
  <dxfs count="30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31" workbookViewId="0">
      <selection activeCell="V42" sqref="V42"/>
    </sheetView>
  </sheetViews>
  <sheetFormatPr defaultRowHeight="15" x14ac:dyDescent="0.25"/>
  <cols>
    <col min="1" max="1" width="4.42578125" customWidth="1"/>
    <col min="2" max="2" width="20" customWidth="1"/>
    <col min="3" max="6" width="8.28515625" customWidth="1"/>
    <col min="7" max="7" width="8.7109375" customWidth="1"/>
    <col min="8" max="8" width="9.28515625" customWidth="1"/>
    <col min="9" max="9" width="32.7109375" customWidth="1"/>
    <col min="10" max="10" width="10.28515625" customWidth="1"/>
    <col min="11" max="11" width="10.85546875" customWidth="1"/>
  </cols>
  <sheetData>
    <row r="1" spans="1:11" ht="68.45" customHeight="1" x14ac:dyDescent="0.25">
      <c r="I1" s="147" t="s">
        <v>178</v>
      </c>
      <c r="J1" s="140"/>
    </row>
    <row r="2" spans="1:11" ht="15.75" x14ac:dyDescent="0.25">
      <c r="I2" s="139"/>
    </row>
    <row r="3" spans="1:11" s="1" customFormat="1" ht="15.75" x14ac:dyDescent="0.25">
      <c r="B3" s="1" t="s">
        <v>84</v>
      </c>
      <c r="I3" s="139"/>
    </row>
    <row r="4" spans="1:11" s="1" customFormat="1" ht="30" customHeight="1" x14ac:dyDescent="0.25">
      <c r="A4" s="132" t="s">
        <v>0</v>
      </c>
      <c r="B4" s="132" t="s">
        <v>1</v>
      </c>
      <c r="C4" s="133" t="s">
        <v>2</v>
      </c>
      <c r="D4" s="133" t="s">
        <v>3</v>
      </c>
      <c r="E4" s="133" t="s">
        <v>4</v>
      </c>
      <c r="F4" s="133" t="s">
        <v>85</v>
      </c>
      <c r="G4" s="133" t="s">
        <v>86</v>
      </c>
      <c r="H4" s="134" t="s">
        <v>5</v>
      </c>
      <c r="I4" s="149" t="s">
        <v>6</v>
      </c>
      <c r="J4" s="149"/>
      <c r="K4" s="149"/>
    </row>
    <row r="5" spans="1:11" ht="85.5" customHeight="1" x14ac:dyDescent="0.25">
      <c r="A5" s="5" t="s">
        <v>7</v>
      </c>
      <c r="B5" s="135" t="s">
        <v>8</v>
      </c>
      <c r="C5" s="25">
        <v>242</v>
      </c>
      <c r="D5" s="25">
        <f>271</f>
        <v>271</v>
      </c>
      <c r="E5" s="25">
        <v>271</v>
      </c>
      <c r="F5" s="26">
        <v>271</v>
      </c>
      <c r="G5" s="26">
        <v>271</v>
      </c>
      <c r="H5" s="26">
        <f>SUM(C5:G5)</f>
        <v>1326</v>
      </c>
      <c r="I5" s="150" t="s">
        <v>9</v>
      </c>
      <c r="J5" s="151"/>
      <c r="K5" s="152"/>
    </row>
    <row r="6" spans="1:11" ht="49.15" customHeight="1" x14ac:dyDescent="0.25">
      <c r="A6" s="5" t="s">
        <v>10</v>
      </c>
      <c r="B6" s="7" t="s">
        <v>11</v>
      </c>
      <c r="C6" s="25">
        <v>180</v>
      </c>
      <c r="D6" s="25">
        <v>265</v>
      </c>
      <c r="E6" s="25">
        <v>25</v>
      </c>
      <c r="F6" s="26"/>
      <c r="G6" s="26">
        <v>50</v>
      </c>
      <c r="H6" s="26">
        <f t="shared" ref="H6:H12" si="0">SUM(C6:G6)</f>
        <v>520</v>
      </c>
      <c r="I6" s="153" t="s">
        <v>12</v>
      </c>
      <c r="J6" s="154"/>
      <c r="K6" s="155"/>
    </row>
    <row r="7" spans="1:11" ht="45" customHeight="1" x14ac:dyDescent="0.25">
      <c r="A7" s="5" t="s">
        <v>13</v>
      </c>
      <c r="B7" s="135" t="s">
        <v>14</v>
      </c>
      <c r="C7" s="25">
        <v>100</v>
      </c>
      <c r="D7" s="25">
        <v>90</v>
      </c>
      <c r="E7" s="25">
        <v>90</v>
      </c>
      <c r="F7" s="26">
        <v>90</v>
      </c>
      <c r="G7" s="26">
        <v>90</v>
      </c>
      <c r="H7" s="26">
        <f t="shared" si="0"/>
        <v>460</v>
      </c>
      <c r="I7" s="153" t="s">
        <v>167</v>
      </c>
      <c r="J7" s="154"/>
      <c r="K7" s="155"/>
    </row>
    <row r="8" spans="1:11" ht="67.150000000000006" customHeight="1" x14ac:dyDescent="0.25">
      <c r="A8" s="5" t="s">
        <v>15</v>
      </c>
      <c r="B8" s="7" t="s">
        <v>16</v>
      </c>
      <c r="C8" s="25">
        <v>229.81</v>
      </c>
      <c r="D8" s="25"/>
      <c r="E8" s="25"/>
      <c r="F8" s="26"/>
      <c r="G8" s="26"/>
      <c r="H8" s="26">
        <f t="shared" si="0"/>
        <v>229.81</v>
      </c>
      <c r="I8" s="156" t="s">
        <v>17</v>
      </c>
      <c r="J8" s="157"/>
      <c r="K8" s="158"/>
    </row>
    <row r="9" spans="1:11" ht="36.6" customHeight="1" x14ac:dyDescent="0.25">
      <c r="A9" s="5" t="s">
        <v>18</v>
      </c>
      <c r="B9" s="7" t="s">
        <v>19</v>
      </c>
      <c r="C9" s="25">
        <v>111.69</v>
      </c>
      <c r="D9" s="25"/>
      <c r="E9" s="25"/>
      <c r="F9" s="26"/>
      <c r="G9" s="26"/>
      <c r="H9" s="26">
        <f t="shared" si="0"/>
        <v>111.69</v>
      </c>
      <c r="I9" s="159"/>
      <c r="J9" s="160"/>
      <c r="K9" s="161"/>
    </row>
    <row r="10" spans="1:11" ht="56.45" customHeight="1" x14ac:dyDescent="0.25">
      <c r="A10" s="5" t="s">
        <v>20</v>
      </c>
      <c r="B10" s="6" t="s">
        <v>21</v>
      </c>
      <c r="C10" s="25">
        <v>22</v>
      </c>
      <c r="D10" s="25"/>
      <c r="E10" s="25"/>
      <c r="F10" s="26"/>
      <c r="G10" s="26"/>
      <c r="H10" s="26">
        <f t="shared" si="0"/>
        <v>22</v>
      </c>
      <c r="I10" s="153" t="s">
        <v>177</v>
      </c>
      <c r="J10" s="154"/>
      <c r="K10" s="155"/>
    </row>
    <row r="11" spans="1:11" ht="54.6" customHeight="1" x14ac:dyDescent="0.25">
      <c r="A11" s="5" t="s">
        <v>22</v>
      </c>
      <c r="B11" s="136" t="s">
        <v>171</v>
      </c>
      <c r="C11" s="27"/>
      <c r="D11" s="27"/>
      <c r="E11" s="27"/>
      <c r="F11" s="28">
        <v>634.09500000000003</v>
      </c>
      <c r="G11" s="28">
        <v>271.755</v>
      </c>
      <c r="H11" s="26">
        <f t="shared" si="0"/>
        <v>905.85</v>
      </c>
      <c r="I11" s="162" t="s">
        <v>90</v>
      </c>
      <c r="J11" s="162"/>
      <c r="K11" s="162"/>
    </row>
    <row r="12" spans="1:11" ht="49.9" customHeight="1" thickBot="1" x14ac:dyDescent="0.3">
      <c r="A12" s="8" t="s">
        <v>23</v>
      </c>
      <c r="B12" s="137" t="s">
        <v>87</v>
      </c>
      <c r="C12" s="29"/>
      <c r="D12" s="29"/>
      <c r="E12" s="29"/>
      <c r="F12" s="22">
        <v>5706.8549999999996</v>
      </c>
      <c r="G12" s="22">
        <f>2445.795-200</f>
        <v>2245.7950000000001</v>
      </c>
      <c r="H12" s="29">
        <f t="shared" si="0"/>
        <v>7952.65</v>
      </c>
      <c r="I12" s="163" t="s">
        <v>91</v>
      </c>
      <c r="J12" s="164"/>
      <c r="K12" s="165"/>
    </row>
    <row r="13" spans="1:11" ht="15.75" thickTop="1" x14ac:dyDescent="0.25">
      <c r="A13" s="166" t="s">
        <v>24</v>
      </c>
      <c r="B13" s="167"/>
      <c r="C13" s="23">
        <f>SUM(C5:C12)</f>
        <v>885.5</v>
      </c>
      <c r="D13" s="23">
        <f>SUM(D5:D12)</f>
        <v>626</v>
      </c>
      <c r="E13" s="23">
        <f>SUM(E5:E12)</f>
        <v>386</v>
      </c>
      <c r="F13" s="23">
        <f>SUM(F5:F12)</f>
        <v>6701.95</v>
      </c>
      <c r="G13" s="23">
        <f>SUM(G5:G12)</f>
        <v>2928.55</v>
      </c>
      <c r="H13" s="24">
        <f>SUM(C13:G13)</f>
        <v>11528</v>
      </c>
      <c r="I13" s="168"/>
      <c r="J13" s="168"/>
      <c r="K13" s="168"/>
    </row>
    <row r="14" spans="1:11" ht="31.5" x14ac:dyDescent="0.25">
      <c r="A14" s="2" t="s">
        <v>0</v>
      </c>
      <c r="B14" s="132" t="s">
        <v>25</v>
      </c>
      <c r="C14" s="3" t="s">
        <v>2</v>
      </c>
      <c r="D14" s="3" t="s">
        <v>3</v>
      </c>
      <c r="E14" s="3" t="s">
        <v>4</v>
      </c>
      <c r="F14" s="3" t="s">
        <v>85</v>
      </c>
      <c r="G14" s="3" t="s">
        <v>86</v>
      </c>
      <c r="H14" s="4" t="s">
        <v>5</v>
      </c>
      <c r="I14" s="3" t="s">
        <v>6</v>
      </c>
      <c r="J14" s="169" t="s">
        <v>26</v>
      </c>
      <c r="K14" s="170"/>
    </row>
    <row r="15" spans="1:11" ht="45" customHeight="1" x14ac:dyDescent="0.25">
      <c r="A15" s="5" t="s">
        <v>27</v>
      </c>
      <c r="B15" s="12" t="s">
        <v>28</v>
      </c>
      <c r="C15" s="9" t="s">
        <v>29</v>
      </c>
      <c r="D15" s="30">
        <v>110</v>
      </c>
      <c r="E15" s="30">
        <v>110</v>
      </c>
      <c r="F15" s="30">
        <v>150</v>
      </c>
      <c r="G15" s="30">
        <v>310</v>
      </c>
      <c r="H15" s="31">
        <f>SUM(C15:G15)</f>
        <v>680</v>
      </c>
      <c r="I15" s="13" t="s">
        <v>88</v>
      </c>
      <c r="J15" s="11" t="s">
        <v>29</v>
      </c>
      <c r="K15" s="11" t="s">
        <v>29</v>
      </c>
    </row>
    <row r="16" spans="1:11" ht="63" customHeight="1" x14ac:dyDescent="0.25">
      <c r="A16" s="5" t="s">
        <v>30</v>
      </c>
      <c r="B16" s="12" t="s">
        <v>31</v>
      </c>
      <c r="C16" s="31">
        <v>341.5</v>
      </c>
      <c r="D16" s="31"/>
      <c r="E16" s="31"/>
      <c r="F16" s="31"/>
      <c r="G16" s="31"/>
      <c r="H16" s="31">
        <f t="shared" ref="H16:H31" si="1">SUM(C16:G16)</f>
        <v>341.5</v>
      </c>
      <c r="I16" s="13" t="s">
        <v>32</v>
      </c>
      <c r="J16" s="13" t="s">
        <v>33</v>
      </c>
      <c r="K16" s="13" t="s">
        <v>34</v>
      </c>
    </row>
    <row r="17" spans="1:11" ht="60" customHeight="1" x14ac:dyDescent="0.25">
      <c r="A17" s="5" t="s">
        <v>35</v>
      </c>
      <c r="B17" s="14" t="s">
        <v>36</v>
      </c>
      <c r="C17" s="31">
        <v>80</v>
      </c>
      <c r="D17" s="31">
        <v>40</v>
      </c>
      <c r="E17" s="31"/>
      <c r="F17" s="31"/>
      <c r="G17" s="31"/>
      <c r="H17" s="31">
        <f t="shared" si="1"/>
        <v>120</v>
      </c>
      <c r="I17" s="13" t="s">
        <v>37</v>
      </c>
      <c r="J17" s="13" t="s">
        <v>33</v>
      </c>
      <c r="K17" s="13" t="s">
        <v>38</v>
      </c>
    </row>
    <row r="18" spans="1:11" ht="33.6" customHeight="1" x14ac:dyDescent="0.25">
      <c r="A18" s="5" t="s">
        <v>39</v>
      </c>
      <c r="B18" s="12" t="s">
        <v>40</v>
      </c>
      <c r="C18" s="31">
        <v>30</v>
      </c>
      <c r="D18" s="31">
        <v>30</v>
      </c>
      <c r="E18" s="31">
        <v>30</v>
      </c>
      <c r="F18" s="31">
        <v>20</v>
      </c>
      <c r="G18" s="31">
        <v>20</v>
      </c>
      <c r="H18" s="31">
        <f t="shared" si="1"/>
        <v>130</v>
      </c>
      <c r="I18" s="10" t="s">
        <v>41</v>
      </c>
      <c r="J18" s="10" t="s">
        <v>42</v>
      </c>
      <c r="K18" s="10" t="s">
        <v>38</v>
      </c>
    </row>
    <row r="19" spans="1:11" ht="55.9" customHeight="1" x14ac:dyDescent="0.25">
      <c r="A19" s="5" t="s">
        <v>43</v>
      </c>
      <c r="B19" s="14" t="s">
        <v>44</v>
      </c>
      <c r="C19" s="31">
        <v>170</v>
      </c>
      <c r="D19" s="31">
        <v>170</v>
      </c>
      <c r="E19" s="31">
        <v>170</v>
      </c>
      <c r="F19" s="31">
        <v>150</v>
      </c>
      <c r="G19" s="31">
        <v>75</v>
      </c>
      <c r="H19" s="31">
        <f t="shared" si="1"/>
        <v>735</v>
      </c>
      <c r="I19" s="15" t="s">
        <v>92</v>
      </c>
      <c r="J19" s="15" t="s">
        <v>45</v>
      </c>
      <c r="K19" s="15" t="s">
        <v>38</v>
      </c>
    </row>
    <row r="20" spans="1:11" ht="38.450000000000003" customHeight="1" x14ac:dyDescent="0.25">
      <c r="A20" s="5" t="s">
        <v>46</v>
      </c>
      <c r="B20" s="12" t="s">
        <v>47</v>
      </c>
      <c r="C20" s="31">
        <v>10</v>
      </c>
      <c r="D20" s="31"/>
      <c r="E20" s="31"/>
      <c r="F20" s="31"/>
      <c r="G20" s="31"/>
      <c r="H20" s="31">
        <f t="shared" si="1"/>
        <v>10</v>
      </c>
      <c r="I20" s="10" t="s">
        <v>48</v>
      </c>
      <c r="J20" s="10" t="s">
        <v>49</v>
      </c>
      <c r="K20" s="10" t="s">
        <v>38</v>
      </c>
    </row>
    <row r="21" spans="1:11" ht="42.6" customHeight="1" x14ac:dyDescent="0.25">
      <c r="A21" s="5" t="s">
        <v>50</v>
      </c>
      <c r="B21" s="12" t="s">
        <v>51</v>
      </c>
      <c r="C21" s="31">
        <v>3</v>
      </c>
      <c r="D21" s="31">
        <v>3</v>
      </c>
      <c r="E21" s="31">
        <v>3</v>
      </c>
      <c r="F21" s="31"/>
      <c r="G21" s="31">
        <v>1</v>
      </c>
      <c r="H21" s="31">
        <f t="shared" si="1"/>
        <v>10</v>
      </c>
      <c r="I21" s="10" t="s">
        <v>52</v>
      </c>
      <c r="J21" s="10" t="s">
        <v>49</v>
      </c>
      <c r="K21" s="10" t="s">
        <v>38</v>
      </c>
    </row>
    <row r="22" spans="1:11" ht="36" customHeight="1" x14ac:dyDescent="0.25">
      <c r="A22" s="5" t="s">
        <v>53</v>
      </c>
      <c r="B22" s="12" t="s">
        <v>54</v>
      </c>
      <c r="C22" s="31">
        <v>10</v>
      </c>
      <c r="D22" s="31">
        <v>3</v>
      </c>
      <c r="E22" s="31">
        <v>3</v>
      </c>
      <c r="F22" s="31">
        <v>1</v>
      </c>
      <c r="G22" s="31"/>
      <c r="H22" s="31">
        <f t="shared" si="1"/>
        <v>17</v>
      </c>
      <c r="I22" s="13" t="s">
        <v>55</v>
      </c>
      <c r="J22" s="10" t="s">
        <v>49</v>
      </c>
      <c r="K22" s="10" t="s">
        <v>38</v>
      </c>
    </row>
    <row r="23" spans="1:11" ht="28.15" customHeight="1" x14ac:dyDescent="0.25">
      <c r="A23" s="5" t="s">
        <v>56</v>
      </c>
      <c r="B23" s="12" t="s">
        <v>57</v>
      </c>
      <c r="C23" s="31">
        <v>8</v>
      </c>
      <c r="D23" s="31"/>
      <c r="E23" s="31"/>
      <c r="F23" s="31"/>
      <c r="G23" s="31"/>
      <c r="H23" s="31">
        <f t="shared" si="1"/>
        <v>8</v>
      </c>
      <c r="I23" s="10" t="s">
        <v>58</v>
      </c>
      <c r="J23" s="10" t="s">
        <v>59</v>
      </c>
      <c r="K23" s="10" t="s">
        <v>38</v>
      </c>
    </row>
    <row r="24" spans="1:11" ht="54.6" customHeight="1" x14ac:dyDescent="0.25">
      <c r="A24" s="5" t="s">
        <v>60</v>
      </c>
      <c r="B24" s="14" t="s">
        <v>61</v>
      </c>
      <c r="C24" s="31">
        <v>12</v>
      </c>
      <c r="D24" s="31">
        <v>20</v>
      </c>
      <c r="E24" s="31">
        <v>20</v>
      </c>
      <c r="F24" s="31">
        <v>10</v>
      </c>
      <c r="G24" s="31">
        <v>5</v>
      </c>
      <c r="H24" s="31">
        <f t="shared" si="1"/>
        <v>67</v>
      </c>
      <c r="I24" s="13" t="s">
        <v>62</v>
      </c>
      <c r="J24" s="13" t="s">
        <v>49</v>
      </c>
      <c r="K24" s="13" t="s">
        <v>38</v>
      </c>
    </row>
    <row r="25" spans="1:11" ht="41.45" customHeight="1" x14ac:dyDescent="0.25">
      <c r="A25" s="5" t="s">
        <v>63</v>
      </c>
      <c r="B25" s="12" t="s">
        <v>64</v>
      </c>
      <c r="C25" s="31">
        <v>75</v>
      </c>
      <c r="D25" s="31"/>
      <c r="E25" s="31"/>
      <c r="F25" s="31"/>
      <c r="G25" s="31"/>
      <c r="H25" s="31">
        <f t="shared" si="1"/>
        <v>75</v>
      </c>
      <c r="I25" s="13" t="s">
        <v>65</v>
      </c>
      <c r="J25" s="10" t="s">
        <v>49</v>
      </c>
      <c r="K25" s="10" t="s">
        <v>38</v>
      </c>
    </row>
    <row r="26" spans="1:11" ht="61.15" customHeight="1" x14ac:dyDescent="0.25">
      <c r="A26" s="5" t="s">
        <v>66</v>
      </c>
      <c r="B26" s="12" t="s">
        <v>67</v>
      </c>
      <c r="C26" s="31">
        <v>45</v>
      </c>
      <c r="D26" s="31"/>
      <c r="E26" s="31"/>
      <c r="F26" s="31">
        <v>30</v>
      </c>
      <c r="G26" s="31"/>
      <c r="H26" s="31">
        <f t="shared" si="1"/>
        <v>75</v>
      </c>
      <c r="I26" s="15" t="s">
        <v>89</v>
      </c>
      <c r="J26" s="16" t="s">
        <v>49</v>
      </c>
      <c r="K26" s="16" t="s">
        <v>38</v>
      </c>
    </row>
    <row r="27" spans="1:11" ht="45.6" customHeight="1" x14ac:dyDescent="0.25">
      <c r="A27" s="5" t="s">
        <v>69</v>
      </c>
      <c r="B27" s="12" t="s">
        <v>70</v>
      </c>
      <c r="C27" s="31">
        <v>10</v>
      </c>
      <c r="D27" s="31"/>
      <c r="E27" s="31"/>
      <c r="F27" s="31"/>
      <c r="G27" s="31"/>
      <c r="H27" s="31">
        <f t="shared" si="1"/>
        <v>10</v>
      </c>
      <c r="I27" s="13" t="s">
        <v>68</v>
      </c>
      <c r="J27" s="10" t="s">
        <v>49</v>
      </c>
      <c r="K27" s="10" t="s">
        <v>38</v>
      </c>
    </row>
    <row r="28" spans="1:11" ht="75" x14ac:dyDescent="0.25">
      <c r="A28" s="5" t="s">
        <v>71</v>
      </c>
      <c r="B28" s="12" t="s">
        <v>169</v>
      </c>
      <c r="C28" s="31">
        <v>71</v>
      </c>
      <c r="D28" s="31"/>
      <c r="E28" s="31"/>
      <c r="F28" s="31"/>
      <c r="G28" s="31"/>
      <c r="H28" s="31">
        <f t="shared" si="1"/>
        <v>71</v>
      </c>
      <c r="I28" s="17" t="s">
        <v>72</v>
      </c>
      <c r="J28" s="16" t="s">
        <v>33</v>
      </c>
      <c r="K28" s="16" t="s">
        <v>73</v>
      </c>
    </row>
    <row r="29" spans="1:11" ht="60" x14ac:dyDescent="0.25">
      <c r="A29" s="5" t="s">
        <v>74</v>
      </c>
      <c r="B29" s="12" t="s">
        <v>75</v>
      </c>
      <c r="C29" s="31">
        <v>20</v>
      </c>
      <c r="D29" s="31"/>
      <c r="E29" s="31"/>
      <c r="F29" s="31"/>
      <c r="G29" s="31"/>
      <c r="H29" s="31">
        <f t="shared" si="1"/>
        <v>20</v>
      </c>
      <c r="I29" s="15" t="s">
        <v>76</v>
      </c>
      <c r="J29" s="15" t="s">
        <v>49</v>
      </c>
      <c r="K29" s="15" t="s">
        <v>38</v>
      </c>
    </row>
    <row r="30" spans="1:11" ht="30" x14ac:dyDescent="0.25">
      <c r="A30" s="5" t="s">
        <v>77</v>
      </c>
      <c r="B30" s="138" t="s">
        <v>78</v>
      </c>
      <c r="C30" s="32"/>
      <c r="D30" s="32">
        <v>50</v>
      </c>
      <c r="E30" s="32">
        <v>50</v>
      </c>
      <c r="F30" s="32"/>
      <c r="G30" s="32"/>
      <c r="H30" s="31">
        <f t="shared" si="1"/>
        <v>100</v>
      </c>
      <c r="I30" s="18" t="s">
        <v>79</v>
      </c>
      <c r="J30" s="13" t="s">
        <v>80</v>
      </c>
      <c r="K30" s="13" t="s">
        <v>38</v>
      </c>
    </row>
    <row r="31" spans="1:11" ht="38.450000000000003" customHeight="1" thickBot="1" x14ac:dyDescent="0.3">
      <c r="A31" s="19" t="s">
        <v>81</v>
      </c>
      <c r="B31" s="136" t="s">
        <v>82</v>
      </c>
      <c r="C31" s="33"/>
      <c r="D31" s="27">
        <v>200</v>
      </c>
      <c r="E31" s="27"/>
      <c r="F31" s="27">
        <v>6340.95</v>
      </c>
      <c r="G31" s="27">
        <v>2517.5500000000002</v>
      </c>
      <c r="H31" s="31">
        <f t="shared" si="1"/>
        <v>9058.5</v>
      </c>
      <c r="I31" s="18" t="s">
        <v>170</v>
      </c>
      <c r="J31" s="13" t="s">
        <v>80</v>
      </c>
      <c r="K31" s="20" t="s">
        <v>38</v>
      </c>
    </row>
    <row r="32" spans="1:11" ht="24.6" customHeight="1" thickTop="1" x14ac:dyDescent="0.25">
      <c r="A32" s="148" t="s">
        <v>83</v>
      </c>
      <c r="B32" s="148"/>
      <c r="C32" s="34">
        <f>SUM(C14:C31)</f>
        <v>885.5</v>
      </c>
      <c r="D32" s="34">
        <f>SUM(D14:D31)</f>
        <v>626</v>
      </c>
      <c r="E32" s="34">
        <f>SUM(E14:E31)</f>
        <v>386</v>
      </c>
      <c r="F32" s="34">
        <f t="shared" ref="F32:G32" si="2">SUM(F14:F31)</f>
        <v>6701.95</v>
      </c>
      <c r="G32" s="34">
        <f t="shared" si="2"/>
        <v>2928.55</v>
      </c>
      <c r="H32" s="34">
        <f>SUM(C32:G32)</f>
        <v>11528</v>
      </c>
      <c r="I32" s="21"/>
      <c r="J32" s="21"/>
      <c r="K32" s="21"/>
    </row>
    <row r="33" spans="2:2" s="130" customFormat="1" ht="11.25" x14ac:dyDescent="0.2">
      <c r="B33" s="131"/>
    </row>
  </sheetData>
  <mergeCells count="12">
    <mergeCell ref="A32:B32"/>
    <mergeCell ref="I4:K4"/>
    <mergeCell ref="I5:K5"/>
    <mergeCell ref="I6:K6"/>
    <mergeCell ref="I7:K7"/>
    <mergeCell ref="I8:K9"/>
    <mergeCell ref="I10:K10"/>
    <mergeCell ref="I11:K11"/>
    <mergeCell ref="I12:K12"/>
    <mergeCell ref="A13:B13"/>
    <mergeCell ref="I13:K13"/>
    <mergeCell ref="J14:K14"/>
  </mergeCells>
  <phoneticPr fontId="1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3"/>
  <sheetViews>
    <sheetView zoomScaleNormal="100" workbookViewId="0">
      <selection activeCell="AC4" sqref="AC4"/>
    </sheetView>
  </sheetViews>
  <sheetFormatPr defaultColWidth="9.140625" defaultRowHeight="11.25" x14ac:dyDescent="0.25"/>
  <cols>
    <col min="1" max="1" width="5.7109375" style="35" customWidth="1"/>
    <col min="2" max="2" width="31.7109375" style="35" customWidth="1"/>
    <col min="3" max="3" width="7.42578125" style="35" customWidth="1"/>
    <col min="4" max="4" width="7.28515625" style="35" customWidth="1"/>
    <col min="5" max="6" width="7.42578125" style="35" customWidth="1"/>
    <col min="7" max="7" width="7.7109375" style="35" customWidth="1"/>
    <col min="8" max="8" width="7" style="35" customWidth="1"/>
    <col min="9" max="9" width="7.140625" style="35" customWidth="1"/>
    <col min="10" max="11" width="7.28515625" style="35" customWidth="1"/>
    <col min="12" max="13" width="6.7109375" style="35" customWidth="1"/>
    <col min="14" max="14" width="7.28515625" style="35" customWidth="1"/>
    <col min="15" max="15" width="7.140625" style="35" customWidth="1"/>
    <col min="16" max="17" width="7.5703125" style="35" customWidth="1"/>
    <col min="18" max="19" width="7.28515625" style="35" customWidth="1"/>
    <col min="20" max="20" width="7.85546875" style="35" customWidth="1"/>
    <col min="21" max="21" width="7.42578125" style="35" customWidth="1"/>
    <col min="22" max="22" width="7.7109375" style="35" customWidth="1"/>
    <col min="23" max="23" width="7.5703125" style="35" customWidth="1"/>
    <col min="24" max="24" width="7.7109375" style="35" customWidth="1"/>
    <col min="25" max="25" width="7.28515625" style="35" customWidth="1"/>
    <col min="26" max="26" width="7.42578125" style="35" customWidth="1"/>
    <col min="27" max="28" width="8.28515625" style="35" customWidth="1"/>
    <col min="29" max="16384" width="9.140625" style="35"/>
  </cols>
  <sheetData>
    <row r="1" spans="1:28" ht="63.6" customHeight="1" x14ac:dyDescent="0.25">
      <c r="V1" s="179" t="s">
        <v>178</v>
      </c>
      <c r="W1" s="179"/>
      <c r="X1" s="179"/>
      <c r="Y1" s="179"/>
      <c r="Z1" s="179"/>
    </row>
    <row r="2" spans="1:28" ht="23.25" customHeight="1" x14ac:dyDescent="0.25">
      <c r="B2" s="38"/>
      <c r="C2" s="173" t="s">
        <v>152</v>
      </c>
      <c r="D2" s="173"/>
      <c r="E2" s="173"/>
      <c r="F2" s="173"/>
      <c r="G2" s="173"/>
      <c r="H2" s="173"/>
      <c r="I2" s="38"/>
      <c r="J2" s="38"/>
      <c r="K2" s="38"/>
      <c r="L2" s="36"/>
      <c r="M2" s="37"/>
      <c r="N2" s="37"/>
      <c r="O2" s="37"/>
      <c r="P2" s="37"/>
      <c r="Q2" s="37"/>
      <c r="R2" s="37"/>
      <c r="S2" s="37"/>
      <c r="T2" s="37"/>
      <c r="U2" s="37"/>
      <c r="V2" s="146"/>
      <c r="W2" s="146"/>
      <c r="X2" s="146"/>
      <c r="Y2" s="37"/>
      <c r="Z2" s="37"/>
      <c r="AA2" s="37"/>
      <c r="AB2" s="37"/>
    </row>
    <row r="3" spans="1:28" ht="15" customHeight="1" x14ac:dyDescent="0.2">
      <c r="A3" s="174" t="s">
        <v>172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40"/>
      <c r="S3" s="40"/>
      <c r="T3" s="40"/>
      <c r="U3" s="40"/>
      <c r="Y3" s="40"/>
      <c r="Z3" s="40"/>
      <c r="AA3" s="40"/>
      <c r="AB3" s="40"/>
    </row>
    <row r="4" spans="1:28" ht="12" customHeight="1" x14ac:dyDescent="0.2">
      <c r="A4" s="39"/>
      <c r="B4" s="40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R4" s="39"/>
      <c r="S4" s="39"/>
    </row>
    <row r="5" spans="1:28" ht="18.75" customHeight="1" x14ac:dyDescent="0.25">
      <c r="C5" s="38" t="s">
        <v>165</v>
      </c>
      <c r="D5" s="38"/>
      <c r="E5" s="38"/>
      <c r="F5" s="38"/>
      <c r="G5" s="38"/>
      <c r="H5" s="38"/>
    </row>
    <row r="6" spans="1:28" ht="12" customHeight="1" thickBot="1" x14ac:dyDescent="0.3">
      <c r="G6" s="41"/>
    </row>
    <row r="7" spans="1:28" ht="12" customHeight="1" thickBot="1" x14ac:dyDescent="0.3">
      <c r="A7" s="171" t="s">
        <v>0</v>
      </c>
      <c r="B7" s="42" t="s">
        <v>93</v>
      </c>
      <c r="C7" s="43"/>
      <c r="D7" s="44">
        <f>2021</f>
        <v>2021</v>
      </c>
      <c r="E7" s="43" t="s">
        <v>94</v>
      </c>
      <c r="F7" s="43"/>
      <c r="G7" s="45"/>
      <c r="H7" s="43"/>
      <c r="I7" s="44">
        <f>D7+1</f>
        <v>2022</v>
      </c>
      <c r="J7" s="43" t="s">
        <v>95</v>
      </c>
      <c r="K7" s="43"/>
      <c r="L7" s="43"/>
      <c r="M7" s="46"/>
      <c r="N7" s="44">
        <f>I7+1</f>
        <v>2023</v>
      </c>
      <c r="O7" s="43" t="s">
        <v>95</v>
      </c>
      <c r="P7" s="43"/>
      <c r="Q7" s="45"/>
      <c r="R7" s="46"/>
      <c r="S7" s="44">
        <f>N7+1</f>
        <v>2024</v>
      </c>
      <c r="T7" s="43" t="s">
        <v>95</v>
      </c>
      <c r="U7" s="43"/>
      <c r="V7" s="45"/>
      <c r="W7" s="46"/>
      <c r="X7" s="44">
        <f>S7+1</f>
        <v>2025</v>
      </c>
      <c r="Y7" s="43" t="s">
        <v>95</v>
      </c>
      <c r="Z7" s="175"/>
      <c r="AA7" s="176"/>
      <c r="AB7" s="177" t="s">
        <v>168</v>
      </c>
    </row>
    <row r="8" spans="1:28" ht="12.75" customHeight="1" thickBot="1" x14ac:dyDescent="0.3">
      <c r="A8" s="172"/>
      <c r="B8" s="47" t="s">
        <v>96</v>
      </c>
      <c r="C8" s="48" t="s">
        <v>97</v>
      </c>
      <c r="D8" s="49" t="s">
        <v>98</v>
      </c>
      <c r="E8" s="49" t="s">
        <v>99</v>
      </c>
      <c r="F8" s="50" t="s">
        <v>100</v>
      </c>
      <c r="G8" s="51" t="s">
        <v>101</v>
      </c>
      <c r="H8" s="48" t="s">
        <v>97</v>
      </c>
      <c r="I8" s="49" t="s">
        <v>98</v>
      </c>
      <c r="J8" s="49" t="s">
        <v>99</v>
      </c>
      <c r="K8" s="50" t="s">
        <v>100</v>
      </c>
      <c r="L8" s="52" t="s">
        <v>101</v>
      </c>
      <c r="M8" s="53" t="s">
        <v>97</v>
      </c>
      <c r="N8" s="49" t="s">
        <v>98</v>
      </c>
      <c r="O8" s="49" t="s">
        <v>99</v>
      </c>
      <c r="P8" s="50" t="s">
        <v>100</v>
      </c>
      <c r="Q8" s="51" t="s">
        <v>101</v>
      </c>
      <c r="R8" s="53" t="s">
        <v>97</v>
      </c>
      <c r="S8" s="49" t="s">
        <v>98</v>
      </c>
      <c r="T8" s="49" t="s">
        <v>99</v>
      </c>
      <c r="U8" s="50" t="s">
        <v>100</v>
      </c>
      <c r="V8" s="51" t="s">
        <v>101</v>
      </c>
      <c r="W8" s="53" t="s">
        <v>97</v>
      </c>
      <c r="X8" s="49" t="s">
        <v>98</v>
      </c>
      <c r="Y8" s="49" t="s">
        <v>99</v>
      </c>
      <c r="Z8" s="50" t="s">
        <v>100</v>
      </c>
      <c r="AA8" s="51" t="s">
        <v>101</v>
      </c>
      <c r="AB8" s="178"/>
    </row>
    <row r="9" spans="1:28" ht="12.75" customHeight="1" x14ac:dyDescent="0.25">
      <c r="A9" s="54" t="s">
        <v>102</v>
      </c>
      <c r="B9" s="141" t="s">
        <v>103</v>
      </c>
      <c r="C9" s="55">
        <f t="shared" ref="C9:Q9" si="0">SUM(C10:C10,C12,C15,C19,C23,C28)</f>
        <v>185.37</v>
      </c>
      <c r="D9" s="56">
        <f t="shared" si="0"/>
        <v>195.39000000000001</v>
      </c>
      <c r="E9" s="56">
        <f t="shared" si="0"/>
        <v>245.37</v>
      </c>
      <c r="F9" s="56">
        <f t="shared" si="0"/>
        <v>259.37</v>
      </c>
      <c r="G9" s="114">
        <f>SUM(G10:G10,G12,G15,G19,G23,G28)</f>
        <v>885.5</v>
      </c>
      <c r="H9" s="55">
        <f t="shared" si="0"/>
        <v>85</v>
      </c>
      <c r="I9" s="56">
        <f t="shared" si="0"/>
        <v>285</v>
      </c>
      <c r="J9" s="56">
        <f t="shared" si="0"/>
        <v>115</v>
      </c>
      <c r="K9" s="56">
        <f t="shared" si="0"/>
        <v>141</v>
      </c>
      <c r="L9" s="114">
        <f t="shared" si="0"/>
        <v>626</v>
      </c>
      <c r="M9" s="55">
        <f t="shared" si="0"/>
        <v>85</v>
      </c>
      <c r="N9" s="56">
        <f t="shared" si="0"/>
        <v>85</v>
      </c>
      <c r="O9" s="56">
        <f t="shared" si="0"/>
        <v>85</v>
      </c>
      <c r="P9" s="56">
        <f t="shared" si="0"/>
        <v>131</v>
      </c>
      <c r="Q9" s="114">
        <f t="shared" si="0"/>
        <v>386</v>
      </c>
      <c r="R9" s="55">
        <f t="shared" ref="R9:V9" si="1">SUM(R10:R10,R12,R15,R19,R23,R28)</f>
        <v>75</v>
      </c>
      <c r="S9" s="56">
        <f t="shared" si="1"/>
        <v>85</v>
      </c>
      <c r="T9" s="56">
        <f t="shared" si="1"/>
        <v>6425.95</v>
      </c>
      <c r="U9" s="56">
        <f t="shared" si="1"/>
        <v>116</v>
      </c>
      <c r="V9" s="114">
        <f t="shared" si="1"/>
        <v>6701.95</v>
      </c>
      <c r="W9" s="55">
        <f t="shared" ref="W9:AA9" si="2">SUM(W10:W10,W12,W15,W19,W23,W28)</f>
        <v>85</v>
      </c>
      <c r="X9" s="56">
        <f t="shared" si="2"/>
        <v>2622.55</v>
      </c>
      <c r="Y9" s="56">
        <f t="shared" si="2"/>
        <v>115</v>
      </c>
      <c r="Z9" s="56">
        <f t="shared" si="2"/>
        <v>106</v>
      </c>
      <c r="AA9" s="114">
        <f t="shared" si="2"/>
        <v>2928.55</v>
      </c>
      <c r="AB9" s="125">
        <f>G9+L9+Q9+V9+AA9</f>
        <v>11528</v>
      </c>
    </row>
    <row r="10" spans="1:28" ht="25.9" customHeight="1" x14ac:dyDescent="0.25">
      <c r="A10" s="57" t="s">
        <v>104</v>
      </c>
      <c r="B10" s="58" t="s">
        <v>105</v>
      </c>
      <c r="C10" s="59">
        <v>60</v>
      </c>
      <c r="D10" s="60">
        <v>60</v>
      </c>
      <c r="E10" s="60">
        <v>60</v>
      </c>
      <c r="F10" s="60">
        <v>62</v>
      </c>
      <c r="G10" s="96">
        <f>SUM(C10:F10)</f>
        <v>242</v>
      </c>
      <c r="H10" s="59">
        <v>65</v>
      </c>
      <c r="I10" s="60">
        <v>65</v>
      </c>
      <c r="J10" s="60">
        <v>65</v>
      </c>
      <c r="K10" s="60">
        <v>76</v>
      </c>
      <c r="L10" s="96">
        <f>SUM(H10:K10)</f>
        <v>271</v>
      </c>
      <c r="M10" s="59">
        <v>65</v>
      </c>
      <c r="N10" s="60">
        <v>65</v>
      </c>
      <c r="O10" s="60">
        <v>65</v>
      </c>
      <c r="P10" s="60">
        <v>76</v>
      </c>
      <c r="Q10" s="96">
        <f>SUM(M10:P10)</f>
        <v>271</v>
      </c>
      <c r="R10" s="59">
        <v>65</v>
      </c>
      <c r="S10" s="60">
        <v>65</v>
      </c>
      <c r="T10" s="60">
        <v>65</v>
      </c>
      <c r="U10" s="60">
        <v>76</v>
      </c>
      <c r="V10" s="96">
        <f>SUM(R10:U10)</f>
        <v>271</v>
      </c>
      <c r="W10" s="59">
        <v>65</v>
      </c>
      <c r="X10" s="60">
        <v>65</v>
      </c>
      <c r="Y10" s="60">
        <v>65</v>
      </c>
      <c r="Z10" s="60">
        <v>76</v>
      </c>
      <c r="AA10" s="96">
        <f>SUM(W10:Z10)</f>
        <v>271</v>
      </c>
      <c r="AB10" s="124">
        <f t="shared" ref="AB10:AB59" si="3">G10+L10+Q10+V10+AA10</f>
        <v>1326</v>
      </c>
    </row>
    <row r="11" spans="1:28" ht="23.25" customHeight="1" x14ac:dyDescent="0.25">
      <c r="A11" s="62" t="s">
        <v>106</v>
      </c>
      <c r="B11" s="63" t="s">
        <v>173</v>
      </c>
      <c r="C11" s="64">
        <v>1</v>
      </c>
      <c r="D11" s="65">
        <v>1</v>
      </c>
      <c r="E11" s="65">
        <v>1</v>
      </c>
      <c r="F11" s="65">
        <v>2</v>
      </c>
      <c r="G11" s="115">
        <f>SUM(C11:F11)</f>
        <v>5</v>
      </c>
      <c r="H11" s="64">
        <v>1</v>
      </c>
      <c r="I11" s="65">
        <v>1</v>
      </c>
      <c r="J11" s="65">
        <v>1</v>
      </c>
      <c r="K11" s="65">
        <v>2</v>
      </c>
      <c r="L11" s="115">
        <f>SUM(H11:K11)</f>
        <v>5</v>
      </c>
      <c r="M11" s="64">
        <v>1</v>
      </c>
      <c r="N11" s="65">
        <v>1</v>
      </c>
      <c r="O11" s="65">
        <v>1</v>
      </c>
      <c r="P11" s="65">
        <v>2</v>
      </c>
      <c r="Q11" s="115">
        <f>SUM(M11:P11)</f>
        <v>5</v>
      </c>
      <c r="R11" s="64">
        <v>1</v>
      </c>
      <c r="S11" s="65">
        <v>1</v>
      </c>
      <c r="T11" s="65">
        <v>1</v>
      </c>
      <c r="U11" s="65">
        <v>2</v>
      </c>
      <c r="V11" s="115">
        <f>SUM(R11:U11)</f>
        <v>5</v>
      </c>
      <c r="W11" s="64">
        <v>1</v>
      </c>
      <c r="X11" s="65">
        <v>1</v>
      </c>
      <c r="Y11" s="65">
        <v>1</v>
      </c>
      <c r="Z11" s="65">
        <v>2</v>
      </c>
      <c r="AA11" s="115">
        <f>SUM(W11:Z11)</f>
        <v>5</v>
      </c>
      <c r="AB11" s="123">
        <f t="shared" si="3"/>
        <v>25</v>
      </c>
    </row>
    <row r="12" spans="1:28" ht="21" customHeight="1" x14ac:dyDescent="0.2">
      <c r="A12" s="57" t="s">
        <v>107</v>
      </c>
      <c r="B12" s="142" t="s">
        <v>108</v>
      </c>
      <c r="C12" s="66">
        <f t="shared" ref="C12:Q12" si="4">SUM(C13:C14)</f>
        <v>0</v>
      </c>
      <c r="D12" s="67">
        <f t="shared" si="4"/>
        <v>0</v>
      </c>
      <c r="E12" s="67">
        <f t="shared" si="4"/>
        <v>0</v>
      </c>
      <c r="F12" s="67">
        <f t="shared" si="4"/>
        <v>0</v>
      </c>
      <c r="G12" s="116">
        <f t="shared" si="4"/>
        <v>0</v>
      </c>
      <c r="H12" s="66">
        <f t="shared" si="4"/>
        <v>0</v>
      </c>
      <c r="I12" s="67">
        <f t="shared" si="4"/>
        <v>0</v>
      </c>
      <c r="J12" s="67">
        <f t="shared" si="4"/>
        <v>0</v>
      </c>
      <c r="K12" s="67">
        <f t="shared" si="4"/>
        <v>0</v>
      </c>
      <c r="L12" s="116">
        <f t="shared" si="4"/>
        <v>0</v>
      </c>
      <c r="M12" s="66">
        <f t="shared" si="4"/>
        <v>0</v>
      </c>
      <c r="N12" s="67">
        <f t="shared" si="4"/>
        <v>0</v>
      </c>
      <c r="O12" s="67">
        <f t="shared" si="4"/>
        <v>0</v>
      </c>
      <c r="P12" s="67">
        <f t="shared" si="4"/>
        <v>0</v>
      </c>
      <c r="Q12" s="116">
        <f t="shared" si="4"/>
        <v>0</v>
      </c>
      <c r="R12" s="66">
        <f t="shared" ref="R12:V12" si="5">SUM(R13:R14)</f>
        <v>0</v>
      </c>
      <c r="S12" s="67">
        <f t="shared" si="5"/>
        <v>0</v>
      </c>
      <c r="T12" s="67">
        <f t="shared" si="5"/>
        <v>0</v>
      </c>
      <c r="U12" s="67">
        <f t="shared" si="5"/>
        <v>0</v>
      </c>
      <c r="V12" s="116">
        <f t="shared" si="5"/>
        <v>0</v>
      </c>
      <c r="W12" s="66">
        <f t="shared" ref="W12:AA12" si="6">SUM(W13:W14)</f>
        <v>0</v>
      </c>
      <c r="X12" s="67">
        <f t="shared" si="6"/>
        <v>0</v>
      </c>
      <c r="Y12" s="67">
        <f t="shared" si="6"/>
        <v>0</v>
      </c>
      <c r="Z12" s="67">
        <f t="shared" si="6"/>
        <v>0</v>
      </c>
      <c r="AA12" s="116">
        <f t="shared" si="6"/>
        <v>0</v>
      </c>
      <c r="AB12" s="123">
        <f t="shared" si="3"/>
        <v>0</v>
      </c>
    </row>
    <row r="13" spans="1:28" ht="14.25" customHeight="1" x14ac:dyDescent="0.25">
      <c r="A13" s="57" t="s">
        <v>153</v>
      </c>
      <c r="B13" s="68"/>
      <c r="C13" s="69"/>
      <c r="D13" s="70"/>
      <c r="E13" s="70"/>
      <c r="F13" s="70"/>
      <c r="G13" s="96">
        <f>SUM(C13:F13)</f>
        <v>0</v>
      </c>
      <c r="H13" s="69"/>
      <c r="I13" s="70"/>
      <c r="J13" s="70"/>
      <c r="K13" s="70"/>
      <c r="L13" s="96">
        <f t="shared" ref="L13:L14" si="7">SUM(H13:K13)</f>
        <v>0</v>
      </c>
      <c r="M13" s="69"/>
      <c r="N13" s="70"/>
      <c r="O13" s="70"/>
      <c r="P13" s="60"/>
      <c r="Q13" s="96">
        <f>SUM(M13:P13)</f>
        <v>0</v>
      </c>
      <c r="R13" s="69"/>
      <c r="S13" s="70"/>
      <c r="T13" s="70"/>
      <c r="U13" s="60"/>
      <c r="V13" s="96">
        <f>SUM(R13:U13)</f>
        <v>0</v>
      </c>
      <c r="W13" s="69"/>
      <c r="X13" s="70"/>
      <c r="Y13" s="70"/>
      <c r="Z13" s="60"/>
      <c r="AA13" s="96">
        <f>SUM(W13:Z13)</f>
        <v>0</v>
      </c>
      <c r="AB13" s="96">
        <f t="shared" si="3"/>
        <v>0</v>
      </c>
    </row>
    <row r="14" spans="1:28" ht="18.600000000000001" customHeight="1" x14ac:dyDescent="0.25">
      <c r="A14" s="57" t="s">
        <v>154</v>
      </c>
      <c r="B14" s="68"/>
      <c r="C14" s="69"/>
      <c r="D14" s="70"/>
      <c r="E14" s="70"/>
      <c r="F14" s="70"/>
      <c r="G14" s="96">
        <f t="shared" ref="G14" si="8">SUM(C14:F14)</f>
        <v>0</v>
      </c>
      <c r="H14" s="69"/>
      <c r="I14" s="70"/>
      <c r="J14" s="70"/>
      <c r="K14" s="70"/>
      <c r="L14" s="96">
        <f t="shared" si="7"/>
        <v>0</v>
      </c>
      <c r="M14" s="69"/>
      <c r="N14" s="70"/>
      <c r="O14" s="70"/>
      <c r="P14" s="60"/>
      <c r="Q14" s="96">
        <f>SUM(M14:P14)</f>
        <v>0</v>
      </c>
      <c r="R14" s="69"/>
      <c r="S14" s="70"/>
      <c r="T14" s="70"/>
      <c r="U14" s="60"/>
      <c r="V14" s="96">
        <f>SUM(R14:U14)</f>
        <v>0</v>
      </c>
      <c r="W14" s="69"/>
      <c r="X14" s="70"/>
      <c r="Y14" s="70"/>
      <c r="Z14" s="60"/>
      <c r="AA14" s="96">
        <f>SUM(W14:Z14)</f>
        <v>0</v>
      </c>
      <c r="AB14" s="96">
        <f t="shared" si="3"/>
        <v>0</v>
      </c>
    </row>
    <row r="15" spans="1:28" ht="27.6" customHeight="1" x14ac:dyDescent="0.25">
      <c r="A15" s="57" t="s">
        <v>109</v>
      </c>
      <c r="B15" s="142" t="s">
        <v>174</v>
      </c>
      <c r="C15" s="59">
        <f t="shared" ref="C15:Q15" si="9">SUM(C16:C18)</f>
        <v>0</v>
      </c>
      <c r="D15" s="60">
        <f t="shared" si="9"/>
        <v>0</v>
      </c>
      <c r="E15" s="60">
        <f t="shared" si="9"/>
        <v>0</v>
      </c>
      <c r="F15" s="60">
        <f t="shared" si="9"/>
        <v>0</v>
      </c>
      <c r="G15" s="96">
        <f t="shared" si="9"/>
        <v>0</v>
      </c>
      <c r="H15" s="59">
        <f t="shared" si="9"/>
        <v>0</v>
      </c>
      <c r="I15" s="60">
        <f t="shared" si="9"/>
        <v>0</v>
      </c>
      <c r="J15" s="60">
        <f t="shared" si="9"/>
        <v>0</v>
      </c>
      <c r="K15" s="60">
        <f t="shared" si="9"/>
        <v>0</v>
      </c>
      <c r="L15" s="96">
        <f t="shared" si="9"/>
        <v>0</v>
      </c>
      <c r="M15" s="59">
        <f t="shared" si="9"/>
        <v>0</v>
      </c>
      <c r="N15" s="60">
        <f t="shared" si="9"/>
        <v>0</v>
      </c>
      <c r="O15" s="60">
        <f t="shared" si="9"/>
        <v>0</v>
      </c>
      <c r="P15" s="60">
        <f t="shared" si="9"/>
        <v>0</v>
      </c>
      <c r="Q15" s="96">
        <f t="shared" si="9"/>
        <v>0</v>
      </c>
      <c r="R15" s="59">
        <f t="shared" ref="R15:V15" si="10">SUM(R16:R18)</f>
        <v>0</v>
      </c>
      <c r="S15" s="60">
        <f t="shared" si="10"/>
        <v>0</v>
      </c>
      <c r="T15" s="60">
        <f t="shared" si="10"/>
        <v>0</v>
      </c>
      <c r="U15" s="60">
        <f t="shared" si="10"/>
        <v>0</v>
      </c>
      <c r="V15" s="96">
        <f t="shared" si="10"/>
        <v>0</v>
      </c>
      <c r="W15" s="59">
        <f t="shared" ref="W15:AA15" si="11">SUM(W16:W18)</f>
        <v>0</v>
      </c>
      <c r="X15" s="60">
        <f t="shared" si="11"/>
        <v>0</v>
      </c>
      <c r="Y15" s="60">
        <f t="shared" si="11"/>
        <v>0</v>
      </c>
      <c r="Z15" s="60">
        <f t="shared" si="11"/>
        <v>0</v>
      </c>
      <c r="AA15" s="96">
        <f t="shared" si="11"/>
        <v>0</v>
      </c>
      <c r="AB15" s="123">
        <f t="shared" si="3"/>
        <v>0</v>
      </c>
    </row>
    <row r="16" spans="1:28" ht="13.5" customHeight="1" x14ac:dyDescent="0.25">
      <c r="A16" s="57" t="s">
        <v>155</v>
      </c>
      <c r="B16" s="71"/>
      <c r="C16" s="69"/>
      <c r="D16" s="70"/>
      <c r="E16" s="70"/>
      <c r="F16" s="70"/>
      <c r="G16" s="96">
        <f>SUM(C16:F16)</f>
        <v>0</v>
      </c>
      <c r="H16" s="69"/>
      <c r="I16" s="70"/>
      <c r="J16" s="70"/>
      <c r="K16" s="70"/>
      <c r="L16" s="96">
        <f t="shared" ref="L16:L18" si="12">SUM(H16:K16)</f>
        <v>0</v>
      </c>
      <c r="M16" s="72"/>
      <c r="N16" s="70"/>
      <c r="O16" s="70"/>
      <c r="P16" s="60"/>
      <c r="Q16" s="96">
        <f t="shared" ref="Q16:Q18" si="13">SUM(M16:P16)</f>
        <v>0</v>
      </c>
      <c r="R16" s="72"/>
      <c r="S16" s="70"/>
      <c r="T16" s="70"/>
      <c r="U16" s="60"/>
      <c r="V16" s="96">
        <f t="shared" ref="V16:V18" si="14">SUM(R16:U16)</f>
        <v>0</v>
      </c>
      <c r="W16" s="72"/>
      <c r="X16" s="70"/>
      <c r="Y16" s="70"/>
      <c r="Z16" s="60"/>
      <c r="AA16" s="96">
        <f t="shared" ref="AA16:AA18" si="15">SUM(W16:Z16)</f>
        <v>0</v>
      </c>
      <c r="AB16" s="96">
        <f t="shared" si="3"/>
        <v>0</v>
      </c>
    </row>
    <row r="17" spans="1:28" ht="13.5" customHeight="1" x14ac:dyDescent="0.25">
      <c r="A17" s="57" t="s">
        <v>155</v>
      </c>
      <c r="B17" s="71"/>
      <c r="C17" s="69"/>
      <c r="D17" s="70"/>
      <c r="E17" s="70"/>
      <c r="F17" s="70"/>
      <c r="G17" s="96">
        <f>SUM(C17:F17)</f>
        <v>0</v>
      </c>
      <c r="H17" s="69"/>
      <c r="I17" s="70"/>
      <c r="J17" s="70"/>
      <c r="K17" s="70"/>
      <c r="L17" s="96">
        <f t="shared" si="12"/>
        <v>0</v>
      </c>
      <c r="M17" s="69"/>
      <c r="N17" s="70"/>
      <c r="O17" s="70"/>
      <c r="P17" s="60"/>
      <c r="Q17" s="96">
        <f t="shared" si="13"/>
        <v>0</v>
      </c>
      <c r="R17" s="69"/>
      <c r="S17" s="70"/>
      <c r="T17" s="70"/>
      <c r="U17" s="60"/>
      <c r="V17" s="96">
        <f t="shared" si="14"/>
        <v>0</v>
      </c>
      <c r="W17" s="69"/>
      <c r="X17" s="70"/>
      <c r="Y17" s="70"/>
      <c r="Z17" s="60"/>
      <c r="AA17" s="96">
        <f t="shared" si="15"/>
        <v>0</v>
      </c>
      <c r="AB17" s="96">
        <f t="shared" si="3"/>
        <v>0</v>
      </c>
    </row>
    <row r="18" spans="1:28" ht="13.5" customHeight="1" x14ac:dyDescent="0.25">
      <c r="A18" s="57" t="s">
        <v>156</v>
      </c>
      <c r="B18" s="71"/>
      <c r="C18" s="69"/>
      <c r="D18" s="70"/>
      <c r="E18" s="70"/>
      <c r="F18" s="70"/>
      <c r="G18" s="96">
        <f t="shared" ref="G18" si="16">SUM(C18:F18)</f>
        <v>0</v>
      </c>
      <c r="H18" s="69"/>
      <c r="I18" s="70"/>
      <c r="J18" s="70"/>
      <c r="K18" s="70"/>
      <c r="L18" s="96">
        <f t="shared" si="12"/>
        <v>0</v>
      </c>
      <c r="M18" s="69"/>
      <c r="N18" s="70"/>
      <c r="O18" s="70"/>
      <c r="P18" s="60"/>
      <c r="Q18" s="96">
        <f t="shared" si="13"/>
        <v>0</v>
      </c>
      <c r="R18" s="69"/>
      <c r="S18" s="70"/>
      <c r="T18" s="70"/>
      <c r="U18" s="60"/>
      <c r="V18" s="96">
        <f t="shared" si="14"/>
        <v>0</v>
      </c>
      <c r="W18" s="69"/>
      <c r="X18" s="70"/>
      <c r="Y18" s="70"/>
      <c r="Z18" s="60"/>
      <c r="AA18" s="96">
        <f t="shared" si="15"/>
        <v>0</v>
      </c>
      <c r="AB18" s="96">
        <f t="shared" si="3"/>
        <v>0</v>
      </c>
    </row>
    <row r="19" spans="1:28" ht="27.6" customHeight="1" x14ac:dyDescent="0.25">
      <c r="A19" s="57" t="s">
        <v>110</v>
      </c>
      <c r="B19" s="142" t="s">
        <v>111</v>
      </c>
      <c r="C19" s="59">
        <f t="shared" ref="C19:Q19" si="17">SUM(C20:C22)</f>
        <v>57.45</v>
      </c>
      <c r="D19" s="60">
        <f t="shared" si="17"/>
        <v>57.46</v>
      </c>
      <c r="E19" s="60">
        <f t="shared" si="17"/>
        <v>57.45</v>
      </c>
      <c r="F19" s="60">
        <f t="shared" si="17"/>
        <v>57.45</v>
      </c>
      <c r="G19" s="96">
        <f t="shared" si="17"/>
        <v>229.81</v>
      </c>
      <c r="H19" s="59">
        <f t="shared" si="17"/>
        <v>0</v>
      </c>
      <c r="I19" s="60">
        <f t="shared" si="17"/>
        <v>0</v>
      </c>
      <c r="J19" s="60">
        <f t="shared" si="17"/>
        <v>0</v>
      </c>
      <c r="K19" s="60">
        <f t="shared" si="17"/>
        <v>0</v>
      </c>
      <c r="L19" s="96">
        <f t="shared" si="17"/>
        <v>0</v>
      </c>
      <c r="M19" s="59">
        <f t="shared" si="17"/>
        <v>0</v>
      </c>
      <c r="N19" s="60">
        <f t="shared" si="17"/>
        <v>0</v>
      </c>
      <c r="O19" s="60">
        <f t="shared" si="17"/>
        <v>0</v>
      </c>
      <c r="P19" s="60">
        <f t="shared" si="17"/>
        <v>0</v>
      </c>
      <c r="Q19" s="96">
        <f t="shared" si="17"/>
        <v>0</v>
      </c>
      <c r="R19" s="59">
        <f t="shared" ref="R19:V19" si="18">SUM(R20:R22)</f>
        <v>0</v>
      </c>
      <c r="S19" s="60">
        <f t="shared" si="18"/>
        <v>0</v>
      </c>
      <c r="T19" s="60">
        <f t="shared" si="18"/>
        <v>5706.8549999999996</v>
      </c>
      <c r="U19" s="60">
        <f t="shared" si="18"/>
        <v>0</v>
      </c>
      <c r="V19" s="96">
        <f t="shared" si="18"/>
        <v>5706.8549999999996</v>
      </c>
      <c r="W19" s="59">
        <f t="shared" ref="W19:AA19" si="19">SUM(W20:W22)</f>
        <v>0</v>
      </c>
      <c r="X19" s="60">
        <f t="shared" si="19"/>
        <v>2245.7950000000001</v>
      </c>
      <c r="Y19" s="60">
        <f t="shared" si="19"/>
        <v>0</v>
      </c>
      <c r="Z19" s="60">
        <f t="shared" si="19"/>
        <v>0</v>
      </c>
      <c r="AA19" s="96">
        <f t="shared" si="19"/>
        <v>2245.7950000000001</v>
      </c>
      <c r="AB19" s="123">
        <f t="shared" si="3"/>
        <v>8182.46</v>
      </c>
    </row>
    <row r="20" spans="1:28" s="76" customFormat="1" ht="45" customHeight="1" x14ac:dyDescent="0.25">
      <c r="A20" s="57" t="s">
        <v>112</v>
      </c>
      <c r="B20" s="68" t="s">
        <v>16</v>
      </c>
      <c r="C20" s="73">
        <v>57.45</v>
      </c>
      <c r="D20" s="74">
        <v>57.46</v>
      </c>
      <c r="E20" s="74">
        <v>57.45</v>
      </c>
      <c r="F20" s="74">
        <v>57.45</v>
      </c>
      <c r="G20" s="96">
        <f>SUM(C20:F20)</f>
        <v>229.81</v>
      </c>
      <c r="H20" s="73"/>
      <c r="I20" s="74"/>
      <c r="J20" s="74"/>
      <c r="K20" s="74"/>
      <c r="L20" s="96">
        <f t="shared" ref="L20:L22" si="20">SUM(H20:K20)</f>
        <v>0</v>
      </c>
      <c r="M20" s="73"/>
      <c r="N20" s="75"/>
      <c r="O20" s="74"/>
      <c r="P20" s="60"/>
      <c r="Q20" s="96">
        <f t="shared" ref="Q20:Q22" si="21">SUM(M20:P20)</f>
        <v>0</v>
      </c>
      <c r="R20" s="73"/>
      <c r="S20" s="75"/>
      <c r="T20" s="74"/>
      <c r="U20" s="60"/>
      <c r="V20" s="96">
        <f t="shared" ref="V20:V22" si="22">SUM(R20:U20)</f>
        <v>0</v>
      </c>
      <c r="W20" s="73"/>
      <c r="X20" s="75"/>
      <c r="Y20" s="74"/>
      <c r="Z20" s="60"/>
      <c r="AA20" s="96">
        <f t="shared" ref="AA20:AA22" si="23">SUM(W20:Z20)</f>
        <v>0</v>
      </c>
      <c r="AB20" s="123">
        <f t="shared" si="3"/>
        <v>229.81</v>
      </c>
    </row>
    <row r="21" spans="1:28" s="76" customFormat="1" ht="20.45" customHeight="1" x14ac:dyDescent="0.25">
      <c r="A21" s="57" t="s">
        <v>112</v>
      </c>
      <c r="B21" s="68" t="s">
        <v>87</v>
      </c>
      <c r="C21" s="73"/>
      <c r="D21" s="74"/>
      <c r="E21" s="74"/>
      <c r="F21" s="74"/>
      <c r="G21" s="96">
        <f>SUM(C21:F21)</f>
        <v>0</v>
      </c>
      <c r="H21" s="73"/>
      <c r="I21" s="74"/>
      <c r="J21" s="74"/>
      <c r="K21" s="74"/>
      <c r="L21" s="96">
        <f t="shared" si="20"/>
        <v>0</v>
      </c>
      <c r="M21" s="73"/>
      <c r="N21" s="74"/>
      <c r="O21" s="74"/>
      <c r="P21" s="60"/>
      <c r="Q21" s="96">
        <f t="shared" si="21"/>
        <v>0</v>
      </c>
      <c r="R21" s="73"/>
      <c r="S21" s="74"/>
      <c r="T21" s="74">
        <v>5706.8549999999996</v>
      </c>
      <c r="U21" s="60"/>
      <c r="V21" s="96">
        <f t="shared" si="22"/>
        <v>5706.8549999999996</v>
      </c>
      <c r="W21" s="73"/>
      <c r="X21" s="74">
        <v>2245.7950000000001</v>
      </c>
      <c r="Y21" s="74"/>
      <c r="Z21" s="60"/>
      <c r="AA21" s="96">
        <f t="shared" si="23"/>
        <v>2245.7950000000001</v>
      </c>
      <c r="AB21" s="123">
        <f t="shared" si="3"/>
        <v>7952.65</v>
      </c>
    </row>
    <row r="22" spans="1:28" s="76" customFormat="1" ht="12" x14ac:dyDescent="0.25">
      <c r="A22" s="57" t="s">
        <v>113</v>
      </c>
      <c r="B22" s="68"/>
      <c r="C22" s="73"/>
      <c r="D22" s="74"/>
      <c r="E22" s="74"/>
      <c r="F22" s="74"/>
      <c r="G22" s="96">
        <f t="shared" ref="G22" si="24">SUM(C22:F22)</f>
        <v>0</v>
      </c>
      <c r="H22" s="73"/>
      <c r="I22" s="74"/>
      <c r="J22" s="74"/>
      <c r="K22" s="74"/>
      <c r="L22" s="96">
        <f t="shared" si="20"/>
        <v>0</v>
      </c>
      <c r="M22" s="73"/>
      <c r="N22" s="74"/>
      <c r="O22" s="74"/>
      <c r="P22" s="60"/>
      <c r="Q22" s="96">
        <f t="shared" si="21"/>
        <v>0</v>
      </c>
      <c r="R22" s="73"/>
      <c r="S22" s="74"/>
      <c r="T22" s="74"/>
      <c r="U22" s="60"/>
      <c r="V22" s="96">
        <f t="shared" si="22"/>
        <v>0</v>
      </c>
      <c r="W22" s="73"/>
      <c r="X22" s="74"/>
      <c r="Y22" s="74"/>
      <c r="Z22" s="60"/>
      <c r="AA22" s="96">
        <f t="shared" si="23"/>
        <v>0</v>
      </c>
      <c r="AB22" s="96">
        <f t="shared" si="3"/>
        <v>0</v>
      </c>
    </row>
    <row r="23" spans="1:28" ht="21" customHeight="1" x14ac:dyDescent="0.25">
      <c r="A23" s="57" t="s">
        <v>114</v>
      </c>
      <c r="B23" s="58" t="s">
        <v>175</v>
      </c>
      <c r="C23" s="59">
        <f t="shared" ref="C23:Q23" si="25">SUM(C24:C27)</f>
        <v>27.92</v>
      </c>
      <c r="D23" s="60">
        <f t="shared" si="25"/>
        <v>27.93</v>
      </c>
      <c r="E23" s="60">
        <f t="shared" si="25"/>
        <v>27.92</v>
      </c>
      <c r="F23" s="60">
        <f t="shared" si="25"/>
        <v>49.92</v>
      </c>
      <c r="G23" s="96">
        <f t="shared" si="25"/>
        <v>133.69</v>
      </c>
      <c r="H23" s="59">
        <f t="shared" si="25"/>
        <v>0</v>
      </c>
      <c r="I23" s="60">
        <f t="shared" si="25"/>
        <v>0</v>
      </c>
      <c r="J23" s="60">
        <f t="shared" si="25"/>
        <v>0</v>
      </c>
      <c r="K23" s="60">
        <f t="shared" si="25"/>
        <v>0</v>
      </c>
      <c r="L23" s="96">
        <f t="shared" si="25"/>
        <v>0</v>
      </c>
      <c r="M23" s="59">
        <f t="shared" si="25"/>
        <v>0</v>
      </c>
      <c r="N23" s="60">
        <f t="shared" si="25"/>
        <v>0</v>
      </c>
      <c r="O23" s="60">
        <f t="shared" si="25"/>
        <v>0</v>
      </c>
      <c r="P23" s="60">
        <f t="shared" si="25"/>
        <v>0</v>
      </c>
      <c r="Q23" s="96">
        <f t="shared" si="25"/>
        <v>0</v>
      </c>
      <c r="R23" s="59">
        <f t="shared" ref="R23:V23" si="26">SUM(R24:R27)</f>
        <v>0</v>
      </c>
      <c r="S23" s="60">
        <f t="shared" si="26"/>
        <v>0</v>
      </c>
      <c r="T23" s="60">
        <f t="shared" si="26"/>
        <v>634.09500000000003</v>
      </c>
      <c r="U23" s="60">
        <f t="shared" si="26"/>
        <v>0</v>
      </c>
      <c r="V23" s="96">
        <f t="shared" si="26"/>
        <v>634.09500000000003</v>
      </c>
      <c r="W23" s="59">
        <f t="shared" ref="W23:AA23" si="27">SUM(W24:W27)</f>
        <v>0</v>
      </c>
      <c r="X23" s="60">
        <f t="shared" si="27"/>
        <v>271.755</v>
      </c>
      <c r="Y23" s="60">
        <f t="shared" si="27"/>
        <v>0</v>
      </c>
      <c r="Z23" s="60">
        <f t="shared" si="27"/>
        <v>0</v>
      </c>
      <c r="AA23" s="96">
        <f t="shared" si="27"/>
        <v>271.755</v>
      </c>
      <c r="AB23" s="123">
        <f t="shared" si="3"/>
        <v>1039.54</v>
      </c>
    </row>
    <row r="24" spans="1:28" ht="22.15" customHeight="1" x14ac:dyDescent="0.25">
      <c r="A24" s="57" t="s">
        <v>115</v>
      </c>
      <c r="B24" s="68" t="s">
        <v>19</v>
      </c>
      <c r="C24" s="73">
        <v>27.92</v>
      </c>
      <c r="D24" s="74">
        <v>27.93</v>
      </c>
      <c r="E24" s="74">
        <v>27.92</v>
      </c>
      <c r="F24" s="74">
        <v>27.92</v>
      </c>
      <c r="G24" s="96">
        <f>SUM(C24:F24)</f>
        <v>111.69000000000001</v>
      </c>
      <c r="H24" s="73"/>
      <c r="I24" s="74"/>
      <c r="J24" s="74"/>
      <c r="K24" s="74"/>
      <c r="L24" s="96">
        <f t="shared" ref="L24:L33" si="28">SUM(H24:K24)</f>
        <v>0</v>
      </c>
      <c r="M24" s="73"/>
      <c r="N24" s="77"/>
      <c r="O24" s="77"/>
      <c r="P24" s="78"/>
      <c r="Q24" s="96">
        <f t="shared" ref="Q24:Q27" si="29">SUM(M24:P24)</f>
        <v>0</v>
      </c>
      <c r="R24" s="73"/>
      <c r="S24" s="77"/>
      <c r="T24" s="77"/>
      <c r="U24" s="78"/>
      <c r="V24" s="96">
        <f t="shared" ref="V24:V27" si="30">SUM(R24:U24)</f>
        <v>0</v>
      </c>
      <c r="W24" s="73"/>
      <c r="X24" s="77"/>
      <c r="Y24" s="77"/>
      <c r="Z24" s="78"/>
      <c r="AA24" s="96">
        <f t="shared" ref="AA24:AA27" si="31">SUM(W24:Z24)</f>
        <v>0</v>
      </c>
      <c r="AB24" s="123">
        <f t="shared" si="3"/>
        <v>111.69000000000001</v>
      </c>
    </row>
    <row r="25" spans="1:28" ht="16.149999999999999" customHeight="1" x14ac:dyDescent="0.25">
      <c r="A25" s="57" t="s">
        <v>116</v>
      </c>
      <c r="B25" s="68" t="s">
        <v>21</v>
      </c>
      <c r="C25" s="73"/>
      <c r="D25" s="74"/>
      <c r="E25" s="74"/>
      <c r="F25" s="74">
        <v>22</v>
      </c>
      <c r="G25" s="96">
        <f t="shared" ref="G25:G27" si="32">SUM(C25:F25)</f>
        <v>22</v>
      </c>
      <c r="H25" s="73"/>
      <c r="I25" s="74"/>
      <c r="J25" s="74"/>
      <c r="K25" s="74"/>
      <c r="L25" s="96">
        <f t="shared" si="28"/>
        <v>0</v>
      </c>
      <c r="M25" s="79"/>
      <c r="N25" s="74"/>
      <c r="O25" s="74"/>
      <c r="P25" s="78"/>
      <c r="Q25" s="96">
        <f t="shared" si="29"/>
        <v>0</v>
      </c>
      <c r="R25" s="79"/>
      <c r="S25" s="74"/>
      <c r="T25" s="74"/>
      <c r="U25" s="78"/>
      <c r="V25" s="96">
        <f t="shared" si="30"/>
        <v>0</v>
      </c>
      <c r="W25" s="79"/>
      <c r="X25" s="74"/>
      <c r="Y25" s="74"/>
      <c r="Z25" s="78"/>
      <c r="AA25" s="96">
        <f t="shared" si="31"/>
        <v>0</v>
      </c>
      <c r="AB25" s="123">
        <f t="shared" si="3"/>
        <v>22</v>
      </c>
    </row>
    <row r="26" spans="1:28" ht="29.45" customHeight="1" x14ac:dyDescent="0.25">
      <c r="A26" s="57" t="s">
        <v>117</v>
      </c>
      <c r="B26" s="68" t="s">
        <v>176</v>
      </c>
      <c r="C26" s="73"/>
      <c r="D26" s="74"/>
      <c r="E26" s="74"/>
      <c r="F26" s="74"/>
      <c r="G26" s="96">
        <f t="shared" si="32"/>
        <v>0</v>
      </c>
      <c r="H26" s="73"/>
      <c r="I26" s="74"/>
      <c r="J26" s="74"/>
      <c r="K26" s="74"/>
      <c r="L26" s="96">
        <f t="shared" si="28"/>
        <v>0</v>
      </c>
      <c r="M26" s="73"/>
      <c r="N26" s="74"/>
      <c r="O26" s="74"/>
      <c r="P26" s="78"/>
      <c r="Q26" s="96">
        <f t="shared" si="29"/>
        <v>0</v>
      </c>
      <c r="R26" s="73"/>
      <c r="S26" s="74"/>
      <c r="T26" s="74">
        <v>634.09500000000003</v>
      </c>
      <c r="U26" s="78"/>
      <c r="V26" s="96">
        <f t="shared" si="30"/>
        <v>634.09500000000003</v>
      </c>
      <c r="W26" s="73"/>
      <c r="X26" s="74">
        <v>271.755</v>
      </c>
      <c r="Y26" s="74"/>
      <c r="Z26" s="78"/>
      <c r="AA26" s="96">
        <f t="shared" si="31"/>
        <v>271.755</v>
      </c>
      <c r="AB26" s="123">
        <f t="shared" si="3"/>
        <v>905.85</v>
      </c>
    </row>
    <row r="27" spans="1:28" ht="12.75" customHeight="1" x14ac:dyDescent="0.25">
      <c r="A27" s="57" t="s">
        <v>157</v>
      </c>
      <c r="B27" s="68"/>
      <c r="C27" s="73"/>
      <c r="D27" s="74"/>
      <c r="E27" s="74"/>
      <c r="F27" s="74"/>
      <c r="G27" s="96">
        <f t="shared" si="32"/>
        <v>0</v>
      </c>
      <c r="H27" s="73"/>
      <c r="I27" s="74"/>
      <c r="J27" s="74"/>
      <c r="K27" s="74"/>
      <c r="L27" s="96">
        <f t="shared" si="28"/>
        <v>0</v>
      </c>
      <c r="M27" s="73"/>
      <c r="N27" s="74"/>
      <c r="O27" s="74"/>
      <c r="P27" s="78"/>
      <c r="Q27" s="96">
        <f t="shared" si="29"/>
        <v>0</v>
      </c>
      <c r="R27" s="73"/>
      <c r="S27" s="74"/>
      <c r="T27" s="74"/>
      <c r="U27" s="78"/>
      <c r="V27" s="96">
        <f t="shared" si="30"/>
        <v>0</v>
      </c>
      <c r="W27" s="73"/>
      <c r="X27" s="74"/>
      <c r="Y27" s="74"/>
      <c r="Z27" s="78"/>
      <c r="AA27" s="96">
        <f t="shared" si="31"/>
        <v>0</v>
      </c>
      <c r="AB27" s="96">
        <f t="shared" si="3"/>
        <v>0</v>
      </c>
    </row>
    <row r="28" spans="1:28" ht="12" x14ac:dyDescent="0.25">
      <c r="A28" s="80" t="s">
        <v>118</v>
      </c>
      <c r="B28" s="71" t="s">
        <v>119</v>
      </c>
      <c r="C28" s="73">
        <f t="shared" ref="C28:Q28" si="33">SUM(C29:C33)</f>
        <v>40</v>
      </c>
      <c r="D28" s="74">
        <f t="shared" si="33"/>
        <v>50</v>
      </c>
      <c r="E28" s="74">
        <f t="shared" si="33"/>
        <v>100</v>
      </c>
      <c r="F28" s="74">
        <f t="shared" si="33"/>
        <v>90</v>
      </c>
      <c r="G28" s="117">
        <f t="shared" si="33"/>
        <v>280</v>
      </c>
      <c r="H28" s="73">
        <f t="shared" si="33"/>
        <v>20</v>
      </c>
      <c r="I28" s="74">
        <f t="shared" si="33"/>
        <v>220</v>
      </c>
      <c r="J28" s="74">
        <f t="shared" si="33"/>
        <v>50</v>
      </c>
      <c r="K28" s="74">
        <f t="shared" si="33"/>
        <v>65</v>
      </c>
      <c r="L28" s="117">
        <f t="shared" si="33"/>
        <v>355</v>
      </c>
      <c r="M28" s="73">
        <f t="shared" si="33"/>
        <v>20</v>
      </c>
      <c r="N28" s="74">
        <f t="shared" si="33"/>
        <v>20</v>
      </c>
      <c r="O28" s="74">
        <f t="shared" si="33"/>
        <v>20</v>
      </c>
      <c r="P28" s="74">
        <f t="shared" si="33"/>
        <v>55</v>
      </c>
      <c r="Q28" s="117">
        <f t="shared" si="33"/>
        <v>115</v>
      </c>
      <c r="R28" s="73">
        <f t="shared" ref="R28:V28" si="34">SUM(R29:R33)</f>
        <v>10</v>
      </c>
      <c r="S28" s="74">
        <f t="shared" si="34"/>
        <v>20</v>
      </c>
      <c r="T28" s="74">
        <f t="shared" si="34"/>
        <v>20</v>
      </c>
      <c r="U28" s="74">
        <f t="shared" si="34"/>
        <v>40</v>
      </c>
      <c r="V28" s="117">
        <f t="shared" si="34"/>
        <v>90</v>
      </c>
      <c r="W28" s="73">
        <f t="shared" ref="W28:AA28" si="35">SUM(W29:W33)</f>
        <v>20</v>
      </c>
      <c r="X28" s="74">
        <f t="shared" si="35"/>
        <v>40</v>
      </c>
      <c r="Y28" s="74">
        <f t="shared" si="35"/>
        <v>50</v>
      </c>
      <c r="Z28" s="74">
        <f t="shared" si="35"/>
        <v>30</v>
      </c>
      <c r="AA28" s="117">
        <f t="shared" si="35"/>
        <v>140</v>
      </c>
      <c r="AB28" s="123">
        <f t="shared" si="3"/>
        <v>980</v>
      </c>
    </row>
    <row r="29" spans="1:28" ht="24" x14ac:dyDescent="0.25">
      <c r="A29" s="80" t="s">
        <v>120</v>
      </c>
      <c r="B29" s="81" t="s">
        <v>11</v>
      </c>
      <c r="C29" s="73">
        <v>20</v>
      </c>
      <c r="D29" s="74">
        <v>30</v>
      </c>
      <c r="E29" s="74">
        <v>80</v>
      </c>
      <c r="F29" s="74">
        <v>50</v>
      </c>
      <c r="G29" s="96">
        <f>SUM(C29:F29)</f>
        <v>180</v>
      </c>
      <c r="H29" s="73"/>
      <c r="I29" s="74">
        <v>200</v>
      </c>
      <c r="J29" s="74">
        <v>30</v>
      </c>
      <c r="K29" s="74">
        <v>35</v>
      </c>
      <c r="L29" s="96">
        <f t="shared" si="28"/>
        <v>265</v>
      </c>
      <c r="M29" s="73"/>
      <c r="N29" s="74"/>
      <c r="O29" s="74"/>
      <c r="P29" s="78">
        <v>25</v>
      </c>
      <c r="Q29" s="96">
        <f t="shared" ref="Q29:Q33" si="36">SUM(M29:P29)</f>
        <v>25</v>
      </c>
      <c r="R29" s="73"/>
      <c r="S29" s="74"/>
      <c r="T29" s="74"/>
      <c r="U29" s="78"/>
      <c r="V29" s="96">
        <f t="shared" ref="V29:V33" si="37">SUM(R29:U29)</f>
        <v>0</v>
      </c>
      <c r="W29" s="73"/>
      <c r="X29" s="74">
        <v>20</v>
      </c>
      <c r="Y29" s="74">
        <v>30</v>
      </c>
      <c r="Z29" s="78"/>
      <c r="AA29" s="96">
        <f t="shared" ref="AA29:AA33" si="38">SUM(W29:Z29)</f>
        <v>50</v>
      </c>
      <c r="AB29" s="123">
        <f t="shared" si="3"/>
        <v>520</v>
      </c>
    </row>
    <row r="30" spans="1:28" ht="12" x14ac:dyDescent="0.25">
      <c r="A30" s="80" t="s">
        <v>121</v>
      </c>
      <c r="B30" s="82" t="s">
        <v>14</v>
      </c>
      <c r="C30" s="73">
        <v>20</v>
      </c>
      <c r="D30" s="74">
        <v>20</v>
      </c>
      <c r="E30" s="74">
        <v>20</v>
      </c>
      <c r="F30" s="74">
        <v>40</v>
      </c>
      <c r="G30" s="96">
        <f t="shared" ref="G30:G33" si="39">SUM(C30:F30)</f>
        <v>100</v>
      </c>
      <c r="H30" s="73">
        <v>20</v>
      </c>
      <c r="I30" s="74">
        <v>20</v>
      </c>
      <c r="J30" s="74">
        <v>20</v>
      </c>
      <c r="K30" s="74">
        <v>30</v>
      </c>
      <c r="L30" s="96">
        <f t="shared" si="28"/>
        <v>90</v>
      </c>
      <c r="M30" s="73">
        <v>20</v>
      </c>
      <c r="N30" s="74">
        <v>20</v>
      </c>
      <c r="O30" s="74">
        <v>20</v>
      </c>
      <c r="P30" s="78">
        <v>30</v>
      </c>
      <c r="Q30" s="96">
        <f t="shared" si="36"/>
        <v>90</v>
      </c>
      <c r="R30" s="73">
        <v>10</v>
      </c>
      <c r="S30" s="74">
        <v>20</v>
      </c>
      <c r="T30" s="74">
        <v>20</v>
      </c>
      <c r="U30" s="78">
        <v>40</v>
      </c>
      <c r="V30" s="96">
        <f t="shared" si="37"/>
        <v>90</v>
      </c>
      <c r="W30" s="73">
        <v>20</v>
      </c>
      <c r="X30" s="74">
        <v>20</v>
      </c>
      <c r="Y30" s="74">
        <v>20</v>
      </c>
      <c r="Z30" s="78">
        <v>30</v>
      </c>
      <c r="AA30" s="96">
        <f t="shared" si="38"/>
        <v>90</v>
      </c>
      <c r="AB30" s="123">
        <f t="shared" si="3"/>
        <v>460</v>
      </c>
    </row>
    <row r="31" spans="1:28" ht="12" x14ac:dyDescent="0.25">
      <c r="A31" s="80" t="s">
        <v>122</v>
      </c>
      <c r="B31" s="83"/>
      <c r="C31" s="73"/>
      <c r="D31" s="74"/>
      <c r="E31" s="74"/>
      <c r="F31" s="74"/>
      <c r="G31" s="96">
        <f t="shared" si="39"/>
        <v>0</v>
      </c>
      <c r="H31" s="73"/>
      <c r="I31" s="74"/>
      <c r="J31" s="74"/>
      <c r="K31" s="74"/>
      <c r="L31" s="96">
        <f t="shared" si="28"/>
        <v>0</v>
      </c>
      <c r="M31" s="73"/>
      <c r="N31" s="74"/>
      <c r="O31" s="74"/>
      <c r="P31" s="78"/>
      <c r="Q31" s="96">
        <f t="shared" si="36"/>
        <v>0</v>
      </c>
      <c r="R31" s="73"/>
      <c r="S31" s="74"/>
      <c r="T31" s="74"/>
      <c r="U31" s="78"/>
      <c r="V31" s="96">
        <f t="shared" si="37"/>
        <v>0</v>
      </c>
      <c r="W31" s="73"/>
      <c r="X31" s="74"/>
      <c r="Y31" s="74"/>
      <c r="Z31" s="78"/>
      <c r="AA31" s="96">
        <f t="shared" si="38"/>
        <v>0</v>
      </c>
      <c r="AB31" s="96">
        <f t="shared" si="3"/>
        <v>0</v>
      </c>
    </row>
    <row r="32" spans="1:28" ht="12" x14ac:dyDescent="0.25">
      <c r="A32" s="80" t="s">
        <v>158</v>
      </c>
      <c r="B32" s="83"/>
      <c r="C32" s="73"/>
      <c r="D32" s="74"/>
      <c r="E32" s="74"/>
      <c r="F32" s="74"/>
      <c r="G32" s="96">
        <f t="shared" si="39"/>
        <v>0</v>
      </c>
      <c r="H32" s="73"/>
      <c r="I32" s="74"/>
      <c r="J32" s="74"/>
      <c r="K32" s="74"/>
      <c r="L32" s="96">
        <f t="shared" si="28"/>
        <v>0</v>
      </c>
      <c r="M32" s="73"/>
      <c r="N32" s="74"/>
      <c r="O32" s="74"/>
      <c r="P32" s="78"/>
      <c r="Q32" s="96">
        <f t="shared" si="36"/>
        <v>0</v>
      </c>
      <c r="R32" s="73"/>
      <c r="S32" s="74"/>
      <c r="T32" s="74"/>
      <c r="U32" s="78"/>
      <c r="V32" s="96">
        <f t="shared" si="37"/>
        <v>0</v>
      </c>
      <c r="W32" s="73"/>
      <c r="X32" s="74"/>
      <c r="Y32" s="74"/>
      <c r="Z32" s="78"/>
      <c r="AA32" s="96">
        <f t="shared" si="38"/>
        <v>0</v>
      </c>
      <c r="AB32" s="96">
        <f t="shared" si="3"/>
        <v>0</v>
      </c>
    </row>
    <row r="33" spans="1:28" ht="12.75" thickBot="1" x14ac:dyDescent="0.3">
      <c r="A33" s="84" t="s">
        <v>159</v>
      </c>
      <c r="B33" s="85"/>
      <c r="C33" s="86"/>
      <c r="D33" s="87"/>
      <c r="E33" s="87"/>
      <c r="F33" s="87"/>
      <c r="G33" s="104">
        <f t="shared" si="39"/>
        <v>0</v>
      </c>
      <c r="H33" s="86"/>
      <c r="I33" s="87"/>
      <c r="J33" s="87"/>
      <c r="K33" s="87"/>
      <c r="L33" s="104">
        <f t="shared" si="28"/>
        <v>0</v>
      </c>
      <c r="M33" s="86"/>
      <c r="N33" s="87"/>
      <c r="O33" s="87"/>
      <c r="P33" s="88"/>
      <c r="Q33" s="96">
        <f t="shared" si="36"/>
        <v>0</v>
      </c>
      <c r="R33" s="86"/>
      <c r="S33" s="87"/>
      <c r="T33" s="87"/>
      <c r="U33" s="88"/>
      <c r="V33" s="96">
        <f t="shared" si="37"/>
        <v>0</v>
      </c>
      <c r="W33" s="86"/>
      <c r="X33" s="87"/>
      <c r="Y33" s="87"/>
      <c r="Z33" s="88"/>
      <c r="AA33" s="96">
        <f t="shared" si="38"/>
        <v>0</v>
      </c>
      <c r="AB33" s="129">
        <f t="shared" si="3"/>
        <v>0</v>
      </c>
    </row>
    <row r="34" spans="1:28" ht="12.75" customHeight="1" x14ac:dyDescent="0.25">
      <c r="A34" s="89" t="s">
        <v>123</v>
      </c>
      <c r="B34" s="90" t="s">
        <v>124</v>
      </c>
      <c r="C34" s="55">
        <f t="shared" ref="C34:Q34" si="40">C35+C39</f>
        <v>185.37</v>
      </c>
      <c r="D34" s="56">
        <f t="shared" si="40"/>
        <v>195.39</v>
      </c>
      <c r="E34" s="56">
        <f t="shared" si="40"/>
        <v>245.37</v>
      </c>
      <c r="F34" s="56">
        <f t="shared" si="40"/>
        <v>259.37</v>
      </c>
      <c r="G34" s="114">
        <f t="shared" si="40"/>
        <v>885.5</v>
      </c>
      <c r="H34" s="55">
        <f t="shared" si="40"/>
        <v>85</v>
      </c>
      <c r="I34" s="56">
        <f t="shared" si="40"/>
        <v>285</v>
      </c>
      <c r="J34" s="56">
        <f t="shared" si="40"/>
        <v>115</v>
      </c>
      <c r="K34" s="56">
        <f t="shared" si="40"/>
        <v>141</v>
      </c>
      <c r="L34" s="114">
        <f t="shared" si="40"/>
        <v>626</v>
      </c>
      <c r="M34" s="55">
        <f t="shared" si="40"/>
        <v>85</v>
      </c>
      <c r="N34" s="56">
        <f t="shared" si="40"/>
        <v>85</v>
      </c>
      <c r="O34" s="56">
        <f t="shared" si="40"/>
        <v>85</v>
      </c>
      <c r="P34" s="56">
        <f t="shared" si="40"/>
        <v>131</v>
      </c>
      <c r="Q34" s="114">
        <f t="shared" si="40"/>
        <v>386</v>
      </c>
      <c r="R34" s="55">
        <f t="shared" ref="R34:V34" si="41">R35+R39</f>
        <v>75</v>
      </c>
      <c r="S34" s="56">
        <f t="shared" si="41"/>
        <v>85</v>
      </c>
      <c r="T34" s="56">
        <f t="shared" si="41"/>
        <v>6425.95</v>
      </c>
      <c r="U34" s="56">
        <f t="shared" si="41"/>
        <v>116</v>
      </c>
      <c r="V34" s="114">
        <f t="shared" si="41"/>
        <v>6701.95</v>
      </c>
      <c r="W34" s="55">
        <f t="shared" ref="W34:AA34" si="42">W35+W39</f>
        <v>85</v>
      </c>
      <c r="X34" s="56">
        <f t="shared" si="42"/>
        <v>2622.55</v>
      </c>
      <c r="Y34" s="56">
        <f t="shared" si="42"/>
        <v>115</v>
      </c>
      <c r="Z34" s="56">
        <f t="shared" si="42"/>
        <v>106</v>
      </c>
      <c r="AA34" s="114">
        <f t="shared" si="42"/>
        <v>2928.55</v>
      </c>
      <c r="AB34" s="128">
        <f t="shared" si="3"/>
        <v>11528</v>
      </c>
    </row>
    <row r="35" spans="1:28" s="126" customFormat="1" ht="28.15" customHeight="1" x14ac:dyDescent="0.25">
      <c r="A35" s="54" t="s">
        <v>125</v>
      </c>
      <c r="B35" s="143" t="s">
        <v>126</v>
      </c>
      <c r="C35" s="91">
        <f t="shared" ref="C35:Q35" si="43">SUM(C36:C38)</f>
        <v>85.37</v>
      </c>
      <c r="D35" s="92">
        <f t="shared" si="43"/>
        <v>85.39</v>
      </c>
      <c r="E35" s="92">
        <f t="shared" si="43"/>
        <v>85.37</v>
      </c>
      <c r="F35" s="92">
        <f t="shared" si="43"/>
        <v>85.37</v>
      </c>
      <c r="G35" s="118">
        <f t="shared" si="43"/>
        <v>341.5</v>
      </c>
      <c r="H35" s="91">
        <f t="shared" si="43"/>
        <v>0</v>
      </c>
      <c r="I35" s="92">
        <f t="shared" si="43"/>
        <v>200</v>
      </c>
      <c r="J35" s="92">
        <f t="shared" si="43"/>
        <v>0</v>
      </c>
      <c r="K35" s="92">
        <f t="shared" si="43"/>
        <v>0</v>
      </c>
      <c r="L35" s="118">
        <f t="shared" si="43"/>
        <v>200</v>
      </c>
      <c r="M35" s="91">
        <f t="shared" si="43"/>
        <v>0</v>
      </c>
      <c r="N35" s="92">
        <f t="shared" si="43"/>
        <v>0</v>
      </c>
      <c r="O35" s="92">
        <f t="shared" si="43"/>
        <v>0</v>
      </c>
      <c r="P35" s="92">
        <f t="shared" si="43"/>
        <v>0</v>
      </c>
      <c r="Q35" s="118">
        <f t="shared" si="43"/>
        <v>0</v>
      </c>
      <c r="R35" s="91">
        <f t="shared" ref="R35:V35" si="44">SUM(R36:R38)</f>
        <v>0</v>
      </c>
      <c r="S35" s="92">
        <f t="shared" si="44"/>
        <v>0</v>
      </c>
      <c r="T35" s="92">
        <f t="shared" si="44"/>
        <v>6340.95</v>
      </c>
      <c r="U35" s="92">
        <f t="shared" si="44"/>
        <v>0</v>
      </c>
      <c r="V35" s="118">
        <f t="shared" si="44"/>
        <v>6340.95</v>
      </c>
      <c r="W35" s="91">
        <f t="shared" ref="W35:AA35" si="45">SUM(W36:W38)</f>
        <v>0</v>
      </c>
      <c r="X35" s="92">
        <f t="shared" si="45"/>
        <v>2517.5500000000002</v>
      </c>
      <c r="Y35" s="92">
        <f t="shared" si="45"/>
        <v>0</v>
      </c>
      <c r="Z35" s="92">
        <f t="shared" si="45"/>
        <v>0</v>
      </c>
      <c r="AA35" s="118">
        <f t="shared" si="45"/>
        <v>2517.5500000000002</v>
      </c>
      <c r="AB35" s="123">
        <f t="shared" si="3"/>
        <v>9400</v>
      </c>
    </row>
    <row r="36" spans="1:28" ht="46.9" customHeight="1" x14ac:dyDescent="0.25">
      <c r="A36" s="57" t="s">
        <v>127</v>
      </c>
      <c r="B36" s="68" t="s">
        <v>128</v>
      </c>
      <c r="C36" s="94">
        <v>85.37</v>
      </c>
      <c r="D36" s="70">
        <v>85.39</v>
      </c>
      <c r="E36" s="70">
        <v>85.37</v>
      </c>
      <c r="F36" s="95">
        <v>85.37</v>
      </c>
      <c r="G36" s="96">
        <f t="shared" ref="G36:G38" si="46">SUM(C36:F36)</f>
        <v>341.5</v>
      </c>
      <c r="H36" s="94"/>
      <c r="I36" s="70"/>
      <c r="J36" s="70"/>
      <c r="K36" s="95"/>
      <c r="L36" s="96">
        <f>SUM(H36:K36)</f>
        <v>0</v>
      </c>
      <c r="M36" s="69"/>
      <c r="N36" s="70"/>
      <c r="O36" s="70"/>
      <c r="P36" s="78"/>
      <c r="Q36" s="96">
        <f t="shared" ref="Q36:Q38" si="47">SUM(M36:P36)</f>
        <v>0</v>
      </c>
      <c r="R36" s="69"/>
      <c r="S36" s="70"/>
      <c r="T36" s="70"/>
      <c r="U36" s="78"/>
      <c r="V36" s="96">
        <f t="shared" ref="V36:V38" si="48">SUM(R36:U36)</f>
        <v>0</v>
      </c>
      <c r="W36" s="69"/>
      <c r="X36" s="70"/>
      <c r="Y36" s="70"/>
      <c r="Z36" s="78"/>
      <c r="AA36" s="96">
        <f t="shared" ref="AA36:AA38" si="49">SUM(W36:Z36)</f>
        <v>0</v>
      </c>
      <c r="AB36" s="123">
        <f t="shared" si="3"/>
        <v>341.5</v>
      </c>
    </row>
    <row r="37" spans="1:28" ht="20.45" customHeight="1" x14ac:dyDescent="0.25">
      <c r="A37" s="97" t="s">
        <v>129</v>
      </c>
      <c r="B37" s="68" t="s">
        <v>82</v>
      </c>
      <c r="C37" s="69"/>
      <c r="D37" s="70"/>
      <c r="E37" s="70"/>
      <c r="F37" s="70"/>
      <c r="G37" s="96">
        <f t="shared" si="46"/>
        <v>0</v>
      </c>
      <c r="H37" s="69"/>
      <c r="I37" s="70">
        <v>200</v>
      </c>
      <c r="J37" s="70"/>
      <c r="K37" s="70"/>
      <c r="L37" s="96">
        <f t="shared" ref="L37:L38" si="50">SUM(H37:K37)</f>
        <v>200</v>
      </c>
      <c r="M37" s="69"/>
      <c r="N37" s="70"/>
      <c r="O37" s="70"/>
      <c r="P37" s="78"/>
      <c r="Q37" s="96">
        <f t="shared" si="47"/>
        <v>0</v>
      </c>
      <c r="R37" s="69"/>
      <c r="S37" s="70"/>
      <c r="T37" s="70">
        <v>6340.95</v>
      </c>
      <c r="U37" s="78"/>
      <c r="V37" s="96">
        <f t="shared" si="48"/>
        <v>6340.95</v>
      </c>
      <c r="W37" s="69"/>
      <c r="X37" s="70">
        <v>2517.5500000000002</v>
      </c>
      <c r="Y37" s="70"/>
      <c r="Z37" s="78"/>
      <c r="AA37" s="96">
        <f t="shared" si="49"/>
        <v>2517.5500000000002</v>
      </c>
      <c r="AB37" s="123">
        <f t="shared" si="3"/>
        <v>9058.5</v>
      </c>
    </row>
    <row r="38" spans="1:28" ht="12" customHeight="1" x14ac:dyDescent="0.25">
      <c r="A38" s="57" t="s">
        <v>130</v>
      </c>
      <c r="B38" s="71"/>
      <c r="C38" s="69"/>
      <c r="D38" s="70"/>
      <c r="E38" s="70"/>
      <c r="F38" s="70"/>
      <c r="G38" s="96">
        <f t="shared" si="46"/>
        <v>0</v>
      </c>
      <c r="H38" s="69"/>
      <c r="I38" s="70"/>
      <c r="J38" s="70"/>
      <c r="K38" s="70"/>
      <c r="L38" s="96">
        <f t="shared" si="50"/>
        <v>0</v>
      </c>
      <c r="M38" s="69"/>
      <c r="N38" s="70"/>
      <c r="O38" s="70"/>
      <c r="P38" s="78"/>
      <c r="Q38" s="96">
        <f t="shared" si="47"/>
        <v>0</v>
      </c>
      <c r="R38" s="69"/>
      <c r="S38" s="70"/>
      <c r="T38" s="70"/>
      <c r="U38" s="78"/>
      <c r="V38" s="96">
        <f t="shared" si="48"/>
        <v>0</v>
      </c>
      <c r="W38" s="69"/>
      <c r="X38" s="70"/>
      <c r="Y38" s="70"/>
      <c r="Z38" s="78"/>
      <c r="AA38" s="96">
        <f t="shared" si="49"/>
        <v>0</v>
      </c>
      <c r="AB38" s="96">
        <f t="shared" si="3"/>
        <v>0</v>
      </c>
    </row>
    <row r="39" spans="1:28" ht="37.9" customHeight="1" x14ac:dyDescent="0.25">
      <c r="A39" s="98" t="s">
        <v>131</v>
      </c>
      <c r="B39" s="144" t="s">
        <v>132</v>
      </c>
      <c r="C39" s="91">
        <f t="shared" ref="C39:AA39" si="51">SUM(C40:C59)</f>
        <v>100</v>
      </c>
      <c r="D39" s="92">
        <f t="shared" si="51"/>
        <v>110</v>
      </c>
      <c r="E39" s="92">
        <f t="shared" si="51"/>
        <v>160</v>
      </c>
      <c r="F39" s="92">
        <f t="shared" si="51"/>
        <v>174</v>
      </c>
      <c r="G39" s="93">
        <f t="shared" si="51"/>
        <v>544</v>
      </c>
      <c r="H39" s="91">
        <f t="shared" si="51"/>
        <v>85</v>
      </c>
      <c r="I39" s="92">
        <f t="shared" si="51"/>
        <v>85</v>
      </c>
      <c r="J39" s="92">
        <f t="shared" si="51"/>
        <v>115</v>
      </c>
      <c r="K39" s="92">
        <f t="shared" si="51"/>
        <v>141</v>
      </c>
      <c r="L39" s="93">
        <f t="shared" si="51"/>
        <v>426</v>
      </c>
      <c r="M39" s="91">
        <f t="shared" si="51"/>
        <v>85</v>
      </c>
      <c r="N39" s="92">
        <f t="shared" si="51"/>
        <v>85</v>
      </c>
      <c r="O39" s="92">
        <f t="shared" si="51"/>
        <v>85</v>
      </c>
      <c r="P39" s="92">
        <f t="shared" si="51"/>
        <v>131</v>
      </c>
      <c r="Q39" s="93">
        <f t="shared" si="51"/>
        <v>386</v>
      </c>
      <c r="R39" s="91">
        <f t="shared" si="51"/>
        <v>75</v>
      </c>
      <c r="S39" s="92">
        <f t="shared" si="51"/>
        <v>85</v>
      </c>
      <c r="T39" s="92">
        <f t="shared" si="51"/>
        <v>85</v>
      </c>
      <c r="U39" s="92">
        <f t="shared" si="51"/>
        <v>116</v>
      </c>
      <c r="V39" s="93">
        <f t="shared" si="51"/>
        <v>361</v>
      </c>
      <c r="W39" s="91">
        <f t="shared" si="51"/>
        <v>85</v>
      </c>
      <c r="X39" s="92">
        <f t="shared" si="51"/>
        <v>105</v>
      </c>
      <c r="Y39" s="92">
        <f t="shared" si="51"/>
        <v>115</v>
      </c>
      <c r="Z39" s="92">
        <f t="shared" si="51"/>
        <v>106</v>
      </c>
      <c r="AA39" s="93">
        <f t="shared" si="51"/>
        <v>411</v>
      </c>
      <c r="AB39" s="123">
        <f t="shared" si="3"/>
        <v>2128</v>
      </c>
    </row>
    <row r="40" spans="1:28" ht="22.15" customHeight="1" x14ac:dyDescent="0.25">
      <c r="A40" s="57" t="s">
        <v>133</v>
      </c>
      <c r="B40" s="71" t="s">
        <v>28</v>
      </c>
      <c r="C40" s="69"/>
      <c r="D40" s="70"/>
      <c r="E40" s="70"/>
      <c r="F40" s="70"/>
      <c r="G40" s="96">
        <f>SUM(C40:F40)</f>
        <v>0</v>
      </c>
      <c r="H40" s="69">
        <v>12.5</v>
      </c>
      <c r="I40" s="70">
        <v>12.5</v>
      </c>
      <c r="J40" s="70">
        <v>12.5</v>
      </c>
      <c r="K40" s="70">
        <v>72.5</v>
      </c>
      <c r="L40" s="96">
        <f t="shared" ref="L40:L59" si="52">SUM(H40:K40)</f>
        <v>110</v>
      </c>
      <c r="M40" s="69">
        <v>12.5</v>
      </c>
      <c r="N40" s="70">
        <v>12.5</v>
      </c>
      <c r="O40" s="70">
        <v>12.5</v>
      </c>
      <c r="P40" s="78">
        <v>72.5</v>
      </c>
      <c r="Q40" s="61">
        <v>110</v>
      </c>
      <c r="R40" s="69">
        <v>12.5</v>
      </c>
      <c r="S40" s="70">
        <v>12.5</v>
      </c>
      <c r="T40" s="70">
        <v>12.5</v>
      </c>
      <c r="U40" s="78">
        <v>112.5</v>
      </c>
      <c r="V40" s="61">
        <f t="shared" ref="V40:V59" si="53">SUM(R40:U40)</f>
        <v>150</v>
      </c>
      <c r="W40" s="69">
        <v>75</v>
      </c>
      <c r="X40" s="70">
        <v>75</v>
      </c>
      <c r="Y40" s="70">
        <v>75</v>
      </c>
      <c r="Z40" s="78">
        <v>85</v>
      </c>
      <c r="AA40" s="61">
        <f t="shared" ref="AA40:AA59" si="54">SUM(W40:Z40)</f>
        <v>310</v>
      </c>
      <c r="AB40" s="123">
        <f t="shared" si="3"/>
        <v>680</v>
      </c>
    </row>
    <row r="41" spans="1:28" ht="18" customHeight="1" x14ac:dyDescent="0.25">
      <c r="A41" s="57" t="s">
        <v>134</v>
      </c>
      <c r="B41" s="99" t="s">
        <v>36</v>
      </c>
      <c r="C41" s="69"/>
      <c r="D41" s="70">
        <v>20</v>
      </c>
      <c r="E41" s="70">
        <v>20</v>
      </c>
      <c r="F41" s="70">
        <v>40</v>
      </c>
      <c r="G41" s="96">
        <f t="shared" ref="G41:G59" si="55">SUM(C41:F41)</f>
        <v>80</v>
      </c>
      <c r="H41" s="69">
        <v>10</v>
      </c>
      <c r="I41" s="100">
        <v>20</v>
      </c>
      <c r="J41" s="70">
        <v>10</v>
      </c>
      <c r="K41" s="70"/>
      <c r="L41" s="96">
        <f t="shared" si="52"/>
        <v>40</v>
      </c>
      <c r="M41" s="69"/>
      <c r="N41" s="70"/>
      <c r="O41" s="70"/>
      <c r="P41" s="78"/>
      <c r="Q41" s="61"/>
      <c r="R41" s="69"/>
      <c r="S41" s="70"/>
      <c r="T41" s="70"/>
      <c r="U41" s="78"/>
      <c r="V41" s="61">
        <f t="shared" si="53"/>
        <v>0</v>
      </c>
      <c r="W41" s="69"/>
      <c r="X41" s="70"/>
      <c r="Y41" s="70"/>
      <c r="Z41" s="78"/>
      <c r="AA41" s="61">
        <f t="shared" si="54"/>
        <v>0</v>
      </c>
      <c r="AB41" s="123">
        <f t="shared" si="3"/>
        <v>120</v>
      </c>
    </row>
    <row r="42" spans="1:28" ht="16.149999999999999" customHeight="1" x14ac:dyDescent="0.25">
      <c r="A42" s="101" t="s">
        <v>135</v>
      </c>
      <c r="B42" s="71" t="s">
        <v>40</v>
      </c>
      <c r="C42" s="69"/>
      <c r="D42" s="70"/>
      <c r="E42" s="70">
        <v>15</v>
      </c>
      <c r="F42" s="70">
        <v>15</v>
      </c>
      <c r="G42" s="96">
        <f t="shared" si="55"/>
        <v>30</v>
      </c>
      <c r="H42" s="69"/>
      <c r="I42" s="70"/>
      <c r="J42" s="70"/>
      <c r="K42" s="70">
        <v>30</v>
      </c>
      <c r="L42" s="96">
        <f t="shared" si="52"/>
        <v>30</v>
      </c>
      <c r="M42" s="69"/>
      <c r="N42" s="70">
        <v>12</v>
      </c>
      <c r="O42" s="70">
        <v>18</v>
      </c>
      <c r="P42" s="60"/>
      <c r="Q42" s="61">
        <v>30</v>
      </c>
      <c r="R42" s="69"/>
      <c r="S42" s="70">
        <v>20</v>
      </c>
      <c r="T42" s="70"/>
      <c r="U42" s="60"/>
      <c r="V42" s="61">
        <f t="shared" si="53"/>
        <v>20</v>
      </c>
      <c r="W42" s="69">
        <v>10</v>
      </c>
      <c r="X42" s="70">
        <v>10</v>
      </c>
      <c r="Y42" s="70"/>
      <c r="Z42" s="60"/>
      <c r="AA42" s="61">
        <f t="shared" si="54"/>
        <v>20</v>
      </c>
      <c r="AB42" s="123">
        <f t="shared" si="3"/>
        <v>130</v>
      </c>
    </row>
    <row r="43" spans="1:28" ht="29.45" customHeight="1" x14ac:dyDescent="0.25">
      <c r="A43" s="98" t="s">
        <v>136</v>
      </c>
      <c r="B43" s="145" t="s">
        <v>44</v>
      </c>
      <c r="C43" s="69">
        <v>50</v>
      </c>
      <c r="D43" s="70">
        <v>35</v>
      </c>
      <c r="E43" s="70">
        <v>75</v>
      </c>
      <c r="F43" s="70">
        <v>10</v>
      </c>
      <c r="G43" s="96">
        <f t="shared" si="55"/>
        <v>170</v>
      </c>
      <c r="H43" s="69">
        <v>40</v>
      </c>
      <c r="I43" s="70">
        <v>52</v>
      </c>
      <c r="J43" s="70">
        <v>40</v>
      </c>
      <c r="K43" s="70">
        <v>38</v>
      </c>
      <c r="L43" s="96">
        <f t="shared" si="52"/>
        <v>170</v>
      </c>
      <c r="M43" s="69">
        <v>52</v>
      </c>
      <c r="N43" s="70">
        <v>10</v>
      </c>
      <c r="O43" s="70">
        <v>51</v>
      </c>
      <c r="P43" s="60">
        <v>57</v>
      </c>
      <c r="Q43" s="61">
        <v>170</v>
      </c>
      <c r="R43" s="69">
        <v>60</v>
      </c>
      <c r="S43" s="70">
        <v>20</v>
      </c>
      <c r="T43" s="70">
        <v>70</v>
      </c>
      <c r="U43" s="60"/>
      <c r="V43" s="61">
        <f t="shared" si="53"/>
        <v>150</v>
      </c>
      <c r="W43" s="69"/>
      <c r="X43" s="70">
        <v>20</v>
      </c>
      <c r="Y43" s="70">
        <v>40</v>
      </c>
      <c r="Z43" s="127">
        <v>15</v>
      </c>
      <c r="AA43" s="61">
        <f t="shared" si="54"/>
        <v>75</v>
      </c>
      <c r="AB43" s="123">
        <f t="shared" si="3"/>
        <v>735</v>
      </c>
    </row>
    <row r="44" spans="1:28" ht="19.899999999999999" customHeight="1" x14ac:dyDescent="0.25">
      <c r="A44" s="101" t="s">
        <v>137</v>
      </c>
      <c r="B44" s="102" t="s">
        <v>47</v>
      </c>
      <c r="C44" s="69"/>
      <c r="D44" s="70"/>
      <c r="E44" s="100">
        <v>10</v>
      </c>
      <c r="F44" s="70"/>
      <c r="G44" s="96">
        <f t="shared" si="55"/>
        <v>10</v>
      </c>
      <c r="H44" s="69"/>
      <c r="I44" s="100"/>
      <c r="J44" s="70"/>
      <c r="K44" s="70"/>
      <c r="L44" s="96">
        <f t="shared" si="52"/>
        <v>0</v>
      </c>
      <c r="M44" s="69"/>
      <c r="N44" s="70"/>
      <c r="O44" s="100"/>
      <c r="P44" s="60"/>
      <c r="Q44" s="61"/>
      <c r="R44" s="69"/>
      <c r="S44" s="70"/>
      <c r="T44" s="100"/>
      <c r="U44" s="60"/>
      <c r="V44" s="61">
        <f t="shared" si="53"/>
        <v>0</v>
      </c>
      <c r="W44" s="69"/>
      <c r="X44" s="70"/>
      <c r="Y44" s="100"/>
      <c r="Z44" s="127"/>
      <c r="AA44" s="61">
        <f t="shared" si="54"/>
        <v>0</v>
      </c>
      <c r="AB44" s="123">
        <f t="shared" si="3"/>
        <v>10</v>
      </c>
    </row>
    <row r="45" spans="1:28" ht="11.45" customHeight="1" x14ac:dyDescent="0.25">
      <c r="A45" s="98" t="s">
        <v>138</v>
      </c>
      <c r="B45" s="102" t="s">
        <v>51</v>
      </c>
      <c r="C45" s="69">
        <v>3</v>
      </c>
      <c r="D45" s="70"/>
      <c r="E45" s="70"/>
      <c r="F45" s="70"/>
      <c r="G45" s="96">
        <f t="shared" si="55"/>
        <v>3</v>
      </c>
      <c r="H45" s="69">
        <v>2.5</v>
      </c>
      <c r="I45" s="70"/>
      <c r="J45" s="70">
        <v>0.5</v>
      </c>
      <c r="K45" s="70"/>
      <c r="L45" s="96">
        <f t="shared" si="52"/>
        <v>3</v>
      </c>
      <c r="M45" s="69"/>
      <c r="N45" s="70">
        <v>0.5</v>
      </c>
      <c r="O45" s="70">
        <v>1</v>
      </c>
      <c r="P45" s="60">
        <v>1.5</v>
      </c>
      <c r="Q45" s="61">
        <v>3</v>
      </c>
      <c r="R45" s="69"/>
      <c r="S45" s="70"/>
      <c r="T45" s="70"/>
      <c r="U45" s="60"/>
      <c r="V45" s="61">
        <f t="shared" si="53"/>
        <v>0</v>
      </c>
      <c r="W45" s="69"/>
      <c r="X45" s="70"/>
      <c r="Y45" s="70"/>
      <c r="Z45" s="127">
        <v>1</v>
      </c>
      <c r="AA45" s="61">
        <f t="shared" si="54"/>
        <v>1</v>
      </c>
      <c r="AB45" s="123">
        <f t="shared" si="3"/>
        <v>10</v>
      </c>
    </row>
    <row r="46" spans="1:28" ht="21" customHeight="1" x14ac:dyDescent="0.25">
      <c r="A46" s="101" t="s">
        <v>139</v>
      </c>
      <c r="B46" s="103" t="s">
        <v>54</v>
      </c>
      <c r="C46" s="72"/>
      <c r="D46" s="70"/>
      <c r="E46" s="70"/>
      <c r="F46" s="70">
        <v>10</v>
      </c>
      <c r="G46" s="96">
        <f t="shared" si="55"/>
        <v>10</v>
      </c>
      <c r="H46" s="69"/>
      <c r="I46" s="70">
        <v>0.5</v>
      </c>
      <c r="J46" s="70">
        <v>2</v>
      </c>
      <c r="K46" s="70">
        <v>0.5</v>
      </c>
      <c r="L46" s="96">
        <f t="shared" si="52"/>
        <v>3</v>
      </c>
      <c r="M46" s="69">
        <v>0.5</v>
      </c>
      <c r="N46" s="70"/>
      <c r="O46" s="70">
        <v>2.5</v>
      </c>
      <c r="P46" s="78"/>
      <c r="Q46" s="61">
        <v>3</v>
      </c>
      <c r="R46" s="69">
        <v>1</v>
      </c>
      <c r="S46" s="70"/>
      <c r="T46" s="70"/>
      <c r="U46" s="78"/>
      <c r="V46" s="61">
        <f t="shared" si="53"/>
        <v>1</v>
      </c>
      <c r="W46" s="69"/>
      <c r="X46" s="70"/>
      <c r="Y46" s="70"/>
      <c r="Z46" s="127"/>
      <c r="AA46" s="61">
        <f t="shared" si="54"/>
        <v>0</v>
      </c>
      <c r="AB46" s="123">
        <f t="shared" si="3"/>
        <v>17</v>
      </c>
    </row>
    <row r="47" spans="1:28" ht="19.149999999999999" customHeight="1" x14ac:dyDescent="0.25">
      <c r="A47" s="98" t="s">
        <v>140</v>
      </c>
      <c r="B47" s="68" t="s">
        <v>57</v>
      </c>
      <c r="C47" s="69"/>
      <c r="D47" s="70"/>
      <c r="E47" s="70"/>
      <c r="F47" s="70">
        <v>8</v>
      </c>
      <c r="G47" s="96">
        <f t="shared" si="55"/>
        <v>8</v>
      </c>
      <c r="H47" s="69"/>
      <c r="I47" s="70"/>
      <c r="J47" s="70"/>
      <c r="K47" s="70"/>
      <c r="L47" s="96">
        <f t="shared" si="52"/>
        <v>0</v>
      </c>
      <c r="M47" s="69"/>
      <c r="N47" s="70"/>
      <c r="O47" s="70"/>
      <c r="P47" s="60"/>
      <c r="Q47" s="61"/>
      <c r="R47" s="69"/>
      <c r="S47" s="70"/>
      <c r="T47" s="70"/>
      <c r="U47" s="60"/>
      <c r="V47" s="61">
        <f t="shared" si="53"/>
        <v>0</v>
      </c>
      <c r="W47" s="69"/>
      <c r="X47" s="70"/>
      <c r="Y47" s="70"/>
      <c r="Z47" s="127"/>
      <c r="AA47" s="61">
        <f t="shared" si="54"/>
        <v>0</v>
      </c>
      <c r="AB47" s="123">
        <f t="shared" si="3"/>
        <v>8</v>
      </c>
    </row>
    <row r="48" spans="1:28" ht="18" customHeight="1" x14ac:dyDescent="0.25">
      <c r="A48" s="101" t="s">
        <v>141</v>
      </c>
      <c r="B48" s="68" t="s">
        <v>61</v>
      </c>
      <c r="C48" s="69">
        <v>2</v>
      </c>
      <c r="D48" s="70"/>
      <c r="E48" s="70">
        <v>10</v>
      </c>
      <c r="F48" s="70"/>
      <c r="G48" s="96">
        <f t="shared" si="55"/>
        <v>12</v>
      </c>
      <c r="H48" s="69">
        <v>20</v>
      </c>
      <c r="I48" s="70"/>
      <c r="J48" s="70"/>
      <c r="K48" s="70"/>
      <c r="L48" s="96">
        <f t="shared" si="52"/>
        <v>20</v>
      </c>
      <c r="M48" s="69">
        <v>20</v>
      </c>
      <c r="N48" s="70"/>
      <c r="O48" s="70"/>
      <c r="P48" s="78"/>
      <c r="Q48" s="61">
        <v>20</v>
      </c>
      <c r="R48" s="69">
        <v>1.5</v>
      </c>
      <c r="S48" s="70">
        <v>2.5</v>
      </c>
      <c r="T48" s="70">
        <v>2.5</v>
      </c>
      <c r="U48" s="78">
        <v>3.5</v>
      </c>
      <c r="V48" s="61">
        <f t="shared" si="53"/>
        <v>10</v>
      </c>
      <c r="W48" s="69"/>
      <c r="X48" s="70"/>
      <c r="Y48" s="70"/>
      <c r="Z48" s="127">
        <v>5</v>
      </c>
      <c r="AA48" s="61">
        <f t="shared" si="54"/>
        <v>5</v>
      </c>
      <c r="AB48" s="123">
        <f t="shared" si="3"/>
        <v>67</v>
      </c>
    </row>
    <row r="49" spans="1:28" ht="19.149999999999999" customHeight="1" x14ac:dyDescent="0.25">
      <c r="A49" s="57" t="s">
        <v>142</v>
      </c>
      <c r="B49" s="71" t="s">
        <v>64</v>
      </c>
      <c r="C49" s="69">
        <v>45</v>
      </c>
      <c r="D49" s="70">
        <v>30</v>
      </c>
      <c r="E49" s="70"/>
      <c r="F49" s="70"/>
      <c r="G49" s="96">
        <f t="shared" si="55"/>
        <v>75</v>
      </c>
      <c r="H49" s="69"/>
      <c r="I49" s="70"/>
      <c r="J49" s="70"/>
      <c r="K49" s="70"/>
      <c r="L49" s="96">
        <f t="shared" si="52"/>
        <v>0</v>
      </c>
      <c r="M49" s="69"/>
      <c r="N49" s="70"/>
      <c r="O49" s="70"/>
      <c r="P49" s="78"/>
      <c r="Q49" s="61"/>
      <c r="R49" s="69"/>
      <c r="S49" s="70"/>
      <c r="T49" s="70"/>
      <c r="U49" s="78"/>
      <c r="V49" s="61">
        <f t="shared" si="53"/>
        <v>0</v>
      </c>
      <c r="W49" s="69"/>
      <c r="X49" s="70"/>
      <c r="Y49" s="70"/>
      <c r="Z49" s="78"/>
      <c r="AA49" s="61">
        <f t="shared" si="54"/>
        <v>0</v>
      </c>
      <c r="AB49" s="123">
        <f t="shared" si="3"/>
        <v>75</v>
      </c>
    </row>
    <row r="50" spans="1:28" ht="24" x14ac:dyDescent="0.25">
      <c r="A50" s="57" t="s">
        <v>143</v>
      </c>
      <c r="B50" s="68" t="s">
        <v>67</v>
      </c>
      <c r="C50" s="69"/>
      <c r="D50" s="70">
        <v>25</v>
      </c>
      <c r="E50" s="70">
        <v>20</v>
      </c>
      <c r="F50" s="70"/>
      <c r="G50" s="96">
        <f t="shared" si="55"/>
        <v>45</v>
      </c>
      <c r="H50" s="69"/>
      <c r="I50" s="70"/>
      <c r="J50" s="70"/>
      <c r="K50" s="70"/>
      <c r="L50" s="96">
        <f t="shared" si="52"/>
        <v>0</v>
      </c>
      <c r="M50" s="69"/>
      <c r="N50" s="70"/>
      <c r="O50" s="70"/>
      <c r="P50" s="78"/>
      <c r="Q50" s="61"/>
      <c r="R50" s="69"/>
      <c r="S50" s="70">
        <v>30</v>
      </c>
      <c r="T50" s="70"/>
      <c r="U50" s="78"/>
      <c r="V50" s="61">
        <f t="shared" si="53"/>
        <v>30</v>
      </c>
      <c r="W50" s="69"/>
      <c r="X50" s="70"/>
      <c r="Y50" s="70"/>
      <c r="Z50" s="78"/>
      <c r="AA50" s="61">
        <f t="shared" si="54"/>
        <v>0</v>
      </c>
      <c r="AB50" s="123">
        <f t="shared" si="3"/>
        <v>75</v>
      </c>
    </row>
    <row r="51" spans="1:28" ht="28.9" customHeight="1" x14ac:dyDescent="0.25">
      <c r="A51" s="57" t="s">
        <v>144</v>
      </c>
      <c r="B51" s="68" t="s">
        <v>70</v>
      </c>
      <c r="C51" s="69"/>
      <c r="D51" s="70"/>
      <c r="E51" s="70">
        <v>10</v>
      </c>
      <c r="F51" s="70"/>
      <c r="G51" s="96">
        <f t="shared" si="55"/>
        <v>10</v>
      </c>
      <c r="H51" s="69"/>
      <c r="I51" s="70"/>
      <c r="J51" s="70"/>
      <c r="K51" s="70"/>
      <c r="L51" s="96">
        <f t="shared" si="52"/>
        <v>0</v>
      </c>
      <c r="M51" s="69"/>
      <c r="N51" s="70"/>
      <c r="O51" s="70"/>
      <c r="P51" s="78"/>
      <c r="Q51" s="61"/>
      <c r="R51" s="69"/>
      <c r="S51" s="70"/>
      <c r="T51" s="70"/>
      <c r="U51" s="78"/>
      <c r="V51" s="61">
        <f t="shared" si="53"/>
        <v>0</v>
      </c>
      <c r="W51" s="69"/>
      <c r="X51" s="70"/>
      <c r="Y51" s="70"/>
      <c r="Z51" s="78"/>
      <c r="AA51" s="61">
        <f t="shared" si="54"/>
        <v>0</v>
      </c>
      <c r="AB51" s="123">
        <f t="shared" si="3"/>
        <v>10</v>
      </c>
    </row>
    <row r="52" spans="1:28" ht="33" customHeight="1" x14ac:dyDescent="0.25">
      <c r="A52" s="57" t="s">
        <v>145</v>
      </c>
      <c r="B52" s="68" t="s">
        <v>169</v>
      </c>
      <c r="C52" s="69"/>
      <c r="D52" s="70"/>
      <c r="E52" s="70"/>
      <c r="F52" s="70">
        <v>71</v>
      </c>
      <c r="G52" s="96">
        <f t="shared" si="55"/>
        <v>71</v>
      </c>
      <c r="H52" s="69"/>
      <c r="I52" s="70"/>
      <c r="J52" s="70"/>
      <c r="K52" s="70"/>
      <c r="L52" s="96">
        <f t="shared" si="52"/>
        <v>0</v>
      </c>
      <c r="M52" s="69"/>
      <c r="N52" s="70"/>
      <c r="O52" s="70"/>
      <c r="P52" s="78"/>
      <c r="Q52" s="61"/>
      <c r="R52" s="69"/>
      <c r="S52" s="70"/>
      <c r="T52" s="70"/>
      <c r="U52" s="78"/>
      <c r="V52" s="61">
        <f t="shared" si="53"/>
        <v>0</v>
      </c>
      <c r="W52" s="69"/>
      <c r="X52" s="70"/>
      <c r="Y52" s="70"/>
      <c r="Z52" s="78"/>
      <c r="AA52" s="61">
        <f t="shared" si="54"/>
        <v>0</v>
      </c>
      <c r="AB52" s="123">
        <f t="shared" si="3"/>
        <v>71</v>
      </c>
    </row>
    <row r="53" spans="1:28" ht="33.6" customHeight="1" x14ac:dyDescent="0.25">
      <c r="A53" s="57" t="s">
        <v>146</v>
      </c>
      <c r="B53" s="68" t="s">
        <v>75</v>
      </c>
      <c r="C53" s="69"/>
      <c r="D53" s="70"/>
      <c r="E53" s="70"/>
      <c r="F53" s="70">
        <v>20</v>
      </c>
      <c r="G53" s="96">
        <f t="shared" si="55"/>
        <v>20</v>
      </c>
      <c r="H53" s="69"/>
      <c r="I53" s="70"/>
      <c r="J53" s="70"/>
      <c r="K53" s="70"/>
      <c r="L53" s="96">
        <f t="shared" si="52"/>
        <v>0</v>
      </c>
      <c r="M53" s="69"/>
      <c r="N53" s="70"/>
      <c r="O53" s="70"/>
      <c r="P53" s="78"/>
      <c r="Q53" s="61"/>
      <c r="R53" s="69"/>
      <c r="S53" s="70"/>
      <c r="T53" s="70"/>
      <c r="U53" s="78"/>
      <c r="V53" s="61">
        <f t="shared" si="53"/>
        <v>0</v>
      </c>
      <c r="W53" s="69"/>
      <c r="X53" s="70"/>
      <c r="Y53" s="70"/>
      <c r="Z53" s="78"/>
      <c r="AA53" s="61">
        <f t="shared" si="54"/>
        <v>0</v>
      </c>
      <c r="AB53" s="123">
        <f t="shared" si="3"/>
        <v>20</v>
      </c>
    </row>
    <row r="54" spans="1:28" ht="23.45" customHeight="1" x14ac:dyDescent="0.25">
      <c r="A54" s="57" t="s">
        <v>147</v>
      </c>
      <c r="B54" s="68" t="s">
        <v>78</v>
      </c>
      <c r="C54" s="69"/>
      <c r="D54" s="70"/>
      <c r="E54" s="70"/>
      <c r="F54" s="70"/>
      <c r="G54" s="96">
        <f t="shared" si="55"/>
        <v>0</v>
      </c>
      <c r="H54" s="69"/>
      <c r="I54" s="70"/>
      <c r="J54" s="70">
        <v>50</v>
      </c>
      <c r="K54" s="70"/>
      <c r="L54" s="96">
        <f t="shared" si="52"/>
        <v>50</v>
      </c>
      <c r="M54" s="69"/>
      <c r="N54" s="70">
        <v>50</v>
      </c>
      <c r="O54" s="70"/>
      <c r="P54" s="78"/>
      <c r="Q54" s="61">
        <v>50</v>
      </c>
      <c r="R54" s="69"/>
      <c r="S54" s="70"/>
      <c r="T54" s="70"/>
      <c r="U54" s="78"/>
      <c r="V54" s="61">
        <f t="shared" si="53"/>
        <v>0</v>
      </c>
      <c r="W54" s="69"/>
      <c r="X54" s="70"/>
      <c r="Y54" s="70"/>
      <c r="Z54" s="78"/>
      <c r="AA54" s="61">
        <f t="shared" si="54"/>
        <v>0</v>
      </c>
      <c r="AB54" s="123">
        <f t="shared" si="3"/>
        <v>100</v>
      </c>
    </row>
    <row r="55" spans="1:28" ht="12" x14ac:dyDescent="0.25">
      <c r="A55" s="57" t="s">
        <v>148</v>
      </c>
      <c r="B55" s="71"/>
      <c r="C55" s="69"/>
      <c r="D55" s="70"/>
      <c r="E55" s="70"/>
      <c r="F55" s="70"/>
      <c r="G55" s="96">
        <f t="shared" si="55"/>
        <v>0</v>
      </c>
      <c r="H55" s="69"/>
      <c r="I55" s="70"/>
      <c r="J55" s="70"/>
      <c r="K55" s="70"/>
      <c r="L55" s="96">
        <f t="shared" si="52"/>
        <v>0</v>
      </c>
      <c r="M55" s="69"/>
      <c r="N55" s="70"/>
      <c r="O55" s="70"/>
      <c r="P55" s="78"/>
      <c r="Q55" s="61">
        <f t="shared" ref="Q55:Q59" si="56">SUM(M55:P55)</f>
        <v>0</v>
      </c>
      <c r="R55" s="69"/>
      <c r="S55" s="70"/>
      <c r="T55" s="70"/>
      <c r="U55" s="78"/>
      <c r="V55" s="61">
        <f t="shared" si="53"/>
        <v>0</v>
      </c>
      <c r="W55" s="69"/>
      <c r="X55" s="70"/>
      <c r="Y55" s="70"/>
      <c r="Z55" s="78"/>
      <c r="AA55" s="61">
        <f t="shared" si="54"/>
        <v>0</v>
      </c>
      <c r="AB55" s="123">
        <f t="shared" si="3"/>
        <v>0</v>
      </c>
    </row>
    <row r="56" spans="1:28" ht="12" x14ac:dyDescent="0.25">
      <c r="A56" s="57" t="s">
        <v>149</v>
      </c>
      <c r="B56" s="71"/>
      <c r="C56" s="69"/>
      <c r="D56" s="70"/>
      <c r="E56" s="70"/>
      <c r="F56" s="70"/>
      <c r="G56" s="96">
        <f t="shared" si="55"/>
        <v>0</v>
      </c>
      <c r="H56" s="69"/>
      <c r="I56" s="70"/>
      <c r="J56" s="70"/>
      <c r="K56" s="70"/>
      <c r="L56" s="96">
        <f t="shared" si="52"/>
        <v>0</v>
      </c>
      <c r="M56" s="69"/>
      <c r="N56" s="70"/>
      <c r="O56" s="70"/>
      <c r="P56" s="78"/>
      <c r="Q56" s="61">
        <f t="shared" si="56"/>
        <v>0</v>
      </c>
      <c r="R56" s="69"/>
      <c r="S56" s="70"/>
      <c r="T56" s="70"/>
      <c r="U56" s="78"/>
      <c r="V56" s="61">
        <f t="shared" si="53"/>
        <v>0</v>
      </c>
      <c r="W56" s="69"/>
      <c r="X56" s="70"/>
      <c r="Y56" s="70"/>
      <c r="Z56" s="78"/>
      <c r="AA56" s="61">
        <f t="shared" si="54"/>
        <v>0</v>
      </c>
      <c r="AB56" s="123">
        <f t="shared" si="3"/>
        <v>0</v>
      </c>
    </row>
    <row r="57" spans="1:28" ht="12" x14ac:dyDescent="0.25">
      <c r="A57" s="57" t="s">
        <v>160</v>
      </c>
      <c r="B57" s="71"/>
      <c r="C57" s="69"/>
      <c r="D57" s="70"/>
      <c r="E57" s="70"/>
      <c r="F57" s="70"/>
      <c r="G57" s="96">
        <f t="shared" si="55"/>
        <v>0</v>
      </c>
      <c r="H57" s="69"/>
      <c r="I57" s="70"/>
      <c r="J57" s="70"/>
      <c r="K57" s="70"/>
      <c r="L57" s="96">
        <f t="shared" si="52"/>
        <v>0</v>
      </c>
      <c r="M57" s="69"/>
      <c r="N57" s="70"/>
      <c r="O57" s="70"/>
      <c r="P57" s="78"/>
      <c r="Q57" s="61">
        <f t="shared" si="56"/>
        <v>0</v>
      </c>
      <c r="R57" s="69"/>
      <c r="S57" s="70"/>
      <c r="T57" s="70"/>
      <c r="U57" s="78"/>
      <c r="V57" s="61">
        <f t="shared" si="53"/>
        <v>0</v>
      </c>
      <c r="W57" s="69"/>
      <c r="X57" s="70"/>
      <c r="Y57" s="70"/>
      <c r="Z57" s="78"/>
      <c r="AA57" s="61">
        <f t="shared" si="54"/>
        <v>0</v>
      </c>
      <c r="AB57" s="123">
        <f t="shared" si="3"/>
        <v>0</v>
      </c>
    </row>
    <row r="58" spans="1:28" ht="12" x14ac:dyDescent="0.25">
      <c r="A58" s="57" t="s">
        <v>150</v>
      </c>
      <c r="B58" s="71"/>
      <c r="C58" s="69"/>
      <c r="D58" s="70"/>
      <c r="E58" s="70"/>
      <c r="F58" s="70"/>
      <c r="G58" s="96">
        <f t="shared" si="55"/>
        <v>0</v>
      </c>
      <c r="H58" s="69"/>
      <c r="I58" s="70"/>
      <c r="J58" s="70"/>
      <c r="K58" s="70"/>
      <c r="L58" s="96">
        <f t="shared" si="52"/>
        <v>0</v>
      </c>
      <c r="M58" s="69"/>
      <c r="N58" s="70"/>
      <c r="O58" s="70"/>
      <c r="P58" s="78"/>
      <c r="Q58" s="61">
        <f t="shared" si="56"/>
        <v>0</v>
      </c>
      <c r="R58" s="69"/>
      <c r="S58" s="70"/>
      <c r="T58" s="70"/>
      <c r="U58" s="78"/>
      <c r="V58" s="61">
        <f t="shared" si="53"/>
        <v>0</v>
      </c>
      <c r="W58" s="69"/>
      <c r="X58" s="70"/>
      <c r="Y58" s="70"/>
      <c r="Z58" s="78"/>
      <c r="AA58" s="61">
        <f t="shared" si="54"/>
        <v>0</v>
      </c>
      <c r="AB58" s="123">
        <f t="shared" si="3"/>
        <v>0</v>
      </c>
    </row>
    <row r="59" spans="1:28" ht="12" x14ac:dyDescent="0.25">
      <c r="A59" s="57" t="s">
        <v>151</v>
      </c>
      <c r="B59" s="71"/>
      <c r="C59" s="69"/>
      <c r="D59" s="70"/>
      <c r="E59" s="70"/>
      <c r="F59" s="70"/>
      <c r="G59" s="96">
        <f t="shared" si="55"/>
        <v>0</v>
      </c>
      <c r="H59" s="69"/>
      <c r="I59" s="70"/>
      <c r="J59" s="70"/>
      <c r="K59" s="70"/>
      <c r="L59" s="96">
        <f t="shared" si="52"/>
        <v>0</v>
      </c>
      <c r="M59" s="69"/>
      <c r="N59" s="70"/>
      <c r="O59" s="70"/>
      <c r="P59" s="78"/>
      <c r="Q59" s="61">
        <f t="shared" si="56"/>
        <v>0</v>
      </c>
      <c r="R59" s="69"/>
      <c r="S59" s="70"/>
      <c r="T59" s="70"/>
      <c r="U59" s="78"/>
      <c r="V59" s="61">
        <f t="shared" si="53"/>
        <v>0</v>
      </c>
      <c r="W59" s="69"/>
      <c r="X59" s="70"/>
      <c r="Y59" s="70"/>
      <c r="Z59" s="78"/>
      <c r="AA59" s="61">
        <f t="shared" si="54"/>
        <v>0</v>
      </c>
      <c r="AB59" s="123">
        <f t="shared" si="3"/>
        <v>0</v>
      </c>
    </row>
    <row r="60" spans="1:28" ht="12.75" customHeight="1" x14ac:dyDescent="0.25">
      <c r="B60" s="105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R60" s="106"/>
      <c r="S60" s="106"/>
      <c r="T60" s="106"/>
      <c r="W60" s="106"/>
      <c r="X60" s="106"/>
      <c r="Y60" s="106"/>
    </row>
    <row r="61" spans="1:28" ht="12.75" customHeight="1" x14ac:dyDescent="0.25">
      <c r="B61" s="105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R61" s="106"/>
      <c r="S61" s="106"/>
      <c r="T61" s="106"/>
      <c r="W61" s="106"/>
      <c r="X61" s="106"/>
      <c r="Y61" s="106"/>
    </row>
    <row r="62" spans="1:28" ht="12.75" customHeight="1" x14ac:dyDescent="0.25">
      <c r="B62" s="105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R62" s="106"/>
      <c r="S62" s="106"/>
      <c r="T62" s="106"/>
      <c r="W62" s="106"/>
      <c r="X62" s="106"/>
      <c r="Y62" s="106"/>
    </row>
    <row r="63" spans="1:28" s="107" customFormat="1" ht="12.75" customHeight="1" x14ac:dyDescent="0.25">
      <c r="B63" s="108" t="s">
        <v>161</v>
      </c>
      <c r="D63" s="109"/>
      <c r="G63" s="108"/>
      <c r="H63" s="110"/>
      <c r="I63" s="110"/>
      <c r="J63" s="110"/>
      <c r="K63" s="110"/>
      <c r="L63" s="110"/>
      <c r="M63" s="180" t="s">
        <v>166</v>
      </c>
      <c r="N63" s="180"/>
      <c r="O63" s="180"/>
      <c r="P63" s="180"/>
      <c r="Q63" s="180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19"/>
    </row>
    <row r="64" spans="1:28" s="111" customFormat="1" ht="12.75" customHeight="1" x14ac:dyDescent="0.25">
      <c r="B64" s="112" t="s">
        <v>162</v>
      </c>
      <c r="D64" s="112"/>
      <c r="G64" s="112" t="s">
        <v>163</v>
      </c>
      <c r="H64" s="113"/>
      <c r="I64" s="113"/>
      <c r="J64" s="113"/>
      <c r="K64" s="113"/>
      <c r="L64" s="113"/>
      <c r="M64" s="181" t="s">
        <v>164</v>
      </c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20"/>
    </row>
    <row r="65" spans="3:28" ht="12.75" customHeight="1" x14ac:dyDescent="0.25"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R65" s="121"/>
      <c r="S65" s="121"/>
      <c r="T65" s="121"/>
      <c r="U65" s="122"/>
      <c r="V65" s="122"/>
      <c r="W65" s="121"/>
      <c r="X65" s="121"/>
      <c r="Y65" s="121"/>
      <c r="Z65" s="122"/>
      <c r="AA65" s="122"/>
      <c r="AB65" s="122"/>
    </row>
    <row r="66" spans="3:28" ht="12.75" customHeight="1" x14ac:dyDescent="0.25"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R66" s="106"/>
      <c r="S66" s="106"/>
      <c r="T66" s="106"/>
      <c r="W66" s="106"/>
      <c r="X66" s="106"/>
      <c r="Y66" s="106"/>
    </row>
    <row r="67" spans="3:28" ht="12.75" customHeight="1" x14ac:dyDescent="0.25"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R67" s="106"/>
      <c r="S67" s="106"/>
      <c r="T67" s="106"/>
      <c r="W67" s="106"/>
      <c r="X67" s="106"/>
      <c r="Y67" s="106"/>
    </row>
    <row r="68" spans="3:28" ht="12.75" customHeight="1" x14ac:dyDescent="0.25"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R68" s="106"/>
      <c r="S68" s="106"/>
      <c r="T68" s="106"/>
      <c r="W68" s="106"/>
      <c r="X68" s="106"/>
      <c r="Y68" s="106"/>
    </row>
    <row r="69" spans="3:28" ht="12.75" customHeight="1" x14ac:dyDescent="0.25"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R69" s="106"/>
      <c r="S69" s="106"/>
      <c r="T69" s="106"/>
      <c r="W69" s="106"/>
      <c r="X69" s="106"/>
      <c r="Y69" s="106"/>
    </row>
    <row r="70" spans="3:28" ht="12.75" customHeight="1" x14ac:dyDescent="0.25"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R70" s="106"/>
      <c r="S70" s="106"/>
      <c r="T70" s="106"/>
      <c r="W70" s="106"/>
      <c r="X70" s="106"/>
      <c r="Y70" s="106"/>
    </row>
    <row r="71" spans="3:28" ht="12.75" customHeight="1" x14ac:dyDescent="0.25"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R71" s="106"/>
      <c r="S71" s="106"/>
      <c r="T71" s="106"/>
      <c r="W71" s="106"/>
      <c r="X71" s="106"/>
      <c r="Y71" s="106"/>
    </row>
    <row r="72" spans="3:28" ht="12.75" customHeight="1" x14ac:dyDescent="0.25"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R72" s="106"/>
      <c r="S72" s="106"/>
      <c r="T72" s="106"/>
      <c r="W72" s="106"/>
      <c r="X72" s="106"/>
      <c r="Y72" s="106"/>
    </row>
    <row r="73" spans="3:28" ht="12.75" customHeight="1" x14ac:dyDescent="0.25"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R73" s="106"/>
      <c r="S73" s="106"/>
      <c r="T73" s="106"/>
      <c r="W73" s="106"/>
      <c r="X73" s="106"/>
      <c r="Y73" s="106"/>
    </row>
    <row r="74" spans="3:28" ht="12.75" customHeight="1" x14ac:dyDescent="0.25"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R74" s="106"/>
      <c r="S74" s="106"/>
      <c r="T74" s="106"/>
      <c r="W74" s="106"/>
      <c r="X74" s="106"/>
      <c r="Y74" s="106"/>
    </row>
    <row r="75" spans="3:28" ht="12.75" customHeight="1" x14ac:dyDescent="0.25"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R75" s="106"/>
      <c r="S75" s="106"/>
      <c r="T75" s="106"/>
      <c r="W75" s="106"/>
      <c r="X75" s="106"/>
      <c r="Y75" s="106"/>
    </row>
    <row r="76" spans="3:28" ht="12.75" customHeight="1" x14ac:dyDescent="0.25"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R76" s="106"/>
      <c r="S76" s="106"/>
      <c r="T76" s="106"/>
      <c r="W76" s="106"/>
      <c r="X76" s="106"/>
      <c r="Y76" s="106"/>
    </row>
    <row r="77" spans="3:28" ht="12.75" customHeight="1" x14ac:dyDescent="0.25"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R77" s="106"/>
      <c r="S77" s="106"/>
      <c r="T77" s="106"/>
      <c r="W77" s="106"/>
      <c r="X77" s="106"/>
      <c r="Y77" s="106"/>
    </row>
    <row r="78" spans="3:28" ht="12.75" customHeight="1" x14ac:dyDescent="0.25"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R78" s="106"/>
      <c r="S78" s="106"/>
      <c r="T78" s="106"/>
      <c r="W78" s="106"/>
      <c r="X78" s="106"/>
      <c r="Y78" s="106"/>
    </row>
    <row r="79" spans="3:28" ht="12.75" customHeight="1" x14ac:dyDescent="0.25"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R79" s="106"/>
      <c r="S79" s="106"/>
      <c r="T79" s="106"/>
      <c r="W79" s="106"/>
      <c r="X79" s="106"/>
      <c r="Y79" s="106"/>
    </row>
    <row r="80" spans="3:28" ht="12.75" customHeight="1" x14ac:dyDescent="0.25"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R80" s="106"/>
      <c r="S80" s="106"/>
      <c r="T80" s="106"/>
      <c r="W80" s="106"/>
      <c r="X80" s="106"/>
      <c r="Y80" s="106"/>
    </row>
    <row r="81" spans="3:25" ht="12.75" customHeight="1" x14ac:dyDescent="0.25"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R81" s="106"/>
      <c r="S81" s="106"/>
      <c r="T81" s="106"/>
      <c r="W81" s="106"/>
      <c r="X81" s="106"/>
      <c r="Y81" s="106"/>
    </row>
    <row r="82" spans="3:25" ht="12.75" customHeight="1" x14ac:dyDescent="0.25"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R82" s="106"/>
      <c r="S82" s="106"/>
      <c r="T82" s="106"/>
      <c r="W82" s="106"/>
      <c r="X82" s="106"/>
      <c r="Y82" s="106"/>
    </row>
    <row r="83" spans="3:25" ht="12.75" customHeight="1" x14ac:dyDescent="0.25"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R83" s="106"/>
      <c r="S83" s="106"/>
      <c r="T83" s="106"/>
      <c r="W83" s="106"/>
      <c r="X83" s="106"/>
      <c r="Y83" s="106"/>
    </row>
    <row r="84" spans="3:25" ht="12.75" customHeight="1" x14ac:dyDescent="0.25"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R84" s="106"/>
      <c r="S84" s="106"/>
      <c r="T84" s="106"/>
      <c r="W84" s="106"/>
      <c r="X84" s="106"/>
      <c r="Y84" s="106"/>
    </row>
    <row r="85" spans="3:25" ht="12.75" customHeight="1" x14ac:dyDescent="0.25"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R85" s="106"/>
      <c r="S85" s="106"/>
      <c r="T85" s="106"/>
      <c r="W85" s="106"/>
      <c r="X85" s="106"/>
      <c r="Y85" s="106"/>
    </row>
    <row r="86" spans="3:25" ht="12.75" customHeight="1" x14ac:dyDescent="0.25"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R86" s="106"/>
      <c r="S86" s="106"/>
      <c r="T86" s="106"/>
      <c r="W86" s="106"/>
      <c r="X86" s="106"/>
      <c r="Y86" s="106"/>
    </row>
    <row r="87" spans="3:25" ht="12.75" customHeight="1" x14ac:dyDescent="0.25"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R87" s="106"/>
      <c r="S87" s="106"/>
      <c r="T87" s="106"/>
      <c r="W87" s="106"/>
      <c r="X87" s="106"/>
      <c r="Y87" s="106"/>
    </row>
    <row r="88" spans="3:25" ht="12.75" customHeight="1" x14ac:dyDescent="0.25"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R88" s="106"/>
      <c r="S88" s="106"/>
      <c r="T88" s="106"/>
      <c r="W88" s="106"/>
      <c r="X88" s="106"/>
      <c r="Y88" s="106"/>
    </row>
    <row r="89" spans="3:25" ht="12.75" customHeight="1" x14ac:dyDescent="0.25"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R89" s="106"/>
      <c r="S89" s="106"/>
      <c r="T89" s="106"/>
      <c r="W89" s="106"/>
      <c r="X89" s="106"/>
      <c r="Y89" s="106"/>
    </row>
    <row r="90" spans="3:25" ht="12.75" customHeight="1" x14ac:dyDescent="0.25"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R90" s="106"/>
      <c r="S90" s="106"/>
      <c r="T90" s="106"/>
      <c r="W90" s="106"/>
      <c r="X90" s="106"/>
      <c r="Y90" s="106"/>
    </row>
    <row r="91" spans="3:25" ht="12.75" customHeight="1" x14ac:dyDescent="0.25"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R91" s="106"/>
      <c r="S91" s="106"/>
      <c r="T91" s="106"/>
      <c r="W91" s="106"/>
      <c r="X91" s="106"/>
      <c r="Y91" s="106"/>
    </row>
    <row r="92" spans="3:25" ht="12.75" customHeight="1" x14ac:dyDescent="0.25"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R92" s="106"/>
      <c r="S92" s="106"/>
      <c r="T92" s="106"/>
      <c r="W92" s="106"/>
      <c r="X92" s="106"/>
      <c r="Y92" s="106"/>
    </row>
    <row r="93" spans="3:25" ht="12.75" customHeight="1" x14ac:dyDescent="0.25"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R93" s="106"/>
      <c r="S93" s="106"/>
      <c r="T93" s="106"/>
      <c r="W93" s="106"/>
      <c r="X93" s="106"/>
      <c r="Y93" s="106"/>
    </row>
    <row r="94" spans="3:25" ht="12.75" customHeight="1" x14ac:dyDescent="0.25"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R94" s="106"/>
      <c r="S94" s="106"/>
      <c r="T94" s="106"/>
      <c r="W94" s="106"/>
      <c r="X94" s="106"/>
      <c r="Y94" s="106"/>
    </row>
    <row r="95" spans="3:25" ht="12.75" customHeight="1" x14ac:dyDescent="0.25"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R95" s="106"/>
      <c r="S95" s="106"/>
      <c r="T95" s="106"/>
      <c r="W95" s="106"/>
      <c r="X95" s="106"/>
      <c r="Y95" s="106"/>
    </row>
    <row r="96" spans="3:25" ht="12.75" customHeight="1" x14ac:dyDescent="0.25"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R96" s="106"/>
      <c r="S96" s="106"/>
      <c r="T96" s="106"/>
      <c r="W96" s="106"/>
      <c r="X96" s="106"/>
      <c r="Y96" s="106"/>
    </row>
    <row r="97" spans="3:25" ht="12.75" customHeight="1" x14ac:dyDescent="0.25"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R97" s="106"/>
      <c r="S97" s="106"/>
      <c r="T97" s="106"/>
      <c r="W97" s="106"/>
      <c r="X97" s="106"/>
      <c r="Y97" s="106"/>
    </row>
    <row r="98" spans="3:25" ht="12.75" customHeight="1" x14ac:dyDescent="0.25"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R98" s="106"/>
      <c r="S98" s="106"/>
      <c r="T98" s="106"/>
      <c r="W98" s="106"/>
      <c r="X98" s="106"/>
      <c r="Y98" s="106"/>
    </row>
    <row r="99" spans="3:25" ht="12.75" customHeight="1" x14ac:dyDescent="0.25"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R99" s="106"/>
      <c r="S99" s="106"/>
      <c r="T99" s="106"/>
      <c r="W99" s="106"/>
      <c r="X99" s="106"/>
      <c r="Y99" s="106"/>
    </row>
    <row r="100" spans="3:25" ht="12.75" customHeight="1" x14ac:dyDescent="0.25"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R100" s="106"/>
      <c r="S100" s="106"/>
      <c r="T100" s="106"/>
      <c r="W100" s="106"/>
      <c r="X100" s="106"/>
      <c r="Y100" s="106"/>
    </row>
    <row r="101" spans="3:25" ht="12.75" customHeight="1" x14ac:dyDescent="0.25"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R101" s="106"/>
      <c r="S101" s="106"/>
      <c r="T101" s="106"/>
      <c r="W101" s="106"/>
      <c r="X101" s="106"/>
      <c r="Y101" s="106"/>
    </row>
    <row r="102" spans="3:25" ht="12.75" customHeight="1" x14ac:dyDescent="0.25"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R102" s="106"/>
      <c r="S102" s="106"/>
      <c r="T102" s="106"/>
      <c r="W102" s="106"/>
      <c r="X102" s="106"/>
      <c r="Y102" s="106"/>
    </row>
    <row r="103" spans="3:25" ht="12.75" customHeight="1" x14ac:dyDescent="0.25"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R103" s="106"/>
      <c r="S103" s="106"/>
      <c r="T103" s="106"/>
      <c r="W103" s="106"/>
      <c r="X103" s="106"/>
      <c r="Y103" s="106"/>
    </row>
    <row r="104" spans="3:25" ht="12.75" customHeight="1" x14ac:dyDescent="0.25"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R104" s="106"/>
      <c r="S104" s="106"/>
      <c r="T104" s="106"/>
      <c r="W104" s="106"/>
      <c r="X104" s="106"/>
      <c r="Y104" s="106"/>
    </row>
    <row r="105" spans="3:25" ht="12.75" customHeight="1" x14ac:dyDescent="0.25"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R105" s="106"/>
      <c r="S105" s="106"/>
      <c r="T105" s="106"/>
      <c r="W105" s="106"/>
      <c r="X105" s="106"/>
      <c r="Y105" s="106"/>
    </row>
    <row r="106" spans="3:25" ht="12.75" customHeight="1" x14ac:dyDescent="0.25"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R106" s="106"/>
      <c r="S106" s="106"/>
      <c r="T106" s="106"/>
      <c r="W106" s="106"/>
      <c r="X106" s="106"/>
      <c r="Y106" s="106"/>
    </row>
    <row r="107" spans="3:25" ht="12.75" customHeight="1" x14ac:dyDescent="0.25"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R107" s="106"/>
      <c r="S107" s="106"/>
      <c r="T107" s="106"/>
      <c r="W107" s="106"/>
      <c r="X107" s="106"/>
      <c r="Y107" s="106"/>
    </row>
    <row r="108" spans="3:25" ht="12.75" customHeight="1" x14ac:dyDescent="0.25"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R108" s="106"/>
      <c r="S108" s="106"/>
      <c r="T108" s="106"/>
      <c r="W108" s="106"/>
      <c r="X108" s="106"/>
      <c r="Y108" s="106"/>
    </row>
    <row r="109" spans="3:25" ht="12.75" customHeight="1" x14ac:dyDescent="0.25"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R109" s="106"/>
      <c r="S109" s="106"/>
      <c r="T109" s="106"/>
      <c r="W109" s="106"/>
      <c r="X109" s="106"/>
      <c r="Y109" s="106"/>
    </row>
    <row r="110" spans="3:25" ht="12.75" customHeight="1" x14ac:dyDescent="0.25"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R110" s="106"/>
      <c r="S110" s="106"/>
      <c r="T110" s="106"/>
      <c r="W110" s="106"/>
      <c r="X110" s="106"/>
      <c r="Y110" s="106"/>
    </row>
    <row r="111" spans="3:25" ht="12.75" customHeight="1" x14ac:dyDescent="0.25"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R111" s="106"/>
      <c r="S111" s="106"/>
      <c r="T111" s="106"/>
      <c r="W111" s="106"/>
      <c r="X111" s="106"/>
      <c r="Y111" s="106"/>
    </row>
    <row r="112" spans="3:25" ht="12.75" customHeight="1" x14ac:dyDescent="0.25"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R112" s="106"/>
      <c r="S112" s="106"/>
      <c r="T112" s="106"/>
      <c r="W112" s="106"/>
      <c r="X112" s="106"/>
      <c r="Y112" s="106"/>
    </row>
    <row r="113" spans="3:25" ht="12.75" customHeight="1" x14ac:dyDescent="0.25"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R113" s="106"/>
      <c r="S113" s="106"/>
      <c r="T113" s="106"/>
      <c r="W113" s="106"/>
      <c r="X113" s="106"/>
      <c r="Y113" s="106"/>
    </row>
    <row r="114" spans="3:25" ht="12.75" customHeight="1" x14ac:dyDescent="0.25"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R114" s="106"/>
      <c r="S114" s="106"/>
      <c r="T114" s="106"/>
      <c r="W114" s="106"/>
      <c r="X114" s="106"/>
      <c r="Y114" s="106"/>
    </row>
    <row r="115" spans="3:25" ht="12.75" customHeight="1" x14ac:dyDescent="0.25"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R115" s="106"/>
      <c r="S115" s="106"/>
      <c r="T115" s="106"/>
      <c r="W115" s="106"/>
      <c r="X115" s="106"/>
      <c r="Y115" s="106"/>
    </row>
    <row r="116" spans="3:25" ht="12.75" customHeight="1" x14ac:dyDescent="0.25"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R116" s="106"/>
      <c r="S116" s="106"/>
      <c r="T116" s="106"/>
      <c r="W116" s="106"/>
      <c r="X116" s="106"/>
      <c r="Y116" s="106"/>
    </row>
    <row r="117" spans="3:25" ht="12.75" customHeight="1" x14ac:dyDescent="0.25"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R117" s="106"/>
      <c r="S117" s="106"/>
      <c r="T117" s="106"/>
      <c r="W117" s="106"/>
      <c r="X117" s="106"/>
      <c r="Y117" s="106"/>
    </row>
    <row r="118" spans="3:25" ht="12.75" customHeight="1" x14ac:dyDescent="0.25"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R118" s="106"/>
      <c r="S118" s="106"/>
      <c r="T118" s="106"/>
      <c r="W118" s="106"/>
      <c r="X118" s="106"/>
      <c r="Y118" s="106"/>
    </row>
    <row r="119" spans="3:25" ht="12.75" customHeight="1" x14ac:dyDescent="0.25"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R119" s="106"/>
      <c r="S119" s="106"/>
      <c r="T119" s="106"/>
      <c r="W119" s="106"/>
      <c r="X119" s="106"/>
      <c r="Y119" s="106"/>
    </row>
    <row r="120" spans="3:25" ht="12.75" customHeight="1" x14ac:dyDescent="0.25"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R120" s="106"/>
      <c r="S120" s="106"/>
      <c r="T120" s="106"/>
      <c r="W120" s="106"/>
      <c r="X120" s="106"/>
      <c r="Y120" s="106"/>
    </row>
    <row r="121" spans="3:25" ht="12.75" customHeight="1" x14ac:dyDescent="0.25"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R121" s="106"/>
      <c r="S121" s="106"/>
      <c r="T121" s="106"/>
      <c r="W121" s="106"/>
      <c r="X121" s="106"/>
      <c r="Y121" s="106"/>
    </row>
    <row r="122" spans="3:25" ht="12.75" customHeight="1" x14ac:dyDescent="0.25"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R122" s="106"/>
      <c r="S122" s="106"/>
      <c r="T122" s="106"/>
      <c r="W122" s="106"/>
      <c r="X122" s="106"/>
      <c r="Y122" s="106"/>
    </row>
    <row r="123" spans="3:25" ht="12.75" customHeight="1" x14ac:dyDescent="0.25"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R123" s="106"/>
      <c r="S123" s="106"/>
      <c r="T123" s="106"/>
      <c r="W123" s="106"/>
      <c r="X123" s="106"/>
      <c r="Y123" s="106"/>
    </row>
    <row r="124" spans="3:25" ht="12.75" customHeight="1" x14ac:dyDescent="0.25"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R124" s="106"/>
      <c r="S124" s="106"/>
      <c r="T124" s="106"/>
      <c r="W124" s="106"/>
      <c r="X124" s="106"/>
      <c r="Y124" s="106"/>
    </row>
    <row r="125" spans="3:25" ht="12.75" customHeight="1" x14ac:dyDescent="0.25"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R125" s="106"/>
      <c r="S125" s="106"/>
      <c r="T125" s="106"/>
      <c r="W125" s="106"/>
      <c r="X125" s="106"/>
      <c r="Y125" s="106"/>
    </row>
    <row r="126" spans="3:25" ht="12.75" customHeight="1" x14ac:dyDescent="0.25"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R126" s="106"/>
      <c r="S126" s="106"/>
      <c r="T126" s="106"/>
      <c r="W126" s="106"/>
      <c r="X126" s="106"/>
      <c r="Y126" s="106"/>
    </row>
    <row r="127" spans="3:25" ht="12.75" customHeight="1" x14ac:dyDescent="0.25"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R127" s="106"/>
      <c r="S127" s="106"/>
      <c r="T127" s="106"/>
      <c r="W127" s="106"/>
      <c r="X127" s="106"/>
      <c r="Y127" s="106"/>
    </row>
    <row r="128" spans="3:25" ht="12.75" customHeight="1" x14ac:dyDescent="0.25"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R128" s="106"/>
      <c r="S128" s="106"/>
      <c r="T128" s="106"/>
      <c r="W128" s="106"/>
      <c r="X128" s="106"/>
      <c r="Y128" s="106"/>
    </row>
    <row r="129" spans="3:25" ht="12.75" customHeight="1" x14ac:dyDescent="0.25"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R129" s="106"/>
      <c r="S129" s="106"/>
      <c r="T129" s="106"/>
      <c r="W129" s="106"/>
      <c r="X129" s="106"/>
      <c r="Y129" s="106"/>
    </row>
    <row r="130" spans="3:25" ht="12.75" customHeight="1" x14ac:dyDescent="0.25"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R130" s="106"/>
      <c r="S130" s="106"/>
      <c r="T130" s="106"/>
      <c r="W130" s="106"/>
      <c r="X130" s="106"/>
      <c r="Y130" s="106"/>
    </row>
    <row r="131" spans="3:25" ht="12.75" customHeight="1" x14ac:dyDescent="0.25">
      <c r="C131" s="106"/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R131" s="106"/>
      <c r="S131" s="106"/>
      <c r="T131" s="106"/>
      <c r="W131" s="106"/>
      <c r="X131" s="106"/>
      <c r="Y131" s="106"/>
    </row>
    <row r="132" spans="3:25" ht="12.75" customHeight="1" x14ac:dyDescent="0.25"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R132" s="106"/>
      <c r="S132" s="106"/>
      <c r="T132" s="106"/>
      <c r="W132" s="106"/>
      <c r="X132" s="106"/>
      <c r="Y132" s="106"/>
    </row>
    <row r="133" spans="3:25" ht="12.75" customHeight="1" x14ac:dyDescent="0.25"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R133" s="106"/>
      <c r="S133" s="106"/>
      <c r="T133" s="106"/>
      <c r="W133" s="106"/>
      <c r="X133" s="106"/>
      <c r="Y133" s="106"/>
    </row>
    <row r="134" spans="3:25" ht="12.75" customHeight="1" x14ac:dyDescent="0.25"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R134" s="106"/>
      <c r="S134" s="106"/>
      <c r="T134" s="106"/>
      <c r="W134" s="106"/>
      <c r="X134" s="106"/>
      <c r="Y134" s="106"/>
    </row>
    <row r="135" spans="3:25" ht="12.75" customHeight="1" x14ac:dyDescent="0.25"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R135" s="106"/>
      <c r="S135" s="106"/>
      <c r="T135" s="106"/>
      <c r="W135" s="106"/>
      <c r="X135" s="106"/>
      <c r="Y135" s="106"/>
    </row>
    <row r="136" spans="3:25" ht="12.75" customHeight="1" x14ac:dyDescent="0.25"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R136" s="106"/>
      <c r="S136" s="106"/>
      <c r="T136" s="106"/>
      <c r="W136" s="106"/>
      <c r="X136" s="106"/>
      <c r="Y136" s="106"/>
    </row>
    <row r="137" spans="3:25" ht="12.75" customHeight="1" x14ac:dyDescent="0.25"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R137" s="106"/>
      <c r="S137" s="106"/>
      <c r="T137" s="106"/>
      <c r="W137" s="106"/>
      <c r="X137" s="106"/>
      <c r="Y137" s="106"/>
    </row>
    <row r="138" spans="3:25" ht="12.75" customHeight="1" x14ac:dyDescent="0.25"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R138" s="106"/>
      <c r="S138" s="106"/>
      <c r="T138" s="106"/>
      <c r="W138" s="106"/>
      <c r="X138" s="106"/>
      <c r="Y138" s="106"/>
    </row>
    <row r="139" spans="3:25" ht="12.75" customHeight="1" x14ac:dyDescent="0.25"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R139" s="106"/>
      <c r="S139" s="106"/>
      <c r="T139" s="106"/>
      <c r="W139" s="106"/>
      <c r="X139" s="106"/>
      <c r="Y139" s="106"/>
    </row>
    <row r="140" spans="3:25" ht="12.75" customHeight="1" x14ac:dyDescent="0.25"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R140" s="106"/>
      <c r="S140" s="106"/>
      <c r="T140" s="106"/>
      <c r="W140" s="106"/>
      <c r="X140" s="106"/>
      <c r="Y140" s="106"/>
    </row>
    <row r="141" spans="3:25" ht="12.75" customHeight="1" x14ac:dyDescent="0.25"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R141" s="106"/>
      <c r="S141" s="106"/>
      <c r="T141" s="106"/>
      <c r="W141" s="106"/>
      <c r="X141" s="106"/>
      <c r="Y141" s="106"/>
    </row>
    <row r="142" spans="3:25" ht="12.75" customHeight="1" x14ac:dyDescent="0.25"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R142" s="106"/>
      <c r="S142" s="106"/>
      <c r="T142" s="106"/>
      <c r="W142" s="106"/>
      <c r="X142" s="106"/>
      <c r="Y142" s="106"/>
    </row>
    <row r="143" spans="3:25" ht="12.75" customHeight="1" x14ac:dyDescent="0.25"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R143" s="106"/>
      <c r="S143" s="106"/>
      <c r="T143" s="106"/>
      <c r="W143" s="106"/>
      <c r="X143" s="106"/>
      <c r="Y143" s="106"/>
    </row>
  </sheetData>
  <mergeCells count="12">
    <mergeCell ref="V1:Z1"/>
    <mergeCell ref="M63:Q63"/>
    <mergeCell ref="M64:Q64"/>
    <mergeCell ref="R63:V63"/>
    <mergeCell ref="R64:V64"/>
    <mergeCell ref="W63:AA63"/>
    <mergeCell ref="W64:AA64"/>
    <mergeCell ref="A7:A8"/>
    <mergeCell ref="C2:H2"/>
    <mergeCell ref="A3:Q3"/>
    <mergeCell ref="Z7:AA7"/>
    <mergeCell ref="AB7:AB8"/>
  </mergeCells>
  <phoneticPr fontId="10" type="noConversion"/>
  <conditionalFormatting sqref="B24:Q27 B40:Q59 B13:Q14 C16:Q16 B17:Q18 B20:Q22 C29:Q33 B36:Q38">
    <cfRule type="cellIs" dxfId="29" priority="69" operator="equal">
      <formula>0</formula>
    </cfRule>
  </conditionalFormatting>
  <conditionalFormatting sqref="B33">
    <cfRule type="cellIs" dxfId="28" priority="65" operator="equal">
      <formula>0</formula>
    </cfRule>
  </conditionalFormatting>
  <conditionalFormatting sqref="B31:B32">
    <cfRule type="cellIs" dxfId="27" priority="62" operator="equal">
      <formula>0</formula>
    </cfRule>
  </conditionalFormatting>
  <conditionalFormatting sqref="B16">
    <cfRule type="cellIs" dxfId="26" priority="58" operator="equal">
      <formula>0</formula>
    </cfRule>
  </conditionalFormatting>
  <conditionalFormatting sqref="R25:V27 R58:V59">
    <cfRule type="cellIs" dxfId="25" priority="36" operator="equal">
      <formula>0</formula>
    </cfRule>
  </conditionalFormatting>
  <conditionalFormatting sqref="R13:V14">
    <cfRule type="cellIs" dxfId="24" priority="35" operator="equal">
      <formula>0</formula>
    </cfRule>
  </conditionalFormatting>
  <conditionalFormatting sqref="R16:V16 R18:V18">
    <cfRule type="cellIs" dxfId="23" priority="34" operator="equal">
      <formula>0</formula>
    </cfRule>
  </conditionalFormatting>
  <conditionalFormatting sqref="R20:V20 R22:V22 R29:V33">
    <cfRule type="cellIs" dxfId="22" priority="33" operator="equal">
      <formula>0</formula>
    </cfRule>
  </conditionalFormatting>
  <conditionalFormatting sqref="R36:V38">
    <cfRule type="cellIs" dxfId="21" priority="32" operator="equal">
      <formula>0</formula>
    </cfRule>
  </conditionalFormatting>
  <conditionalFormatting sqref="R40:V55">
    <cfRule type="cellIs" dxfId="20" priority="31" operator="equal">
      <formula>0</formula>
    </cfRule>
  </conditionalFormatting>
  <conditionalFormatting sqref="R24:V24">
    <cfRule type="cellIs" dxfId="19" priority="30" operator="equal">
      <formula>0</formula>
    </cfRule>
  </conditionalFormatting>
  <conditionalFormatting sqref="R21:V21">
    <cfRule type="cellIs" dxfId="18" priority="29" operator="equal">
      <formula>0</formula>
    </cfRule>
  </conditionalFormatting>
  <conditionalFormatting sqref="R17:V17">
    <cfRule type="cellIs" dxfId="17" priority="28" operator="equal">
      <formula>0</formula>
    </cfRule>
  </conditionalFormatting>
  <conditionalFormatting sqref="R56:V57">
    <cfRule type="cellIs" dxfId="16" priority="27" operator="equal">
      <formula>0</formula>
    </cfRule>
  </conditionalFormatting>
  <conditionalFormatting sqref="W56:AA57">
    <cfRule type="cellIs" dxfId="15" priority="17" operator="equal">
      <formula>0</formula>
    </cfRule>
  </conditionalFormatting>
  <conditionalFormatting sqref="W25:AA27 W58:AA59">
    <cfRule type="cellIs" dxfId="14" priority="26" operator="equal">
      <formula>0</formula>
    </cfRule>
  </conditionalFormatting>
  <conditionalFormatting sqref="W13:AA14">
    <cfRule type="cellIs" dxfId="13" priority="25" operator="equal">
      <formula>0</formula>
    </cfRule>
  </conditionalFormatting>
  <conditionalFormatting sqref="W16:AA16 W18:AA18">
    <cfRule type="cellIs" dxfId="12" priority="24" operator="equal">
      <formula>0</formula>
    </cfRule>
  </conditionalFormatting>
  <conditionalFormatting sqref="W20:AA20 W22:AA22 W29:AA33">
    <cfRule type="cellIs" dxfId="11" priority="23" operator="equal">
      <formula>0</formula>
    </cfRule>
  </conditionalFormatting>
  <conditionalFormatting sqref="W36:AA38">
    <cfRule type="cellIs" dxfId="10" priority="22" operator="equal">
      <formula>0</formula>
    </cfRule>
  </conditionalFormatting>
  <conditionalFormatting sqref="W40:AA55">
    <cfRule type="cellIs" dxfId="9" priority="21" operator="equal">
      <formula>0</formula>
    </cfRule>
  </conditionalFormatting>
  <conditionalFormatting sqref="W24:AA24">
    <cfRule type="cellIs" dxfId="8" priority="20" operator="equal">
      <formula>0</formula>
    </cfRule>
  </conditionalFormatting>
  <conditionalFormatting sqref="W21:AA21">
    <cfRule type="cellIs" dxfId="7" priority="19" operator="equal">
      <formula>0</formula>
    </cfRule>
  </conditionalFormatting>
  <conditionalFormatting sqref="W17:AA17">
    <cfRule type="cellIs" dxfId="6" priority="18" operator="equal">
      <formula>0</formula>
    </cfRule>
  </conditionalFormatting>
  <conditionalFormatting sqref="AB13:AB14">
    <cfRule type="cellIs" dxfId="5" priority="6" operator="equal">
      <formula>0</formula>
    </cfRule>
  </conditionalFormatting>
  <conditionalFormatting sqref="AB16:AB18">
    <cfRule type="cellIs" dxfId="4" priority="5" operator="equal">
      <formula>0</formula>
    </cfRule>
  </conditionalFormatting>
  <conditionalFormatting sqref="AB22">
    <cfRule type="cellIs" dxfId="3" priority="4" operator="equal">
      <formula>0</formula>
    </cfRule>
  </conditionalFormatting>
  <conditionalFormatting sqref="AB27">
    <cfRule type="cellIs" dxfId="2" priority="3" operator="equal">
      <formula>0</formula>
    </cfRule>
  </conditionalFormatting>
  <conditionalFormatting sqref="AB31:AB33">
    <cfRule type="cellIs" dxfId="1" priority="2" operator="equal">
      <formula>0</formula>
    </cfRule>
  </conditionalFormatting>
  <conditionalFormatting sqref="AB38">
    <cfRule type="cellIs" dxfId="0" priority="1" operator="equal">
      <formula>0</formula>
    </cfRule>
  </conditionalFormatting>
  <pageMargins left="0.7" right="0.7" top="0.75" bottom="0.75" header="0.3" footer="0.3"/>
  <pageSetup paperSize="8" scale="67" orientation="landscape" r:id="rId1"/>
  <rowBreaks count="1" manualBreakCount="1"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Detalizacija</vt:lpstr>
      <vt:lpstr>VP lentelė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Jovita Šumskienė</cp:lastModifiedBy>
  <cp:lastPrinted>2021-10-28T14:07:17Z</cp:lastPrinted>
  <dcterms:created xsi:type="dcterms:W3CDTF">2015-06-05T18:19:34Z</dcterms:created>
  <dcterms:modified xsi:type="dcterms:W3CDTF">2021-10-28T14:08:06Z</dcterms:modified>
</cp:coreProperties>
</file>