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0" windowWidth="28800" windowHeight="11745"/>
  </bookViews>
  <sheets>
    <sheet name="pajamos (1)" sheetId="11" r:id="rId1"/>
    <sheet name=" imokos(2)" sheetId="12" r:id="rId2"/>
    <sheet name="savivaldybės funkcijos(3)" sheetId="24" r:id="rId3"/>
    <sheet name="v. f-jos(4)" sheetId="35" r:id="rId4"/>
    <sheet name="ugd_reikmems(5)" sheetId="34" r:id="rId5"/>
    <sheet name="kt_ dotacijos (6)" sheetId="21" r:id="rId6"/>
    <sheet name="biud_ist_pajamos (7)" sheetId="33" r:id="rId7"/>
    <sheet name="programos(9)" sheetId="6" r:id="rId8"/>
  </sheets>
  <definedNames>
    <definedName name="_xlnm.Print_Titles" localSheetId="1">' imokos(2)'!$8:$8</definedName>
    <definedName name="_xlnm.Print_Titles" localSheetId="6">'biud_ist_pajamos (7)'!$8:$8</definedName>
    <definedName name="_xlnm.Print_Titles" localSheetId="5">'kt_ dotacijos (6)'!$8:$8</definedName>
    <definedName name="_xlnm.Print_Titles" localSheetId="0">'pajamos (1)'!$7:$7</definedName>
    <definedName name="_xlnm.Print_Titles" localSheetId="2">'savivaldybės funkcijos(3)'!$8:$8</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0" i="24" l="1"/>
  <c r="F40" i="24"/>
  <c r="E30" i="21" l="1"/>
  <c r="F30" i="21"/>
  <c r="E10" i="6" l="1"/>
  <c r="C8" i="11"/>
  <c r="E13" i="35"/>
  <c r="E15" i="35" s="1"/>
  <c r="F13" i="35"/>
  <c r="E13" i="21"/>
  <c r="F13" i="21"/>
  <c r="E31" i="21"/>
  <c r="F31" i="21"/>
  <c r="E29" i="21"/>
  <c r="F29" i="21"/>
  <c r="E28" i="21"/>
  <c r="F28" i="21"/>
  <c r="E41" i="24"/>
  <c r="F41" i="24"/>
  <c r="D13" i="6"/>
  <c r="E39" i="24"/>
  <c r="F39" i="24"/>
  <c r="E38" i="24"/>
  <c r="F38" i="24"/>
  <c r="E37" i="24"/>
  <c r="F37" i="24"/>
  <c r="E36" i="24"/>
  <c r="F36" i="24"/>
  <c r="C25" i="11"/>
  <c r="E14" i="35"/>
  <c r="F14" i="35"/>
  <c r="D10" i="6" l="1"/>
  <c r="E13" i="6"/>
  <c r="F15" i="35"/>
  <c r="E32" i="21"/>
  <c r="C14" i="12" l="1"/>
  <c r="E30" i="33"/>
  <c r="D12" i="6" s="1"/>
  <c r="F30" i="33"/>
  <c r="E12" i="6" s="1"/>
  <c r="C26" i="12"/>
  <c r="E42" i="24" l="1"/>
  <c r="E21" i="24"/>
  <c r="F21" i="24"/>
  <c r="F42" i="24" l="1"/>
  <c r="D29" i="12" l="1"/>
  <c r="E29" i="12"/>
  <c r="F29" i="12"/>
  <c r="C28" i="12"/>
  <c r="E31" i="33"/>
  <c r="D14" i="6" s="1"/>
  <c r="F31" i="33"/>
  <c r="E14" i="6" s="1"/>
  <c r="E29" i="33"/>
  <c r="D11" i="6" s="1"/>
  <c r="F29" i="33"/>
  <c r="E28" i="33"/>
  <c r="F28" i="33"/>
  <c r="C25" i="12"/>
  <c r="C12" i="12"/>
  <c r="C13" i="12"/>
  <c r="C16" i="12"/>
  <c r="C18" i="12"/>
  <c r="F32" i="33" l="1"/>
  <c r="E32" i="33"/>
  <c r="C24" i="12"/>
  <c r="C19" i="12"/>
  <c r="C22" i="12"/>
  <c r="C21" i="12"/>
  <c r="C11" i="12"/>
  <c r="C10" i="12"/>
  <c r="E11" i="34" l="1"/>
  <c r="D9" i="6" s="1"/>
  <c r="D15" i="6" s="1"/>
  <c r="F11" i="34"/>
  <c r="E9" i="6" s="1"/>
  <c r="C20" i="12" l="1"/>
  <c r="C23" i="12"/>
  <c r="C27" i="12"/>
  <c r="C9" i="12" l="1"/>
  <c r="C17" i="12" l="1"/>
  <c r="C15" i="12" l="1"/>
  <c r="C29" i="12" l="1"/>
  <c r="F44" i="24"/>
  <c r="E44" i="24"/>
  <c r="D17" i="6" l="1"/>
  <c r="F32" i="21"/>
  <c r="E11" i="6"/>
  <c r="E15" i="6" s="1"/>
  <c r="E17" i="6" s="1"/>
</calcChain>
</file>

<file path=xl/sharedStrings.xml><?xml version="1.0" encoding="utf-8"?>
<sst xmlns="http://schemas.openxmlformats.org/spreadsheetml/2006/main" count="444" uniqueCount="226">
  <si>
    <t>Eil.   Nr.</t>
  </si>
  <si>
    <t>Iš viso</t>
  </si>
  <si>
    <t>iš jų darbo užmokesčiui</t>
  </si>
  <si>
    <t>Savivaldybės administracija</t>
  </si>
  <si>
    <t>IŠ VISO:</t>
  </si>
  <si>
    <t xml:space="preserve">Programos pavadinimas </t>
  </si>
  <si>
    <t>Programos kodas</t>
  </si>
  <si>
    <t>01</t>
  </si>
  <si>
    <t>02</t>
  </si>
  <si>
    <t>Įstaigos pavadinimas</t>
  </si>
  <si>
    <t>Eil.Nr.</t>
  </si>
  <si>
    <t>Pajamų pavadinimas</t>
  </si>
  <si>
    <t>IŠ VISO</t>
  </si>
  <si>
    <t>Ekonominės ir projektinės veiklos programa</t>
  </si>
  <si>
    <t xml:space="preserve"> </t>
  </si>
  <si>
    <t>Įmokos už išlaikymą švietimo, socialinės apsaugos ir kitose įstaigose</t>
  </si>
  <si>
    <t>Programos kodas, pavadinimas</t>
  </si>
  <si>
    <t xml:space="preserve">Asignavimų valdytojo pavadinimas </t>
  </si>
  <si>
    <t>Priemonės pavadinimas</t>
  </si>
  <si>
    <t>Iš viso 01 programai</t>
  </si>
  <si>
    <t>Iš viso 02 programai</t>
  </si>
  <si>
    <t>Eil. Nr.</t>
  </si>
  <si>
    <t xml:space="preserve">              IŠ VISO:</t>
  </si>
  <si>
    <t>tūkst. Eur</t>
  </si>
  <si>
    <t xml:space="preserve">IŠ VISO ASIGNAVIMŲ </t>
  </si>
  <si>
    <t>Dotacijos:</t>
  </si>
  <si>
    <t>IŠ VISO ASIGNAVIMŲ (9eil.-10eil.)</t>
  </si>
  <si>
    <t>Pajamos už prekes ir paslaugas</t>
  </si>
  <si>
    <t>Pajamos už ilgalaikio ir trumpalaikio materialiojo turto nuomą</t>
  </si>
  <si>
    <t>iš jų - paskolų grąžinimas</t>
  </si>
  <si>
    <t>Ugdymo kokybės, sporto ir modernios aplinkos užtikrinimo programa</t>
  </si>
  <si>
    <t xml:space="preserve">Iš viso </t>
  </si>
  <si>
    <t>1.</t>
  </si>
  <si>
    <t>2.</t>
  </si>
  <si>
    <t>8.</t>
  </si>
  <si>
    <t>9.</t>
  </si>
  <si>
    <t>10.</t>
  </si>
  <si>
    <t>11.</t>
  </si>
  <si>
    <t>13.</t>
  </si>
  <si>
    <t>14.</t>
  </si>
  <si>
    <t>32.</t>
  </si>
  <si>
    <t>44.</t>
  </si>
  <si>
    <t xml:space="preserve">Plungės rajono savivaldybės </t>
  </si>
  <si>
    <t>2 priedas</t>
  </si>
  <si>
    <t>3 priedas</t>
  </si>
  <si>
    <t>6 priedas</t>
  </si>
  <si>
    <t xml:space="preserve">                                       </t>
  </si>
  <si>
    <t xml:space="preserve">                        </t>
  </si>
  <si>
    <t>7 priedas</t>
  </si>
  <si>
    <t>9 priedas</t>
  </si>
  <si>
    <t xml:space="preserve">                                                                                                                 1 priedas</t>
  </si>
  <si>
    <t>PLUNGĖS RAJONO SAVIVALDYBĖS 2022 METŲ BIUDŽETO PAJAMŲ PAKEITIMAI (PADIDINTA+, SUMAŽINTA -)</t>
  </si>
  <si>
    <t>sprendimo Nr. T1-</t>
  </si>
  <si>
    <t>BIUDŽETINIŲ ĮSTAIGŲ  PAJAMŲ UŽ PREKES, TEIKIAMAS PASLAUGAS IR TURTO NUOMĄ ĮMOKŲ 2022 M.  Į SAVIVALDYBĖS BIUDŽETĄ PAKEITIMAI (PADIDINTA+, SUMAŽINTA -)</t>
  </si>
  <si>
    <t>ASIGNAVIMŲ SAVARANKIŠKOSIOMS SAVIVALDYBĖS FUNKCIJOMS VYKDYTI 2022 METAIS PASKIRSTYMO PAKEITIMAI (PADIDINTA+, SUMAŽINTA -)</t>
  </si>
  <si>
    <t>2022 METŲ KITŲ  DOTACIJŲ PASKIRSTYMO PAKEITIMAI (PADIDINTA+, SUMAŽINTA -)</t>
  </si>
  <si>
    <t>2022 METŲ BIUDŽETINIŲ ĮSTAIGŲ GAUNAMŲ LĖŠŲ IR PAJAMŲ UŽ NUOMĄ  PASKIRSTYMO PAKEITIMAI (PADIDINTA+, SUMAŽINTA -)</t>
  </si>
  <si>
    <t>PLUNGĖS RAJONO SAVIVALDYBĖS 2022 METŲ BIUDŽETO ASIGNAVIMŲ PASKIRSTYMAS PAGAL  2022-2024 METŲ STRATEGINIO VEIKLOS PLANO PROGRAMAS  PAKEITIMAI (PADIDINTA+, SUMAŽINTA -)</t>
  </si>
  <si>
    <t>34.</t>
  </si>
  <si>
    <t>5 priedas</t>
  </si>
  <si>
    <t>2022 METŲ VALSTYBĖS BIUDŽETO SPECIALIOSIOS TIKSLINĖS DOTACIJOS,  SKIRIAMOS UGDYMO REIKMĖMS FINANSUOTI, PASKIRSTYMO PAKEITIMAI (PADIDINTA+, SUMAŽINTA -)</t>
  </si>
  <si>
    <t>Akademiko Adolfo Jucio progimnazija</t>
  </si>
  <si>
    <t>Akademiko Adolfo Jucio progimnazijos veikla</t>
  </si>
  <si>
    <t>„Ryto“ pagrindinė mokykla</t>
  </si>
  <si>
    <t>„Ryto“ pagrindinės mokyklos veikla</t>
  </si>
  <si>
    <t>„Saulės“  gimnazija</t>
  </si>
  <si>
    <t>„Saulės“  gimnazijos veikla</t>
  </si>
  <si>
    <t>Senamiesčio mokykla</t>
  </si>
  <si>
    <t>Senamiesčio mokyklos veikla</t>
  </si>
  <si>
    <t>26.</t>
  </si>
  <si>
    <t>Alsėdžių Stanislovo Narutavičiaus gimnazija</t>
  </si>
  <si>
    <t>Alsėdžių Stanislovo Narutavičiaus gimnazijos veikla</t>
  </si>
  <si>
    <t>Liepijų mokykla</t>
  </si>
  <si>
    <t>Liepijų mokyklos veikla</t>
  </si>
  <si>
    <t>Europos Sąjungos, kitos tarptautinės finansinės paramos  lėšos</t>
  </si>
  <si>
    <t>Investicijų ir kiti projektai</t>
  </si>
  <si>
    <t>12.</t>
  </si>
  <si>
    <t>12.1.</t>
  </si>
  <si>
    <t>17.</t>
  </si>
  <si>
    <t>15.</t>
  </si>
  <si>
    <t>iš jų: paskolų grąžinimas</t>
  </si>
  <si>
    <t>04</t>
  </si>
  <si>
    <t>07</t>
  </si>
  <si>
    <t>Iš viso 04 programai</t>
  </si>
  <si>
    <t>Iš viso 07 programai</t>
  </si>
  <si>
    <t>4.</t>
  </si>
  <si>
    <t>Socialiai saugios ir sveikos aplinkos kūrimo programa</t>
  </si>
  <si>
    <t>7.</t>
  </si>
  <si>
    <t>Savivaldybės veiklos valdymo programa</t>
  </si>
  <si>
    <t>35.</t>
  </si>
  <si>
    <t>Savivaldybės teikiamos paramos organizavimas</t>
  </si>
  <si>
    <t>3.</t>
  </si>
  <si>
    <t>6.</t>
  </si>
  <si>
    <t>Lopšelis-darželis „Nykštukas“</t>
  </si>
  <si>
    <t>Lopšelio-darželio „Nykštukas“ veikla</t>
  </si>
  <si>
    <t>5.</t>
  </si>
  <si>
    <t>Lopšelis-darželis „Rūtelė“</t>
  </si>
  <si>
    <t>Lopšelio-darželio „Rūtelė“ veikla</t>
  </si>
  <si>
    <t>Lopšelis-darželis „Vyturėlis“</t>
  </si>
  <si>
    <t>Lopšelio-darželio „Vyturėlis“ veikla</t>
  </si>
  <si>
    <t>16.</t>
  </si>
  <si>
    <t>Plungės socialinių paslaugų centras</t>
  </si>
  <si>
    <t>Plungės socialinių paslaugų centro veikla</t>
  </si>
  <si>
    <t xml:space="preserve">Žemaičių dailės muziejus </t>
  </si>
  <si>
    <t>Žemaičių dailės muziejaus veikla</t>
  </si>
  <si>
    <t>06</t>
  </si>
  <si>
    <t>Iš viso 06 programai</t>
  </si>
  <si>
    <t xml:space="preserve">Socialinėms pašalpoms ir kompensacijoms skaičiuoti ir mokėti </t>
  </si>
  <si>
    <t>Investicijų ir kiti projektai (prisidėti prie projektų)</t>
  </si>
  <si>
    <t>Kultūros ir turizmo programa</t>
  </si>
  <si>
    <t>Žemaičių dailės muziejus</t>
  </si>
  <si>
    <t>44.19.</t>
  </si>
  <si>
    <t>44.22.</t>
  </si>
  <si>
    <t>18.</t>
  </si>
  <si>
    <t>Platelių meno mokykla</t>
  </si>
  <si>
    <t>Platelių meno mokyklos veikla</t>
  </si>
  <si>
    <t>M.Oginskio meno mokykla</t>
  </si>
  <si>
    <t>M.Oginskio meno mokyklos veikla</t>
  </si>
  <si>
    <t>Plungės raj. savivaldybės visuomenės sveikatos biuras</t>
  </si>
  <si>
    <t>Lopšelis-darželis „Pasaka“</t>
  </si>
  <si>
    <t>Lopšelio-darželio „Pasaka“ veikla</t>
  </si>
  <si>
    <t>Lopšelis-darželis „Saulutė“</t>
  </si>
  <si>
    <t>Lopšelio-darželio „Saulutė“ veikla</t>
  </si>
  <si>
    <t>Plungės sporto ir rekreacijos centras</t>
  </si>
  <si>
    <t>Plungės sporto ir rekreacijos centro veikla</t>
  </si>
  <si>
    <t>19.</t>
  </si>
  <si>
    <t>4 priedas</t>
  </si>
  <si>
    <t xml:space="preserve">2022 METŲ VALSTYBĖS BIUDŽETO SPECIALIOSIOS TIKSLINĖS DOTACIJOS,  SKIRIAMOS VALSTYBINĖMS (VALSTYBĖS PERDUOTOMS SAVIVALDYBĖMS) FUNKCIJOMS ATLIKTI, PASKIRSTYMAS </t>
  </si>
  <si>
    <t>8.50.</t>
  </si>
  <si>
    <t>8.51.</t>
  </si>
  <si>
    <t>8.32.</t>
  </si>
  <si>
    <t>savivaldybių administracijoms vienkartinėms išmokoms įsikurti gyvenamojoje vietoje savivaldybės teritorijoje ir (ar) mėnesinėms kompensacijoms vaiko ugdymo pagal ikimokyklinio ar priešmokyklinio ugdymo programą išlaidoms kompensuoti</t>
  </si>
  <si>
    <t xml:space="preserve"> kompensacijoms už būsto suteikimą užsieniečiams, pasitraukusiems iš Ukrainos dėl Rusijos Federacijos karinių veiksmų Ukrainoje, finansuoti </t>
  </si>
  <si>
    <t>28.</t>
  </si>
  <si>
    <t>Šateikių kultūros centras</t>
  </si>
  <si>
    <t>42.</t>
  </si>
  <si>
    <t>Plungės paslaugų ir švietimo pagalbos centras</t>
  </si>
  <si>
    <t>Plungės paslaugų ir švietimo pagalbos centro veikla</t>
  </si>
  <si>
    <t>VšĮ Plungės futbolas programa</t>
  </si>
  <si>
    <t>44.6.</t>
  </si>
  <si>
    <t>44.23.</t>
  </si>
  <si>
    <t>Keleivių  ir moksleivių pavėžėjimas</t>
  </si>
  <si>
    <t>44.38.</t>
  </si>
  <si>
    <t>Plungės rajono seniūnijų veikla</t>
  </si>
  <si>
    <t>Biudžetinių įstaigų pajamos už prekes ir paslaugas</t>
  </si>
  <si>
    <t>33.</t>
  </si>
  <si>
    <t>24.</t>
  </si>
  <si>
    <t>22.</t>
  </si>
  <si>
    <t>Plungės turizmo informacijos centras</t>
  </si>
  <si>
    <t>Plungės turizmo informacijos centro veiklos programa</t>
  </si>
  <si>
    <t>Plungės turizmo informacijos centro veikla</t>
  </si>
  <si>
    <t>38.</t>
  </si>
  <si>
    <t>Kulių kultūros centras</t>
  </si>
  <si>
    <t>Kulių kultūros centro veikla</t>
  </si>
  <si>
    <t>Plungės rajono savivaldybės visuomenės sveikatos biuras</t>
  </si>
  <si>
    <t>Plungės rajono savivaldybės visuomenės sveikatos biuro veikla</t>
  </si>
  <si>
    <t>12.7.</t>
  </si>
  <si>
    <t>Plungės raj. savivaldybės visuomenės sveikatos biuro veikla</t>
  </si>
  <si>
    <t>30.</t>
  </si>
  <si>
    <t>25.</t>
  </si>
  <si>
    <t>Socialinėms išmokoms ir kompensacijoms skaičiuoti ir mokėti</t>
  </si>
  <si>
    <t>Socialinei paramai mokiniams</t>
  </si>
  <si>
    <t>Būsto nuomos mokesčio daliai kompensuoti</t>
  </si>
  <si>
    <t>8.41.</t>
  </si>
  <si>
    <t xml:space="preserve">organizuoti būsto ir jo aplinkos pritaikymą neįgaliesiems </t>
  </si>
  <si>
    <t>Socialinės reabilitacijos paslaugų neįgaliesiems bendruomenėje projektų  rėmimas</t>
  </si>
  <si>
    <t>8.53.</t>
  </si>
  <si>
    <t>08</t>
  </si>
  <si>
    <t xml:space="preserve">Savivaldybės infrastruktūros plėtra </t>
  </si>
  <si>
    <t>Iš viso 08 programai</t>
  </si>
  <si>
    <t>8.57.</t>
  </si>
  <si>
    <t>8.1.</t>
  </si>
  <si>
    <t>socialinėms išmokoms ir kompensacijoms skaičiuoti ir mokėti</t>
  </si>
  <si>
    <t>8.2.</t>
  </si>
  <si>
    <t xml:space="preserve">socialinei paramai mokiniams </t>
  </si>
  <si>
    <t>8.6.</t>
  </si>
  <si>
    <t>būsto nuomos mokesčio daliai kompensuoti</t>
  </si>
  <si>
    <t>44.41.</t>
  </si>
  <si>
    <t>44.43.</t>
  </si>
  <si>
    <t>44.45.</t>
  </si>
  <si>
    <t>44.37.</t>
  </si>
  <si>
    <t>Savivaldybės administracijos veikla</t>
  </si>
  <si>
    <t>Savivaldybės turto valdymas</t>
  </si>
  <si>
    <t>Savivaldybės infrastruktūros objektų planavimas, priežiūra ir statyba</t>
  </si>
  <si>
    <t>Dalyvaujamojo biudžeto įgyvendinimas</t>
  </si>
  <si>
    <t>44.46.</t>
  </si>
  <si>
    <t>Infrastruktūros plėtra savivaldybės ir fizinių ar juridinių asmenų jungtinės veiklos pagrindu</t>
  </si>
  <si>
    <t>31.</t>
  </si>
  <si>
    <t>36.</t>
  </si>
  <si>
    <t xml:space="preserve"> savivaldybių patirtoms išlaidoms, valdant nepaprastąją padėtį dėl užsieniečių,pasitraukusių iš Ukrainos dėl Rusijos federacijos karinių veiksmų Ukrainoje, kompensuoti </t>
  </si>
  <si>
    <t>44.13.</t>
  </si>
  <si>
    <t xml:space="preserve">                                                                                                                                                 tarybos 2022 m. gruodžio 22 d. </t>
  </si>
  <si>
    <t xml:space="preserve">tarybos 2022 m. gruodžio 22 d. </t>
  </si>
  <si>
    <t>Infrastruktūros objektų priežiūros ir ūkinių subjektų rėmimo programa</t>
  </si>
  <si>
    <t>8.62.</t>
  </si>
  <si>
    <t>integraliai pagalbai teikti</t>
  </si>
  <si>
    <t>8.45.</t>
  </si>
  <si>
    <t>Plungės rajono savivaldybės kultūros centras</t>
  </si>
  <si>
    <t>Plungės rajono savivaldybės kultūros centro veikla</t>
  </si>
  <si>
    <t xml:space="preserve">Specialiojo ugdymo centras </t>
  </si>
  <si>
    <t>Plungės specialiojo ugdymo centro veikla</t>
  </si>
  <si>
    <t>12.6.</t>
  </si>
  <si>
    <t>Specialiojo ugdymo centras</t>
  </si>
  <si>
    <t>Specialiojo ugdymo centro veikla</t>
  </si>
  <si>
    <t>Specialiojo ugdymo  centras</t>
  </si>
  <si>
    <t xml:space="preserve">savivaldybių administracijoms 2022 metais, siekiant kompensuoti  patirtas išlaidas užsieniečiams, pasitraukusiems iš Ukrainos  dėl  Rusijos federacijos karinių veiksmų Ukrainoje, priimti ir pagalbai teikti įgyvendinant Lietuvos Respublikos piniginės socialinės paramos nepasiturintiems gyventojams įstatymą </t>
  </si>
  <si>
    <t>Plungės priešgaisrinės apsaugos tarnyba</t>
  </si>
  <si>
    <t>Priešgaisrinei saugai</t>
  </si>
  <si>
    <t>Lopšelis-darželis „Raudonkepuraitė“</t>
  </si>
  <si>
    <t>Lopšelio-darželio „Raudonkepuraitė“ veikla</t>
  </si>
  <si>
    <t>Žemaičių Kalvarijos M.Valančiaus gimnazija</t>
  </si>
  <si>
    <t>Žemaičių Kalvarijos M.Valančiaus gimnazijos veikla</t>
  </si>
  <si>
    <t>44.44.</t>
  </si>
  <si>
    <t>Savivaldybės vietinės reikšmės keliams (gatvėms) tiesti, taisyti, prižiūrėti ir saugaus eismo sąlygoms užtikrinti</t>
  </si>
  <si>
    <t>44.39.</t>
  </si>
  <si>
    <t>Savivaldybės administracijos direktoriaus rezervas</t>
  </si>
  <si>
    <t>8.8.</t>
  </si>
  <si>
    <t>priešgaisrinei saugai</t>
  </si>
  <si>
    <t>8.26.</t>
  </si>
  <si>
    <t>Vaikų dienos centrų programų rėmimas</t>
  </si>
  <si>
    <t xml:space="preserve">akredituotai vaikų dienos socialinei priežiūrai organizuoti, teikti ir administruoti   </t>
  </si>
  <si>
    <t xml:space="preserve">vaikų, atvykusių į Lietuvos Respubliką iš Ukrainos dėl Rusijos federacijos karinių veiksmų Ukrainoje, ugdymui ir pavėžėjimui į mokyklą ir atgal finansuoti </t>
  </si>
  <si>
    <t>44.36.</t>
  </si>
  <si>
    <t>Savivaldybės tarybos veikla</t>
  </si>
  <si>
    <t xml:space="preserve">                                                                                                                                             Plungės rajono savivaldybės </t>
  </si>
  <si>
    <t xml:space="preserve">                                                                                                                               sprendimo Nr. T1-</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</si>
</sst>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Lt&quot;_-;\-* #,##0.00\ &quot;Lt&quot;_-;_-* &quot;-&quot;??\ &quot;Lt&quot;_-;_-@_-"/>
    <numFmt numFmtId="165" formatCode="_-* #,##0.00\ _L_t_-;\-* #,##0.00\ _L_t_-;_-* &quot;-&quot;??\ _L_t_-;_-@_-"/>
    <numFmt numFmtId="166" formatCode="_(* #,##0.00_);_(* \(#,##0.00\);_(* &quot;-&quot;??_);_(@_)"/>
    <numFmt numFmtId="167" formatCode="0.0"/>
    <numFmt numFmtId="168" formatCode="0.000"/>
  </numFmts>
  <fonts count="14" x14ac:knownFonts="1">
    <font>
      <sz val="10"/>
      <name val="Arial"/>
      <charset val="186"/>
    </font>
    <font>
      <sz val="11"/>
      <name val="Times New Roman"/>
      <family val="1"/>
      <charset val="186"/>
    </font>
    <font>
      <b/>
      <sz val="11"/>
      <name val="Times New Roman"/>
      <family val="1"/>
      <charset val="186"/>
    </font>
    <font>
      <u/>
      <sz val="11"/>
      <name val="Times New Roman"/>
      <family val="1"/>
      <charset val="186"/>
    </font>
    <font>
      <sz val="10"/>
      <name val="Arial"/>
      <family val="2"/>
      <charset val="186"/>
    </font>
    <font>
      <b/>
      <sz val="11"/>
      <name val="Times New Roman"/>
      <family val="1"/>
    </font>
    <font>
      <sz val="10"/>
      <name val="Arial"/>
      <family val="2"/>
    </font>
    <font>
      <sz val="10"/>
      <name val="Times New Roman Baltic"/>
      <charset val="186"/>
    </font>
    <font>
      <sz val="11"/>
      <color theme="1"/>
      <name val="Calibri"/>
      <family val="2"/>
      <charset val="186"/>
      <scheme val="minor"/>
    </font>
    <font>
      <b/>
      <sz val="11"/>
      <color indexed="8"/>
      <name val="Times New Roman"/>
      <family val="1"/>
      <charset val="186"/>
    </font>
    <font>
      <b/>
      <sz val="11"/>
      <color indexed="9"/>
      <name val="Times New Roman"/>
      <family val="1"/>
      <charset val="186"/>
    </font>
    <font>
      <sz val="11"/>
      <color indexed="9"/>
      <name val="Times New Roman"/>
      <family val="1"/>
      <charset val="186"/>
    </font>
    <font>
      <sz val="11"/>
      <color indexed="8"/>
      <name val="Times New Roman"/>
      <family val="1"/>
      <charset val="186"/>
    </font>
    <font>
      <sz val="12"/>
      <name val="Times New Roman"/>
      <family val="1"/>
      <charset val="186"/>
    </font>
  </fonts>
  <fills count="3">
    <fill>
      <patternFill patternType="none"/>
    </fill>
    <fill>
      <patternFill patternType="gray125"/>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6" fontId="6" fillId="0" borderId="0" applyFont="0" applyFill="0" applyBorder="0" applyAlignment="0" applyProtection="0"/>
    <xf numFmtId="165" fontId="6" fillId="0" borderId="0" applyFont="0" applyFill="0" applyBorder="0" applyAlignment="0" applyProtection="0"/>
    <xf numFmtId="164" fontId="4" fillId="0" borderId="0" applyFont="0" applyFill="0" applyBorder="0" applyAlignment="0" applyProtection="0"/>
    <xf numFmtId="164" fontId="7" fillId="0" borderId="0" applyFont="0" applyFill="0" applyBorder="0" applyAlignment="0" applyProtection="0"/>
    <xf numFmtId="0" fontId="7" fillId="0" borderId="0"/>
    <xf numFmtId="0" fontId="6" fillId="0" borderId="0"/>
    <xf numFmtId="0" fontId="8" fillId="0" borderId="0"/>
    <xf numFmtId="0" fontId="7" fillId="0" borderId="0"/>
  </cellStyleXfs>
  <cellXfs count="180">
    <xf numFmtId="0" fontId="0" fillId="0" borderId="0" xfId="0"/>
    <xf numFmtId="0" fontId="1" fillId="0" borderId="1" xfId="0" applyFont="1" applyFill="1" applyBorder="1"/>
    <xf numFmtId="0" fontId="1" fillId="0" borderId="0" xfId="0" applyFont="1" applyFill="1" applyBorder="1"/>
    <xf numFmtId="0" fontId="1" fillId="0" borderId="1" xfId="0" applyFont="1" applyFill="1" applyBorder="1" applyAlignment="1">
      <alignment horizontal="center"/>
    </xf>
    <xf numFmtId="0" fontId="1" fillId="0" borderId="0" xfId="0" applyFont="1" applyFill="1"/>
    <xf numFmtId="0" fontId="1" fillId="0" borderId="0" xfId="0" applyNumberFormat="1" applyFont="1" applyFill="1" applyAlignment="1">
      <alignment vertical="justify"/>
    </xf>
    <xf numFmtId="0" fontId="1" fillId="0" borderId="1" xfId="0" applyFont="1" applyFill="1" applyBorder="1" applyAlignment="1">
      <alignment vertical="justify" wrapText="1"/>
    </xf>
    <xf numFmtId="0" fontId="2" fillId="0" borderId="0" xfId="0" applyFont="1" applyFill="1" applyBorder="1" applyAlignment="1">
      <alignment vertical="center" wrapText="1"/>
    </xf>
    <xf numFmtId="167" fontId="1" fillId="0" borderId="0" xfId="0" applyNumberFormat="1" applyFont="1" applyFill="1" applyBorder="1" applyAlignment="1">
      <alignment vertical="center" wrapText="1"/>
    </xf>
    <xf numFmtId="167" fontId="1" fillId="0" borderId="0" xfId="0" applyNumberFormat="1" applyFont="1" applyFill="1"/>
    <xf numFmtId="0" fontId="1" fillId="0" borderId="1" xfId="0" applyFont="1" applyFill="1" applyBorder="1" applyAlignment="1">
      <alignment horizontal="left" wrapText="1"/>
    </xf>
    <xf numFmtId="167" fontId="1" fillId="0" borderId="0" xfId="0" applyNumberFormat="1" applyFont="1" applyFill="1" applyAlignment="1">
      <alignment vertical="justify"/>
    </xf>
    <xf numFmtId="167" fontId="3" fillId="0" borderId="0" xfId="0" applyNumberFormat="1" applyFont="1" applyFill="1" applyAlignment="1">
      <alignment vertical="justify"/>
    </xf>
    <xf numFmtId="0" fontId="1" fillId="0" borderId="2" xfId="0" applyFont="1" applyFill="1" applyBorder="1" applyAlignment="1">
      <alignment horizontal="center"/>
    </xf>
    <xf numFmtId="2" fontId="1" fillId="0" borderId="0" xfId="0" applyNumberFormat="1" applyFont="1" applyFill="1"/>
    <xf numFmtId="0" fontId="1" fillId="0" borderId="0" xfId="0" applyFont="1" applyFill="1" applyAlignment="1"/>
    <xf numFmtId="0" fontId="2" fillId="0" borderId="0" xfId="0" applyFont="1" applyFill="1" applyAlignment="1">
      <alignment horizontal="center"/>
    </xf>
    <xf numFmtId="2" fontId="1" fillId="0" borderId="1" xfId="0" applyNumberFormat="1" applyFont="1" applyFill="1" applyBorder="1" applyAlignment="1">
      <alignment horizontal="center"/>
    </xf>
    <xf numFmtId="167" fontId="2" fillId="0" borderId="0" xfId="0" applyNumberFormat="1" applyFont="1" applyFill="1" applyBorder="1" applyAlignment="1">
      <alignment vertical="justify"/>
    </xf>
    <xf numFmtId="0" fontId="1" fillId="0" borderId="0" xfId="0" applyNumberFormat="1" applyFont="1" applyFill="1" applyBorder="1" applyAlignment="1">
      <alignment vertical="center" wrapText="1"/>
    </xf>
    <xf numFmtId="0" fontId="1" fillId="0" borderId="0" xfId="0" applyFont="1" applyFill="1" applyBorder="1" applyAlignment="1">
      <alignment horizontal="center"/>
    </xf>
    <xf numFmtId="0" fontId="1" fillId="0" borderId="0" xfId="0" applyFont="1" applyFill="1" applyBorder="1" applyAlignment="1">
      <alignment wrapText="1"/>
    </xf>
    <xf numFmtId="167" fontId="1" fillId="0" borderId="0" xfId="0" applyNumberFormat="1" applyFont="1" applyFill="1" applyBorder="1" applyAlignment="1">
      <alignment wrapText="1"/>
    </xf>
    <xf numFmtId="0" fontId="1" fillId="0" borderId="0" xfId="0" applyNumberFormat="1" applyFont="1" applyFill="1" applyAlignment="1">
      <alignment horizontal="right" vertical="justify"/>
    </xf>
    <xf numFmtId="0" fontId="1" fillId="0" borderId="1" xfId="0" applyNumberFormat="1" applyFont="1" applyFill="1" applyBorder="1" applyAlignment="1">
      <alignment horizontal="center"/>
    </xf>
    <xf numFmtId="0" fontId="1" fillId="0" borderId="1" xfId="0" applyFont="1" applyFill="1" applyBorder="1" applyAlignment="1">
      <alignment wrapText="1"/>
    </xf>
    <xf numFmtId="0" fontId="2" fillId="0" borderId="1" xfId="0" applyFont="1" applyFill="1" applyBorder="1" applyAlignment="1">
      <alignment wrapText="1"/>
    </xf>
    <xf numFmtId="0" fontId="1" fillId="0" borderId="5" xfId="0" applyFont="1" applyFill="1" applyBorder="1" applyAlignment="1">
      <alignment horizontal="right"/>
    </xf>
    <xf numFmtId="0" fontId="5" fillId="0" borderId="1" xfId="0" applyNumberFormat="1" applyFont="1" applyFill="1" applyBorder="1" applyAlignment="1">
      <alignment horizontal="center"/>
    </xf>
    <xf numFmtId="0" fontId="1" fillId="0" borderId="0" xfId="0" applyFont="1" applyFill="1" applyAlignment="1">
      <alignment horizontal="left"/>
    </xf>
    <xf numFmtId="0" fontId="1" fillId="0" borderId="1" xfId="0" applyFont="1" applyFill="1" applyBorder="1" applyAlignment="1">
      <alignment vertical="center" wrapText="1"/>
    </xf>
    <xf numFmtId="0" fontId="1" fillId="0" borderId="5" xfId="0" applyFont="1" applyFill="1" applyBorder="1" applyAlignment="1">
      <alignment horizontal="right" vertical="center" wrapText="1"/>
    </xf>
    <xf numFmtId="0" fontId="1" fillId="0" borderId="1" xfId="0" applyNumberFormat="1" applyFont="1" applyFill="1" applyBorder="1" applyAlignment="1">
      <alignment horizontal="center" vertical="justify" wrapText="1"/>
    </xf>
    <xf numFmtId="49" fontId="1" fillId="0" borderId="3" xfId="0" applyNumberFormat="1" applyFont="1" applyFill="1" applyBorder="1" applyAlignment="1">
      <alignment horizontal="center" vertical="justify"/>
    </xf>
    <xf numFmtId="0" fontId="1" fillId="0" borderId="0" xfId="0" applyFont="1" applyFill="1" applyBorder="1" applyAlignment="1">
      <alignment vertical="center" wrapText="1"/>
    </xf>
    <xf numFmtId="0" fontId="1" fillId="0" borderId="0" xfId="0" applyNumberFormat="1" applyFont="1" applyFill="1" applyBorder="1" applyAlignment="1">
      <alignment horizontal="center" vertical="justify"/>
    </xf>
    <xf numFmtId="168" fontId="1" fillId="0" borderId="1" xfId="0" applyNumberFormat="1" applyFont="1" applyFill="1" applyBorder="1" applyAlignment="1">
      <alignment horizontal="right" wrapText="1"/>
    </xf>
    <xf numFmtId="168" fontId="1" fillId="0" borderId="1" xfId="0" applyNumberFormat="1" applyFont="1" applyFill="1" applyBorder="1" applyAlignment="1">
      <alignment horizontal="right"/>
    </xf>
    <xf numFmtId="168" fontId="2" fillId="0" borderId="1" xfId="0" applyNumberFormat="1" applyFont="1" applyFill="1" applyBorder="1" applyAlignment="1">
      <alignment horizontal="right" wrapText="1"/>
    </xf>
    <xf numFmtId="168" fontId="1" fillId="0" borderId="1" xfId="6" applyNumberFormat="1" applyFont="1" applyFill="1" applyBorder="1" applyAlignment="1">
      <alignment horizontal="right"/>
    </xf>
    <xf numFmtId="168" fontId="1" fillId="0" borderId="1" xfId="0" applyNumberFormat="1" applyFont="1" applyFill="1" applyBorder="1" applyAlignment="1">
      <alignment wrapText="1"/>
    </xf>
    <xf numFmtId="168" fontId="1" fillId="0" borderId="0" xfId="0" applyNumberFormat="1" applyFont="1" applyFill="1" applyAlignment="1">
      <alignment vertical="justify"/>
    </xf>
    <xf numFmtId="0" fontId="1" fillId="0" borderId="1" xfId="0" applyNumberFormat="1" applyFont="1" applyFill="1" applyBorder="1" applyAlignment="1">
      <alignment horizontal="center" vertical="center" wrapText="1"/>
    </xf>
    <xf numFmtId="0" fontId="1" fillId="0" borderId="0"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0" xfId="0" applyFont="1" applyFill="1" applyBorder="1" applyAlignment="1">
      <alignment horizontal="left" wrapText="1"/>
    </xf>
    <xf numFmtId="0" fontId="1" fillId="0" borderId="1" xfId="0" applyNumberFormat="1" applyFont="1" applyFill="1" applyBorder="1" applyAlignment="1">
      <alignment horizontal="center" vertical="justify"/>
    </xf>
    <xf numFmtId="0" fontId="1" fillId="0" borderId="0"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168" fontId="1" fillId="0" borderId="0" xfId="0" applyNumberFormat="1" applyFont="1" applyFill="1" applyAlignment="1">
      <alignment horizontal="right" vertical="justify"/>
    </xf>
    <xf numFmtId="0" fontId="2" fillId="0" borderId="0" xfId="0" applyNumberFormat="1" applyFont="1" applyFill="1" applyBorder="1" applyAlignment="1">
      <alignment vertical="center" wrapText="1"/>
    </xf>
    <xf numFmtId="0" fontId="2" fillId="0" borderId="0" xfId="0" applyFont="1" applyFill="1" applyBorder="1" applyAlignment="1">
      <alignment wrapText="1"/>
    </xf>
    <xf numFmtId="0" fontId="1" fillId="0" borderId="1" xfId="0" applyNumberFormat="1" applyFont="1" applyFill="1" applyBorder="1" applyAlignment="1">
      <alignment vertical="center" wrapText="1"/>
    </xf>
    <xf numFmtId="0" fontId="1" fillId="0" borderId="1" xfId="0" applyFont="1" applyFill="1" applyBorder="1" applyAlignment="1">
      <alignment horizontal="center" vertical="center" wrapText="1"/>
    </xf>
    <xf numFmtId="0" fontId="6" fillId="0" borderId="0" xfId="0" applyFont="1"/>
    <xf numFmtId="0" fontId="1" fillId="0" borderId="5" xfId="0" applyFont="1" applyFill="1" applyBorder="1" applyAlignment="1">
      <alignment vertical="center" wrapText="1"/>
    </xf>
    <xf numFmtId="167" fontId="2" fillId="0" borderId="0" xfId="0" applyNumberFormat="1" applyFont="1" applyFill="1" applyBorder="1" applyAlignment="1">
      <alignment vertical="center" wrapText="1"/>
    </xf>
    <xf numFmtId="0" fontId="9" fillId="0" borderId="0" xfId="0" applyFont="1" applyFill="1" applyBorder="1" applyAlignment="1">
      <alignment vertical="center" wrapText="1"/>
    </xf>
    <xf numFmtId="167" fontId="9" fillId="0" borderId="0" xfId="0" applyNumberFormat="1" applyFont="1" applyFill="1" applyBorder="1" applyAlignment="1">
      <alignment vertical="center" wrapText="1"/>
    </xf>
    <xf numFmtId="0" fontId="10" fillId="0" borderId="0" xfId="0" applyFont="1" applyFill="1" applyBorder="1" applyAlignment="1">
      <alignment vertical="center" wrapText="1"/>
    </xf>
    <xf numFmtId="0" fontId="9" fillId="0" borderId="0" xfId="0" quotePrefix="1" applyFont="1" applyFill="1" applyBorder="1" applyAlignment="1">
      <alignment vertical="center" wrapText="1"/>
    </xf>
    <xf numFmtId="0" fontId="11" fillId="0" borderId="0" xfId="0" applyFont="1" applyFill="1" applyBorder="1" applyAlignment="1">
      <alignment vertical="center" wrapText="1"/>
    </xf>
    <xf numFmtId="167" fontId="12" fillId="0" borderId="0" xfId="0" applyNumberFormat="1" applyFont="1" applyFill="1" applyBorder="1" applyAlignment="1">
      <alignment vertical="center" wrapText="1"/>
    </xf>
    <xf numFmtId="0" fontId="10" fillId="0" borderId="0" xfId="0" quotePrefix="1" applyFont="1" applyFill="1" applyBorder="1" applyAlignment="1">
      <alignment vertical="center" wrapText="1"/>
    </xf>
    <xf numFmtId="167" fontId="11" fillId="0" borderId="0" xfId="0" applyNumberFormat="1" applyFont="1" applyFill="1" applyBorder="1" applyAlignment="1">
      <alignment vertical="center" wrapText="1"/>
    </xf>
    <xf numFmtId="167" fontId="10" fillId="0" borderId="0" xfId="0" applyNumberFormat="1" applyFont="1" applyFill="1" applyBorder="1" applyAlignment="1">
      <alignment vertical="center" wrapText="1"/>
    </xf>
    <xf numFmtId="0" fontId="1" fillId="0" borderId="3" xfId="0" applyFont="1" applyFill="1" applyBorder="1" applyAlignment="1">
      <alignment vertical="center" wrapText="1"/>
    </xf>
    <xf numFmtId="0" fontId="2" fillId="0" borderId="1" xfId="0" applyFont="1" applyFill="1" applyBorder="1" applyAlignment="1">
      <alignment horizontal="left" wrapText="1"/>
    </xf>
    <xf numFmtId="0" fontId="1" fillId="0" borderId="2" xfId="0" applyNumberFormat="1" applyFont="1" applyFill="1" applyBorder="1" applyAlignment="1">
      <alignment horizontal="center" vertical="center" wrapText="1"/>
    </xf>
    <xf numFmtId="168" fontId="1" fillId="0" borderId="0" xfId="0" applyNumberFormat="1" applyFont="1" applyFill="1" applyBorder="1" applyAlignment="1">
      <alignment wrapText="1"/>
    </xf>
    <xf numFmtId="0" fontId="1" fillId="0" borderId="1" xfId="0" applyNumberFormat="1" applyFont="1" applyFill="1" applyBorder="1" applyAlignment="1">
      <alignment horizontal="center" vertical="justify"/>
    </xf>
    <xf numFmtId="0" fontId="1" fillId="0" borderId="4" xfId="0" applyFont="1" applyFill="1" applyBorder="1" applyAlignment="1">
      <alignment vertical="center" wrapText="1"/>
    </xf>
    <xf numFmtId="168" fontId="1" fillId="0" borderId="2" xfId="0" applyNumberFormat="1" applyFont="1" applyFill="1" applyBorder="1" applyAlignment="1">
      <alignment horizontal="right" wrapText="1"/>
    </xf>
    <xf numFmtId="0" fontId="2" fillId="0" borderId="1" xfId="0" applyNumberFormat="1" applyFont="1" applyFill="1" applyBorder="1" applyAlignment="1">
      <alignment vertical="center" wrapText="1"/>
    </xf>
    <xf numFmtId="168" fontId="2" fillId="0" borderId="1" xfId="0" applyNumberFormat="1" applyFont="1" applyFill="1" applyBorder="1" applyAlignment="1">
      <alignment vertical="center" wrapText="1"/>
    </xf>
    <xf numFmtId="0" fontId="1" fillId="0" borderId="1" xfId="0" applyNumberFormat="1" applyFont="1" applyFill="1" applyBorder="1" applyAlignment="1">
      <alignment horizontal="center" vertical="justify"/>
    </xf>
    <xf numFmtId="168" fontId="1" fillId="0" borderId="0" xfId="0" applyNumberFormat="1" applyFont="1" applyFill="1" applyBorder="1" applyAlignment="1">
      <alignment vertical="center" wrapText="1"/>
    </xf>
    <xf numFmtId="168" fontId="1" fillId="0" borderId="0" xfId="0" applyNumberFormat="1" applyFont="1" applyFill="1"/>
    <xf numFmtId="1" fontId="1" fillId="0" borderId="0" xfId="0" applyNumberFormat="1" applyFont="1" applyFill="1" applyBorder="1" applyAlignment="1">
      <alignment wrapText="1"/>
    </xf>
    <xf numFmtId="0" fontId="1" fillId="0" borderId="0" xfId="0" applyFont="1" applyFill="1" applyBorder="1" applyAlignment="1">
      <alignment horizontal="right" wrapText="1"/>
    </xf>
    <xf numFmtId="168" fontId="1" fillId="0" borderId="1" xfId="0" applyNumberFormat="1" applyFont="1" applyFill="1" applyBorder="1" applyAlignment="1">
      <alignment vertical="center" wrapText="1"/>
    </xf>
    <xf numFmtId="0" fontId="1" fillId="0" borderId="1" xfId="0" applyFont="1" applyFill="1" applyBorder="1" applyAlignment="1">
      <alignment horizontal="center" vertical="center" wrapText="1"/>
    </xf>
    <xf numFmtId="0" fontId="1" fillId="0" borderId="2" xfId="0" applyFont="1" applyFill="1" applyBorder="1"/>
    <xf numFmtId="0" fontId="1" fillId="0" borderId="1" xfId="0" applyFont="1" applyFill="1" applyBorder="1" applyAlignment="1">
      <alignment horizontal="center" vertical="center" wrapText="1"/>
    </xf>
    <xf numFmtId="0" fontId="1" fillId="0" borderId="0" xfId="0" applyFont="1" applyFill="1" applyBorder="1" applyAlignment="1">
      <alignment horizontal="right" vertic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justify"/>
    </xf>
    <xf numFmtId="168" fontId="1" fillId="2" borderId="1" xfId="0" applyNumberFormat="1" applyFont="1" applyFill="1" applyBorder="1" applyAlignment="1">
      <alignment horizontal="right" wrapText="1"/>
    </xf>
    <xf numFmtId="0" fontId="1" fillId="0" borderId="2" xfId="0" applyFont="1" applyFill="1" applyBorder="1" applyAlignment="1">
      <alignment horizontal="left" vertical="center" wrapText="1"/>
    </xf>
    <xf numFmtId="16" fontId="1" fillId="0" borderId="1" xfId="0" applyNumberFormat="1" applyFont="1" applyFill="1" applyBorder="1" applyAlignment="1">
      <alignment horizontal="center" wrapText="1"/>
    </xf>
    <xf numFmtId="167" fontId="1" fillId="0" borderId="1" xfId="0" applyNumberFormat="1" applyFont="1" applyFill="1" applyBorder="1" applyAlignment="1">
      <alignment horizontal="left" vertical="center" wrapText="1"/>
    </xf>
    <xf numFmtId="167" fontId="1" fillId="0" borderId="1" xfId="0" applyNumberFormat="1" applyFont="1" applyFill="1" applyBorder="1" applyAlignment="1">
      <alignment horizontal="left" wrapText="1"/>
    </xf>
    <xf numFmtId="168" fontId="1" fillId="2" borderId="1" xfId="0" applyNumberFormat="1" applyFont="1" applyFill="1" applyBorder="1" applyAlignment="1">
      <alignment horizontal="right"/>
    </xf>
    <xf numFmtId="0" fontId="1" fillId="2" borderId="1" xfId="0" applyNumberFormat="1" applyFont="1" applyFill="1" applyBorder="1" applyAlignment="1">
      <alignment vertical="center" wrapText="1"/>
    </xf>
    <xf numFmtId="168" fontId="1" fillId="2" borderId="1" xfId="0" applyNumberFormat="1" applyFont="1" applyFill="1" applyBorder="1" applyAlignment="1">
      <alignment wrapText="1"/>
    </xf>
    <xf numFmtId="0" fontId="1" fillId="2" borderId="1" xfId="0" applyFont="1" applyFill="1" applyBorder="1" applyAlignment="1">
      <alignment wrapText="1"/>
    </xf>
    <xf numFmtId="168" fontId="2" fillId="2" borderId="1" xfId="0" applyNumberFormat="1" applyFont="1" applyFill="1" applyBorder="1" applyAlignment="1">
      <alignment horizontal="right"/>
    </xf>
    <xf numFmtId="0" fontId="1" fillId="0" borderId="1" xfId="0" applyFont="1" applyFill="1" applyBorder="1" applyAlignment="1">
      <alignment horizontal="left" vertical="center" wrapText="1"/>
    </xf>
    <xf numFmtId="0" fontId="1" fillId="0" borderId="1" xfId="0" quotePrefix="1" applyFont="1" applyFill="1" applyBorder="1" applyAlignment="1">
      <alignment horizontal="center" vertical="center" wrapText="1"/>
    </xf>
    <xf numFmtId="0" fontId="2" fillId="0" borderId="1" xfId="0" applyFont="1" applyFill="1" applyBorder="1" applyAlignment="1">
      <alignment horizontal="center" wrapText="1"/>
    </xf>
    <xf numFmtId="0" fontId="1" fillId="0" borderId="1" xfId="0" applyFont="1" applyFill="1" applyBorder="1" applyAlignment="1">
      <alignment horizontal="center" wrapText="1"/>
    </xf>
    <xf numFmtId="0" fontId="1" fillId="2" borderId="4" xfId="0" quotePrefix="1" applyFont="1" applyFill="1" applyBorder="1" applyAlignment="1">
      <alignment horizontal="center" vertical="center" wrapText="1"/>
    </xf>
    <xf numFmtId="0" fontId="1" fillId="0" borderId="1" xfId="0" applyFont="1" applyFill="1" applyBorder="1" applyAlignment="1">
      <alignment horizontal="center" vertical="center" wrapText="1"/>
    </xf>
    <xf numFmtId="167" fontId="1" fillId="0" borderId="1" xfId="0" applyNumberFormat="1" applyFont="1" applyFill="1" applyBorder="1" applyAlignment="1">
      <alignment horizontal="left"/>
    </xf>
    <xf numFmtId="0" fontId="13" fillId="0" borderId="1" xfId="0" applyFont="1" applyFill="1" applyBorder="1" applyAlignment="1">
      <alignment wrapText="1"/>
    </xf>
    <xf numFmtId="168" fontId="2" fillId="0" borderId="1" xfId="0" applyNumberFormat="1" applyFont="1" applyFill="1" applyBorder="1" applyAlignment="1">
      <alignment wrapText="1"/>
    </xf>
    <xf numFmtId="16" fontId="1" fillId="2" borderId="1" xfId="0" applyNumberFormat="1" applyFont="1" applyFill="1" applyBorder="1" applyAlignment="1">
      <alignment horizontal="center" wrapText="1"/>
    </xf>
    <xf numFmtId="0" fontId="1" fillId="2" borderId="1" xfId="0" applyFont="1" applyFill="1" applyBorder="1" applyAlignment="1">
      <alignment horizontal="left" vertical="center" wrapText="1"/>
    </xf>
    <xf numFmtId="0" fontId="1" fillId="0" borderId="4" xfId="0" applyNumberFormat="1" applyFont="1" applyFill="1" applyBorder="1" applyAlignment="1">
      <alignment horizontal="left" vertical="center" wrapText="1"/>
    </xf>
    <xf numFmtId="0" fontId="1" fillId="0" borderId="4" xfId="0" quotePrefix="1" applyNumberFormat="1" applyFont="1" applyFill="1" applyBorder="1" applyAlignment="1">
      <alignment horizontal="center" vertical="center" wrapText="1"/>
    </xf>
    <xf numFmtId="0" fontId="1" fillId="0" borderId="6" xfId="0" quotePrefix="1" applyNumberFormat="1" applyFont="1" applyFill="1" applyBorder="1" applyAlignment="1">
      <alignment horizontal="center" vertical="center" wrapText="1"/>
    </xf>
    <xf numFmtId="0" fontId="1" fillId="0" borderId="2" xfId="0" quotePrefix="1" applyNumberFormat="1" applyFont="1" applyFill="1" applyBorder="1" applyAlignment="1">
      <alignment horizontal="center" vertical="center" wrapText="1"/>
    </xf>
    <xf numFmtId="0" fontId="1" fillId="0" borderId="4" xfId="0" applyNumberFormat="1" applyFont="1" applyFill="1" applyBorder="1" applyAlignment="1">
      <alignment vertical="center" wrapText="1"/>
    </xf>
    <xf numFmtId="0" fontId="2"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quotePrefix="1" applyFont="1" applyFill="1" applyBorder="1" applyAlignment="1">
      <alignment horizontal="center" vertical="center" wrapText="1"/>
    </xf>
    <xf numFmtId="0" fontId="1" fillId="0" borderId="2" xfId="0" quotePrefix="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 xfId="0" applyNumberFormat="1" applyFont="1" applyFill="1" applyBorder="1" applyAlignment="1">
      <alignment horizontal="center" vertical="justify"/>
    </xf>
    <xf numFmtId="167" fontId="1" fillId="0" borderId="1" xfId="0" applyNumberFormat="1" applyFont="1" applyFill="1" applyBorder="1" applyAlignment="1">
      <alignment horizontal="left" vertical="center"/>
    </xf>
    <xf numFmtId="168" fontId="2" fillId="2" borderId="1" xfId="0" applyNumberFormat="1" applyFont="1" applyFill="1" applyBorder="1" applyAlignment="1">
      <alignment wrapText="1"/>
    </xf>
    <xf numFmtId="168" fontId="2" fillId="2" borderId="1" xfId="0" applyNumberFormat="1" applyFont="1" applyFill="1" applyBorder="1" applyAlignment="1">
      <alignment horizontal="right" wrapText="1"/>
    </xf>
    <xf numFmtId="168" fontId="1" fillId="2" borderId="1" xfId="0" applyNumberFormat="1" applyFont="1" applyFill="1" applyBorder="1" applyAlignment="1">
      <alignment vertical="center" wrapText="1"/>
    </xf>
    <xf numFmtId="168" fontId="1" fillId="2" borderId="2" xfId="0" applyNumberFormat="1" applyFont="1" applyFill="1" applyBorder="1" applyAlignment="1">
      <alignment horizontal="right" wrapText="1"/>
    </xf>
    <xf numFmtId="0" fontId="1" fillId="0" borderId="1" xfId="0" quotePrefix="1" applyNumberFormat="1" applyFont="1" applyFill="1" applyBorder="1" applyAlignment="1">
      <alignment horizontal="center" vertical="center" wrapText="1"/>
    </xf>
    <xf numFmtId="0" fontId="1" fillId="0" borderId="1" xfId="0" quotePrefix="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2" borderId="1" xfId="0" applyNumberFormat="1" applyFont="1" applyFill="1" applyBorder="1" applyAlignment="1">
      <alignment horizontal="center" vertical="center" wrapText="1"/>
    </xf>
    <xf numFmtId="0" fontId="1" fillId="2" borderId="1" xfId="0" applyNumberFormat="1" applyFont="1" applyFill="1" applyBorder="1" applyAlignment="1">
      <alignment horizontal="left" vertical="center" wrapText="1"/>
    </xf>
    <xf numFmtId="0" fontId="2" fillId="0" borderId="7" xfId="0" applyFont="1" applyFill="1" applyBorder="1" applyAlignment="1">
      <alignment horizontal="center" wrapText="1"/>
    </xf>
    <xf numFmtId="0" fontId="2" fillId="0" borderId="3" xfId="0" applyFont="1" applyFill="1" applyBorder="1" applyAlignment="1">
      <alignment horizontal="center" wrapText="1"/>
    </xf>
    <xf numFmtId="0" fontId="1" fillId="0" borderId="0" xfId="0" applyFont="1" applyFill="1" applyBorder="1" applyAlignment="1">
      <alignment horizontal="center" vertical="center" wrapText="1"/>
    </xf>
    <xf numFmtId="0" fontId="2" fillId="0" borderId="7" xfId="0" applyFont="1" applyFill="1" applyBorder="1" applyAlignment="1">
      <alignment horizontal="center"/>
    </xf>
    <xf numFmtId="0" fontId="2" fillId="0" borderId="3" xfId="0" applyFont="1" applyFill="1" applyBorder="1" applyAlignment="1">
      <alignment horizontal="center"/>
    </xf>
    <xf numFmtId="0" fontId="2" fillId="0" borderId="0" xfId="0" applyFont="1" applyFill="1" applyAlignment="1">
      <alignment horizontal="center" wrapText="1"/>
    </xf>
    <xf numFmtId="0" fontId="1" fillId="0" borderId="0" xfId="0" applyFont="1" applyFill="1" applyBorder="1" applyAlignment="1">
      <alignment horizontal="left" vertical="center" wrapText="1"/>
    </xf>
    <xf numFmtId="0" fontId="1" fillId="0" borderId="1" xfId="0" quotePrefix="1" applyNumberFormat="1" applyFont="1" applyFill="1" applyBorder="1" applyAlignment="1">
      <alignment horizontal="center" vertical="center" wrapText="1"/>
    </xf>
    <xf numFmtId="0" fontId="1" fillId="0" borderId="4" xfId="0" applyNumberFormat="1" applyFont="1" applyFill="1" applyBorder="1" applyAlignment="1">
      <alignment vertical="center" wrapText="1"/>
    </xf>
    <xf numFmtId="0" fontId="1" fillId="0" borderId="6" xfId="0" applyNumberFormat="1" applyFont="1" applyFill="1" applyBorder="1" applyAlignment="1">
      <alignment vertical="center" wrapText="1"/>
    </xf>
    <xf numFmtId="0" fontId="1" fillId="0" borderId="2" xfId="0" applyNumberFormat="1" applyFont="1" applyFill="1" applyBorder="1" applyAlignment="1">
      <alignment vertical="center" wrapText="1"/>
    </xf>
    <xf numFmtId="0" fontId="2"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4" xfId="0" applyNumberFormat="1" applyFont="1" applyFill="1" applyBorder="1" applyAlignment="1">
      <alignment horizontal="left" vertical="center" wrapText="1"/>
    </xf>
    <xf numFmtId="0" fontId="1" fillId="0" borderId="6" xfId="0" applyNumberFormat="1" applyFont="1" applyFill="1" applyBorder="1" applyAlignment="1">
      <alignment horizontal="left" vertical="center" wrapText="1"/>
    </xf>
    <xf numFmtId="0" fontId="1" fillId="0" borderId="2" xfId="0" applyNumberFormat="1" applyFont="1" applyFill="1" applyBorder="1" applyAlignment="1">
      <alignment horizontal="left" vertical="center" wrapText="1"/>
    </xf>
    <xf numFmtId="0" fontId="2" fillId="0" borderId="0" xfId="0" applyNumberFormat="1" applyFont="1" applyFill="1" applyBorder="1" applyAlignment="1">
      <alignment horizontal="center" vertical="center" wrapText="1"/>
    </xf>
    <xf numFmtId="0" fontId="1" fillId="0" borderId="4" xfId="0" quotePrefix="1" applyNumberFormat="1" applyFont="1" applyFill="1" applyBorder="1" applyAlignment="1">
      <alignment horizontal="center" vertical="center" wrapText="1"/>
    </xf>
    <xf numFmtId="0" fontId="1" fillId="0" borderId="6" xfId="0" quotePrefix="1" applyNumberFormat="1" applyFont="1" applyFill="1" applyBorder="1" applyAlignment="1">
      <alignment horizontal="center" vertical="center" wrapText="1"/>
    </xf>
    <xf numFmtId="0" fontId="1" fillId="0" borderId="2" xfId="0" quotePrefix="1" applyNumberFormat="1"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quotePrefix="1"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6" xfId="0" quotePrefix="1" applyFont="1" applyFill="1" applyBorder="1" applyAlignment="1">
      <alignment horizontal="center" vertical="center" wrapText="1"/>
    </xf>
    <xf numFmtId="0" fontId="1" fillId="0" borderId="4" xfId="0" quotePrefix="1"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2" xfId="0" quotePrefix="1" applyFont="1" applyFill="1" applyBorder="1" applyAlignment="1">
      <alignment horizontal="center" vertical="center" wrapText="1"/>
    </xf>
    <xf numFmtId="0" fontId="2" fillId="0" borderId="0" xfId="0" applyFont="1" applyFill="1" applyBorder="1" applyAlignment="1">
      <alignment horizontal="center" wrapText="1"/>
    </xf>
    <xf numFmtId="0" fontId="2" fillId="0" borderId="1" xfId="0" applyFont="1" applyFill="1" applyBorder="1" applyAlignment="1">
      <alignment horizontal="center" wrapText="1"/>
    </xf>
    <xf numFmtId="0" fontId="1" fillId="0" borderId="1" xfId="0" applyFont="1" applyFill="1" applyBorder="1" applyAlignment="1">
      <alignment horizontal="center" wrapText="1"/>
    </xf>
    <xf numFmtId="0" fontId="1" fillId="0" borderId="4"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0" borderId="3" xfId="0" applyNumberFormat="1" applyFont="1" applyFill="1" applyBorder="1" applyAlignment="1">
      <alignment horizontal="center" vertical="justify"/>
    </xf>
    <xf numFmtId="0" fontId="1" fillId="0" borderId="1" xfId="0" applyNumberFormat="1" applyFont="1" applyFill="1" applyBorder="1" applyAlignment="1">
      <alignment horizontal="center" vertical="justify"/>
    </xf>
    <xf numFmtId="0" fontId="2" fillId="0" borderId="3" xfId="0" applyNumberFormat="1" applyFont="1" applyFill="1" applyBorder="1" applyAlignment="1">
      <alignment horizontal="center" vertical="justify"/>
    </xf>
    <xf numFmtId="0" fontId="2" fillId="0" borderId="1" xfId="0" applyNumberFormat="1" applyFont="1" applyFill="1" applyBorder="1" applyAlignment="1">
      <alignment horizontal="center" vertical="justify"/>
    </xf>
    <xf numFmtId="0" fontId="2" fillId="0" borderId="8" xfId="0" applyNumberFormat="1" applyFont="1" applyFill="1" applyBorder="1" applyAlignment="1">
      <alignment horizontal="center" vertical="justify" wrapText="1"/>
    </xf>
    <xf numFmtId="0" fontId="2" fillId="0" borderId="3" xfId="0" applyNumberFormat="1" applyFont="1" applyFill="1" applyBorder="1" applyAlignment="1">
      <alignment horizontal="center" vertical="justify" wrapText="1"/>
    </xf>
    <xf numFmtId="0" fontId="2" fillId="0" borderId="0" xfId="0" applyNumberFormat="1" applyFont="1" applyFill="1" applyAlignment="1">
      <alignment horizontal="center" vertical="justify" wrapText="1"/>
    </xf>
  </cellXfs>
  <cellStyles count="9">
    <cellStyle name="Comma 2" xfId="1"/>
    <cellStyle name="Comma 3" xfId="2"/>
    <cellStyle name="Currency 2" xfId="3"/>
    <cellStyle name="Currency 2 2" xfId="4"/>
    <cellStyle name="Įprastas" xfId="0" builtinId="0"/>
    <cellStyle name="Įprastas 2" xfId="5"/>
    <cellStyle name="Normal 2" xfId="6"/>
    <cellStyle name="Normal 2 2" xfId="7"/>
    <cellStyle name="Normal 3"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28"/>
  <sheetViews>
    <sheetView tabSelected="1" workbookViewId="0">
      <selection activeCell="I9" sqref="I9"/>
    </sheetView>
  </sheetViews>
  <sheetFormatPr defaultColWidth="9.140625" defaultRowHeight="15" x14ac:dyDescent="0.25"/>
  <cols>
    <col min="1" max="1" width="7.140625" style="14" customWidth="1"/>
    <col min="2" max="2" width="112.85546875" style="4" customWidth="1"/>
    <col min="3" max="3" width="12.42578125" style="4" customWidth="1"/>
    <col min="4" max="16384" width="9.140625" style="4"/>
  </cols>
  <sheetData>
    <row r="1" spans="1:3" ht="15" customHeight="1" x14ac:dyDescent="0.25">
      <c r="B1" s="134" t="s">
        <v>224</v>
      </c>
      <c r="C1" s="134"/>
    </row>
    <row r="2" spans="1:3" ht="15" customHeight="1" x14ac:dyDescent="0.25">
      <c r="B2" s="134" t="s">
        <v>191</v>
      </c>
      <c r="C2" s="134"/>
    </row>
    <row r="3" spans="1:3" ht="15" customHeight="1" x14ac:dyDescent="0.25">
      <c r="B3" s="134" t="s">
        <v>225</v>
      </c>
      <c r="C3" s="134"/>
    </row>
    <row r="4" spans="1:3" ht="15" customHeight="1" x14ac:dyDescent="0.25">
      <c r="B4" s="134" t="s">
        <v>50</v>
      </c>
      <c r="C4" s="134"/>
    </row>
    <row r="5" spans="1:3" ht="16.5" customHeight="1" x14ac:dyDescent="0.25">
      <c r="B5" s="16" t="s">
        <v>51</v>
      </c>
      <c r="C5" s="2"/>
    </row>
    <row r="6" spans="1:3" ht="12.75" customHeight="1" x14ac:dyDescent="0.25">
      <c r="B6" s="16"/>
      <c r="C6" s="20" t="s">
        <v>23</v>
      </c>
    </row>
    <row r="7" spans="1:3" ht="24.75" customHeight="1" x14ac:dyDescent="0.25">
      <c r="A7" s="17" t="s">
        <v>10</v>
      </c>
      <c r="B7" s="3" t="s">
        <v>11</v>
      </c>
      <c r="C7" s="3" t="s">
        <v>1</v>
      </c>
    </row>
    <row r="8" spans="1:3" ht="17.25" customHeight="1" x14ac:dyDescent="0.25">
      <c r="A8" s="28" t="s">
        <v>34</v>
      </c>
      <c r="B8" s="26" t="s">
        <v>25</v>
      </c>
      <c r="C8" s="97">
        <f>SUM(C9:C21)</f>
        <v>-1021.2530000000003</v>
      </c>
    </row>
    <row r="9" spans="1:3" ht="17.25" customHeight="1" x14ac:dyDescent="0.25">
      <c r="A9" s="24" t="s">
        <v>171</v>
      </c>
      <c r="B9" s="25" t="s">
        <v>172</v>
      </c>
      <c r="C9" s="37">
        <v>-34.4</v>
      </c>
    </row>
    <row r="10" spans="1:3" ht="17.25" customHeight="1" x14ac:dyDescent="0.25">
      <c r="A10" s="24" t="s">
        <v>173</v>
      </c>
      <c r="B10" s="25" t="s">
        <v>174</v>
      </c>
      <c r="C10" s="37">
        <v>-39.5</v>
      </c>
    </row>
    <row r="11" spans="1:3" ht="17.25" customHeight="1" x14ac:dyDescent="0.25">
      <c r="A11" s="24" t="s">
        <v>175</v>
      </c>
      <c r="B11" s="92" t="s">
        <v>176</v>
      </c>
      <c r="C11" s="37">
        <v>0.7</v>
      </c>
    </row>
    <row r="12" spans="1:3" ht="17.25" customHeight="1" x14ac:dyDescent="0.25">
      <c r="A12" s="24" t="s">
        <v>216</v>
      </c>
      <c r="B12" s="104" t="s">
        <v>217</v>
      </c>
      <c r="C12" s="37">
        <v>21.3</v>
      </c>
    </row>
    <row r="13" spans="1:3" ht="17.25" customHeight="1" x14ac:dyDescent="0.25">
      <c r="A13" s="24" t="s">
        <v>218</v>
      </c>
      <c r="B13" s="96" t="s">
        <v>220</v>
      </c>
      <c r="C13" s="93">
        <v>3.1</v>
      </c>
    </row>
    <row r="14" spans="1:3" ht="17.25" customHeight="1" x14ac:dyDescent="0.25">
      <c r="A14" s="24" t="s">
        <v>130</v>
      </c>
      <c r="B14" s="25" t="s">
        <v>74</v>
      </c>
      <c r="C14" s="93">
        <v>-1114.7</v>
      </c>
    </row>
    <row r="15" spans="1:3" ht="17.25" customHeight="1" x14ac:dyDescent="0.25">
      <c r="A15" s="24" t="s">
        <v>163</v>
      </c>
      <c r="B15" s="10" t="s">
        <v>164</v>
      </c>
      <c r="C15" s="37">
        <v>-2.99</v>
      </c>
    </row>
    <row r="16" spans="1:3" ht="30.75" customHeight="1" x14ac:dyDescent="0.25">
      <c r="A16" s="24" t="s">
        <v>196</v>
      </c>
      <c r="B16" s="10" t="s">
        <v>221</v>
      </c>
      <c r="C16" s="37">
        <v>5.202</v>
      </c>
    </row>
    <row r="17" spans="1:3" ht="33" customHeight="1" x14ac:dyDescent="0.25">
      <c r="A17" s="24" t="s">
        <v>128</v>
      </c>
      <c r="B17" s="10" t="s">
        <v>131</v>
      </c>
      <c r="C17" s="36">
        <v>0.29899999999999999</v>
      </c>
    </row>
    <row r="18" spans="1:3" ht="33" customHeight="1" x14ac:dyDescent="0.25">
      <c r="A18" s="24" t="s">
        <v>129</v>
      </c>
      <c r="B18" s="10" t="s">
        <v>132</v>
      </c>
      <c r="C18" s="36">
        <v>8.734</v>
      </c>
    </row>
    <row r="19" spans="1:3" ht="43.5" customHeight="1" x14ac:dyDescent="0.25">
      <c r="A19" s="24" t="s">
        <v>166</v>
      </c>
      <c r="B19" s="10" t="s">
        <v>205</v>
      </c>
      <c r="C19" s="36">
        <v>29.1</v>
      </c>
    </row>
    <row r="20" spans="1:3" ht="32.25" customHeight="1" x14ac:dyDescent="0.25">
      <c r="A20" s="24" t="s">
        <v>170</v>
      </c>
      <c r="B20" s="105" t="s">
        <v>189</v>
      </c>
      <c r="C20" s="36">
        <v>7.5019999999999998</v>
      </c>
    </row>
    <row r="21" spans="1:3" ht="19.5" customHeight="1" x14ac:dyDescent="0.25">
      <c r="A21" s="24" t="s">
        <v>194</v>
      </c>
      <c r="B21" s="105" t="s">
        <v>195</v>
      </c>
      <c r="C21" s="36">
        <v>94.4</v>
      </c>
    </row>
    <row r="22" spans="1:3" ht="18" customHeight="1" x14ac:dyDescent="0.25">
      <c r="A22" s="24" t="s">
        <v>38</v>
      </c>
      <c r="B22" s="25" t="s">
        <v>144</v>
      </c>
      <c r="C22" s="36">
        <v>96</v>
      </c>
    </row>
    <row r="23" spans="1:3" ht="17.25" customHeight="1" x14ac:dyDescent="0.25">
      <c r="A23" s="24" t="s">
        <v>39</v>
      </c>
      <c r="B23" s="1" t="s">
        <v>28</v>
      </c>
      <c r="C23" s="36">
        <v>-14.7</v>
      </c>
    </row>
    <row r="24" spans="1:3" ht="17.25" customHeight="1" x14ac:dyDescent="0.25">
      <c r="A24" s="24" t="s">
        <v>79</v>
      </c>
      <c r="B24" s="1" t="s">
        <v>15</v>
      </c>
      <c r="C24" s="36">
        <v>-25.6</v>
      </c>
    </row>
    <row r="25" spans="1:3" ht="18.75" customHeight="1" x14ac:dyDescent="0.25">
      <c r="A25" s="132" t="s">
        <v>12</v>
      </c>
      <c r="B25" s="133"/>
      <c r="C25" s="97">
        <f>SUM(C9:C24)</f>
        <v>-965.55300000000034</v>
      </c>
    </row>
    <row r="27" spans="1:3" x14ac:dyDescent="0.25">
      <c r="C27" s="78"/>
    </row>
    <row r="28" spans="1:3" x14ac:dyDescent="0.25">
      <c r="C28" s="9"/>
    </row>
  </sheetData>
  <mergeCells count="5">
    <mergeCell ref="A25:B25"/>
    <mergeCell ref="B1:C1"/>
    <mergeCell ref="B2:C2"/>
    <mergeCell ref="B3:C3"/>
    <mergeCell ref="B4:C4"/>
  </mergeCells>
  <phoneticPr fontId="0" type="noConversion"/>
  <pageMargins left="0.78740157480314965" right="0.39370078740157483" top="0.59055118110236227" bottom="0.59055118110236227" header="0" footer="0"/>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2"/>
  <sheetViews>
    <sheetView workbookViewId="0">
      <selection activeCell="C9" sqref="C9:C28"/>
    </sheetView>
  </sheetViews>
  <sheetFormatPr defaultColWidth="9.140625" defaultRowHeight="15" x14ac:dyDescent="0.25"/>
  <cols>
    <col min="1" max="1" width="4.140625" style="29" customWidth="1"/>
    <col min="2" max="2" width="52.140625" style="4" customWidth="1"/>
    <col min="3" max="6" width="18.7109375" style="4" customWidth="1"/>
    <col min="7" max="7" width="12.85546875" style="4" customWidth="1"/>
    <col min="8" max="8" width="9.42578125" style="4" customWidth="1"/>
    <col min="9" max="9" width="26.7109375" style="4" customWidth="1"/>
    <col min="10" max="10" width="19.85546875" style="4" customWidth="1"/>
    <col min="11" max="16384" width="9.140625" style="4"/>
  </cols>
  <sheetData>
    <row r="1" spans="1:10" ht="15" customHeight="1" x14ac:dyDescent="0.25">
      <c r="D1" s="34" t="s">
        <v>47</v>
      </c>
      <c r="E1" s="138" t="s">
        <v>42</v>
      </c>
      <c r="F1" s="138"/>
      <c r="G1" s="34"/>
      <c r="H1" s="34"/>
      <c r="I1" s="34"/>
      <c r="J1" s="15"/>
    </row>
    <row r="2" spans="1:10" ht="15" customHeight="1" x14ac:dyDescent="0.25">
      <c r="D2" s="34" t="s">
        <v>46</v>
      </c>
      <c r="E2" s="138" t="s">
        <v>192</v>
      </c>
      <c r="F2" s="138"/>
      <c r="G2" s="34"/>
      <c r="H2" s="34"/>
      <c r="I2" s="34"/>
      <c r="J2" s="15"/>
    </row>
    <row r="3" spans="1:10" ht="15" customHeight="1" x14ac:dyDescent="0.25">
      <c r="A3" s="29" t="s">
        <v>14</v>
      </c>
      <c r="D3" s="34"/>
      <c r="E3" s="138" t="s">
        <v>52</v>
      </c>
      <c r="F3" s="138"/>
      <c r="G3" s="34"/>
      <c r="H3" s="34"/>
      <c r="I3" s="34"/>
      <c r="J3" s="15"/>
    </row>
    <row r="4" spans="1:10" ht="15" customHeight="1" x14ac:dyDescent="0.25">
      <c r="D4" s="34"/>
      <c r="E4" s="138" t="s">
        <v>43</v>
      </c>
      <c r="F4" s="138"/>
      <c r="G4" s="34"/>
      <c r="H4" s="34"/>
      <c r="I4" s="34"/>
      <c r="J4" s="15"/>
    </row>
    <row r="5" spans="1:10" ht="14.25" customHeight="1" x14ac:dyDescent="0.25">
      <c r="D5" s="34"/>
      <c r="E5" s="138"/>
      <c r="F5" s="138"/>
      <c r="G5" s="34"/>
      <c r="H5" s="34"/>
      <c r="I5" s="34"/>
      <c r="J5" s="15"/>
    </row>
    <row r="6" spans="1:10" ht="31.5" customHeight="1" x14ac:dyDescent="0.25">
      <c r="A6" s="137" t="s">
        <v>53</v>
      </c>
      <c r="B6" s="137"/>
      <c r="C6" s="137"/>
      <c r="D6" s="137"/>
      <c r="E6" s="137"/>
      <c r="F6" s="137"/>
    </row>
    <row r="7" spans="1:10" ht="15" customHeight="1" x14ac:dyDescent="0.25">
      <c r="F7" s="27" t="s">
        <v>23</v>
      </c>
    </row>
    <row r="8" spans="1:10" ht="63" customHeight="1" x14ac:dyDescent="0.25">
      <c r="A8" s="82" t="s">
        <v>0</v>
      </c>
      <c r="B8" s="82" t="s">
        <v>9</v>
      </c>
      <c r="C8" s="82" t="s">
        <v>1</v>
      </c>
      <c r="D8" s="82" t="s">
        <v>27</v>
      </c>
      <c r="E8" s="82" t="s">
        <v>28</v>
      </c>
      <c r="F8" s="82" t="s">
        <v>15</v>
      </c>
    </row>
    <row r="9" spans="1:10" ht="17.25" customHeight="1" x14ac:dyDescent="0.25">
      <c r="A9" s="13" t="s">
        <v>32</v>
      </c>
      <c r="B9" s="83" t="s">
        <v>70</v>
      </c>
      <c r="C9" s="36">
        <f t="shared" ref="C9:C29" si="0">SUM(D9+E9+F9)</f>
        <v>0.2</v>
      </c>
      <c r="D9" s="39">
        <v>0.2</v>
      </c>
      <c r="E9" s="39"/>
      <c r="F9" s="39"/>
    </row>
    <row r="10" spans="1:10" ht="17.25" customHeight="1" x14ac:dyDescent="0.25">
      <c r="A10" s="3" t="s">
        <v>95</v>
      </c>
      <c r="B10" s="1" t="s">
        <v>72</v>
      </c>
      <c r="C10" s="36">
        <f t="shared" si="0"/>
        <v>-14.1</v>
      </c>
      <c r="D10" s="39">
        <v>-6.3</v>
      </c>
      <c r="E10" s="39">
        <v>-4.2</v>
      </c>
      <c r="F10" s="39">
        <v>-3.6</v>
      </c>
    </row>
    <row r="11" spans="1:10" ht="17.25" customHeight="1" x14ac:dyDescent="0.25">
      <c r="A11" s="13" t="s">
        <v>92</v>
      </c>
      <c r="B11" s="1" t="s">
        <v>63</v>
      </c>
      <c r="C11" s="36">
        <f t="shared" si="0"/>
        <v>-0.5</v>
      </c>
      <c r="D11" s="39"/>
      <c r="E11" s="39">
        <v>-0.5</v>
      </c>
      <c r="F11" s="39"/>
    </row>
    <row r="12" spans="1:10" ht="17.25" customHeight="1" x14ac:dyDescent="0.25">
      <c r="A12" s="13" t="s">
        <v>87</v>
      </c>
      <c r="B12" s="1" t="s">
        <v>65</v>
      </c>
      <c r="C12" s="36">
        <f t="shared" si="0"/>
        <v>-3.3000000000000003</v>
      </c>
      <c r="D12" s="39">
        <v>-2.7</v>
      </c>
      <c r="E12" s="39">
        <v>-0.6</v>
      </c>
      <c r="F12" s="39"/>
    </row>
    <row r="13" spans="1:10" ht="17.25" customHeight="1" x14ac:dyDescent="0.25">
      <c r="A13" s="3" t="s">
        <v>34</v>
      </c>
      <c r="B13" s="1" t="s">
        <v>67</v>
      </c>
      <c r="C13" s="36">
        <f t="shared" si="0"/>
        <v>1</v>
      </c>
      <c r="D13" s="39"/>
      <c r="E13" s="39">
        <v>1</v>
      </c>
      <c r="F13" s="39"/>
    </row>
    <row r="14" spans="1:10" ht="17.25" customHeight="1" x14ac:dyDescent="0.25">
      <c r="A14" s="13" t="s">
        <v>35</v>
      </c>
      <c r="B14" s="1" t="s">
        <v>202</v>
      </c>
      <c r="C14" s="36">
        <f t="shared" si="0"/>
        <v>-8.3999999999999986</v>
      </c>
      <c r="D14" s="39">
        <v>-1.9</v>
      </c>
      <c r="E14" s="39">
        <v>-2.2999999999999998</v>
      </c>
      <c r="F14" s="39">
        <v>-4.2</v>
      </c>
    </row>
    <row r="15" spans="1:10" ht="16.5" customHeight="1" x14ac:dyDescent="0.25">
      <c r="A15" s="13" t="s">
        <v>37</v>
      </c>
      <c r="B15" s="1" t="s">
        <v>93</v>
      </c>
      <c r="C15" s="36">
        <f t="shared" si="0"/>
        <v>-2.7</v>
      </c>
      <c r="D15" s="39"/>
      <c r="E15" s="39"/>
      <c r="F15" s="39">
        <v>-2.7</v>
      </c>
    </row>
    <row r="16" spans="1:10" ht="16.5" customHeight="1" x14ac:dyDescent="0.25">
      <c r="A16" s="13" t="s">
        <v>76</v>
      </c>
      <c r="B16" s="1" t="s">
        <v>119</v>
      </c>
      <c r="C16" s="36">
        <f t="shared" si="0"/>
        <v>-5.4</v>
      </c>
      <c r="D16" s="39">
        <v>-0.6</v>
      </c>
      <c r="E16" s="39">
        <v>-0.8</v>
      </c>
      <c r="F16" s="39">
        <v>-4</v>
      </c>
    </row>
    <row r="17" spans="1:6" ht="16.5" customHeight="1" x14ac:dyDescent="0.25">
      <c r="A17" s="13" t="s">
        <v>39</v>
      </c>
      <c r="B17" s="1" t="s">
        <v>96</v>
      </c>
      <c r="C17" s="36">
        <f t="shared" si="0"/>
        <v>-1.8</v>
      </c>
      <c r="D17" s="39"/>
      <c r="E17" s="39">
        <v>-0.7</v>
      </c>
      <c r="F17" s="39">
        <v>-1.1000000000000001</v>
      </c>
    </row>
    <row r="18" spans="1:6" ht="16.5" customHeight="1" x14ac:dyDescent="0.25">
      <c r="A18" s="13" t="s">
        <v>79</v>
      </c>
      <c r="B18" s="1" t="s">
        <v>121</v>
      </c>
      <c r="C18" s="36">
        <f t="shared" si="0"/>
        <v>-3.1</v>
      </c>
      <c r="D18" s="39">
        <v>0.4</v>
      </c>
      <c r="E18" s="39"/>
      <c r="F18" s="39">
        <v>-3.5</v>
      </c>
    </row>
    <row r="19" spans="1:6" ht="16.5" customHeight="1" x14ac:dyDescent="0.25">
      <c r="A19" s="3" t="s">
        <v>100</v>
      </c>
      <c r="B19" s="1" t="s">
        <v>98</v>
      </c>
      <c r="C19" s="36">
        <f t="shared" si="0"/>
        <v>-5.7</v>
      </c>
      <c r="D19" s="39">
        <v>-0.3</v>
      </c>
      <c r="E19" s="39">
        <v>-0.7</v>
      </c>
      <c r="F19" s="39">
        <v>-4.7</v>
      </c>
    </row>
    <row r="20" spans="1:6" ht="16.5" customHeight="1" x14ac:dyDescent="0.25">
      <c r="A20" s="13" t="s">
        <v>78</v>
      </c>
      <c r="B20" s="1" t="s">
        <v>116</v>
      </c>
      <c r="C20" s="36">
        <f t="shared" si="0"/>
        <v>-2.5</v>
      </c>
      <c r="D20" s="39">
        <v>-2</v>
      </c>
      <c r="E20" s="39">
        <v>-0.5</v>
      </c>
      <c r="F20" s="39"/>
    </row>
    <row r="21" spans="1:6" ht="16.5" customHeight="1" x14ac:dyDescent="0.25">
      <c r="A21" s="13" t="s">
        <v>113</v>
      </c>
      <c r="B21" s="1" t="s">
        <v>114</v>
      </c>
      <c r="C21" s="36">
        <f t="shared" si="0"/>
        <v>-1.8</v>
      </c>
      <c r="D21" s="39"/>
      <c r="E21" s="39"/>
      <c r="F21" s="39">
        <v>-1.8</v>
      </c>
    </row>
    <row r="22" spans="1:6" ht="16.5" customHeight="1" x14ac:dyDescent="0.25">
      <c r="A22" s="3" t="s">
        <v>125</v>
      </c>
      <c r="B22" s="117" t="s">
        <v>123</v>
      </c>
      <c r="C22" s="36">
        <f t="shared" si="0"/>
        <v>-2.9</v>
      </c>
      <c r="D22" s="39">
        <v>-1</v>
      </c>
      <c r="E22" s="39">
        <v>-1.9</v>
      </c>
      <c r="F22" s="39"/>
    </row>
    <row r="23" spans="1:6" ht="16.5" customHeight="1" x14ac:dyDescent="0.25">
      <c r="A23" s="3" t="s">
        <v>147</v>
      </c>
      <c r="B23" s="89" t="s">
        <v>154</v>
      </c>
      <c r="C23" s="36">
        <f t="shared" si="0"/>
        <v>-10.8</v>
      </c>
      <c r="D23" s="39">
        <v>-10.8</v>
      </c>
      <c r="E23" s="39"/>
      <c r="F23" s="39"/>
    </row>
    <row r="24" spans="1:6" ht="16.5" customHeight="1" x14ac:dyDescent="0.25">
      <c r="A24" s="13" t="s">
        <v>146</v>
      </c>
      <c r="B24" s="1" t="s">
        <v>148</v>
      </c>
      <c r="C24" s="36">
        <f t="shared" si="0"/>
        <v>2.5</v>
      </c>
      <c r="D24" s="39">
        <v>2.5</v>
      </c>
      <c r="E24" s="39"/>
      <c r="F24" s="39"/>
    </row>
    <row r="25" spans="1:6" ht="16.5" customHeight="1" x14ac:dyDescent="0.25">
      <c r="A25" s="3" t="s">
        <v>159</v>
      </c>
      <c r="B25" s="1" t="s">
        <v>110</v>
      </c>
      <c r="C25" s="36">
        <f t="shared" si="0"/>
        <v>5</v>
      </c>
      <c r="D25" s="39">
        <v>8</v>
      </c>
      <c r="E25" s="39">
        <v>-3</v>
      </c>
      <c r="F25" s="39"/>
    </row>
    <row r="26" spans="1:6" ht="16.5" customHeight="1" x14ac:dyDescent="0.25">
      <c r="A26" s="13" t="s">
        <v>69</v>
      </c>
      <c r="B26" s="1" t="s">
        <v>197</v>
      </c>
      <c r="C26" s="36">
        <f t="shared" si="0"/>
        <v>10</v>
      </c>
      <c r="D26" s="39">
        <v>10</v>
      </c>
      <c r="E26" s="39"/>
      <c r="F26" s="39"/>
    </row>
    <row r="27" spans="1:6" ht="16.5" customHeight="1" x14ac:dyDescent="0.25">
      <c r="A27" s="13" t="s">
        <v>133</v>
      </c>
      <c r="B27" s="1" t="s">
        <v>134</v>
      </c>
      <c r="C27" s="36">
        <f t="shared" si="0"/>
        <v>0</v>
      </c>
      <c r="D27" s="39">
        <v>0.5</v>
      </c>
      <c r="E27" s="39">
        <v>-0.5</v>
      </c>
      <c r="F27" s="39"/>
    </row>
    <row r="28" spans="1:6" ht="16.5" customHeight="1" x14ac:dyDescent="0.25">
      <c r="A28" s="13" t="s">
        <v>40</v>
      </c>
      <c r="B28" s="1" t="s">
        <v>3</v>
      </c>
      <c r="C28" s="36">
        <f t="shared" si="0"/>
        <v>100</v>
      </c>
      <c r="D28" s="39">
        <v>100</v>
      </c>
      <c r="E28" s="39"/>
      <c r="F28" s="39"/>
    </row>
    <row r="29" spans="1:6" ht="13.5" customHeight="1" x14ac:dyDescent="0.25">
      <c r="A29" s="135" t="s">
        <v>4</v>
      </c>
      <c r="B29" s="136"/>
      <c r="C29" s="38">
        <f t="shared" si="0"/>
        <v>55.699999999999996</v>
      </c>
      <c r="D29" s="38">
        <f t="shared" ref="D29:E29" si="1">SUM(D9:D28)</f>
        <v>96</v>
      </c>
      <c r="E29" s="38">
        <f t="shared" si="1"/>
        <v>-14.7</v>
      </c>
      <c r="F29" s="38">
        <f>SUM(F9:F28)</f>
        <v>-25.6</v>
      </c>
    </row>
    <row r="30" spans="1:6" x14ac:dyDescent="0.25">
      <c r="D30" s="9"/>
      <c r="E30" s="9"/>
      <c r="F30" s="9"/>
    </row>
    <row r="31" spans="1:6" x14ac:dyDescent="0.25">
      <c r="C31" s="9"/>
      <c r="D31" s="9"/>
      <c r="E31" s="9"/>
      <c r="F31" s="9"/>
    </row>
    <row r="32" spans="1:6" x14ac:dyDescent="0.25">
      <c r="F32" s="9"/>
    </row>
  </sheetData>
  <mergeCells count="7">
    <mergeCell ref="A29:B29"/>
    <mergeCell ref="A6:F6"/>
    <mergeCell ref="E1:F1"/>
    <mergeCell ref="E2:F2"/>
    <mergeCell ref="E3:F3"/>
    <mergeCell ref="E5:F5"/>
    <mergeCell ref="E4:F4"/>
  </mergeCells>
  <phoneticPr fontId="0" type="noConversion"/>
  <pageMargins left="0.7" right="0.7" top="0.75" bottom="0.75" header="0.3" footer="0.3"/>
  <pageSetup paperSize="9" scale="84"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workbookViewId="0">
      <selection activeCell="K26" sqref="K26"/>
    </sheetView>
  </sheetViews>
  <sheetFormatPr defaultColWidth="9.140625" defaultRowHeight="15" x14ac:dyDescent="0.2"/>
  <cols>
    <col min="1" max="1" width="6" style="19" customWidth="1"/>
    <col min="2" max="2" width="15.140625" style="19" customWidth="1"/>
    <col min="3" max="3" width="39.5703125" style="19" customWidth="1"/>
    <col min="4" max="4" width="46.140625" style="19" customWidth="1"/>
    <col min="5" max="5" width="12.5703125" style="19" customWidth="1"/>
    <col min="6" max="6" width="14.140625" style="19" customWidth="1"/>
    <col min="7" max="7" width="9.140625" style="19"/>
    <col min="8" max="8" width="11" style="19" customWidth="1"/>
    <col min="9" max="16384" width="9.140625" style="19"/>
  </cols>
  <sheetData>
    <row r="1" spans="1:7" ht="13.5" customHeight="1" x14ac:dyDescent="0.2">
      <c r="D1" s="34"/>
      <c r="E1" s="138" t="s">
        <v>42</v>
      </c>
      <c r="F1" s="138"/>
    </row>
    <row r="2" spans="1:7" ht="13.5" customHeight="1" x14ac:dyDescent="0.2">
      <c r="D2" s="34"/>
      <c r="E2" s="138" t="s">
        <v>192</v>
      </c>
      <c r="F2" s="138"/>
    </row>
    <row r="3" spans="1:7" ht="13.5" customHeight="1" x14ac:dyDescent="0.2">
      <c r="D3" s="34"/>
      <c r="E3" s="138" t="s">
        <v>52</v>
      </c>
      <c r="F3" s="138"/>
    </row>
    <row r="4" spans="1:7" ht="13.5" customHeight="1" x14ac:dyDescent="0.2">
      <c r="D4" s="34"/>
      <c r="E4" s="138" t="s">
        <v>44</v>
      </c>
      <c r="F4" s="138"/>
    </row>
    <row r="5" spans="1:7" ht="14.25" customHeight="1" x14ac:dyDescent="0.2">
      <c r="D5" s="47"/>
      <c r="E5" s="47"/>
      <c r="F5" s="47"/>
    </row>
    <row r="6" spans="1:7" ht="31.5" customHeight="1" x14ac:dyDescent="0.2">
      <c r="A6" s="148" t="s">
        <v>54</v>
      </c>
      <c r="B6" s="148"/>
      <c r="C6" s="148"/>
      <c r="D6" s="148"/>
      <c r="E6" s="148"/>
      <c r="F6" s="148"/>
      <c r="G6" s="51"/>
    </row>
    <row r="7" spans="1:7" ht="15" customHeight="1" x14ac:dyDescent="0.2">
      <c r="B7" s="49"/>
      <c r="C7" s="49"/>
      <c r="D7" s="49"/>
      <c r="E7" s="49"/>
      <c r="F7" s="43" t="s">
        <v>23</v>
      </c>
    </row>
    <row r="8" spans="1:7" ht="43.5" customHeight="1" x14ac:dyDescent="0.2">
      <c r="A8" s="48" t="s">
        <v>21</v>
      </c>
      <c r="B8" s="48" t="s">
        <v>16</v>
      </c>
      <c r="C8" s="48" t="s">
        <v>17</v>
      </c>
      <c r="D8" s="48" t="s">
        <v>18</v>
      </c>
      <c r="E8" s="48" t="s">
        <v>31</v>
      </c>
      <c r="F8" s="48" t="s">
        <v>2</v>
      </c>
    </row>
    <row r="9" spans="1:7" ht="15.75" customHeight="1" x14ac:dyDescent="0.25">
      <c r="A9" s="115" t="s">
        <v>32</v>
      </c>
      <c r="B9" s="149" t="s">
        <v>7</v>
      </c>
      <c r="C9" s="67" t="s">
        <v>70</v>
      </c>
      <c r="D9" s="30" t="s">
        <v>71</v>
      </c>
      <c r="E9" s="36">
        <v>2</v>
      </c>
      <c r="F9" s="36"/>
    </row>
    <row r="10" spans="1:7" ht="15.75" customHeight="1" x14ac:dyDescent="0.25">
      <c r="A10" s="115" t="s">
        <v>91</v>
      </c>
      <c r="B10" s="150"/>
      <c r="C10" s="53" t="s">
        <v>61</v>
      </c>
      <c r="D10" s="53" t="s">
        <v>62</v>
      </c>
      <c r="E10" s="36"/>
      <c r="F10" s="36">
        <v>-2</v>
      </c>
    </row>
    <row r="11" spans="1:7" ht="15.75" customHeight="1" x14ac:dyDescent="0.25">
      <c r="A11" s="115" t="s">
        <v>34</v>
      </c>
      <c r="B11" s="150"/>
      <c r="C11" s="1" t="s">
        <v>67</v>
      </c>
      <c r="D11" s="53" t="s">
        <v>68</v>
      </c>
      <c r="E11" s="36"/>
      <c r="F11" s="36">
        <v>-5.5</v>
      </c>
    </row>
    <row r="12" spans="1:7" ht="15.75" customHeight="1" x14ac:dyDescent="0.25">
      <c r="A12" s="115" t="s">
        <v>35</v>
      </c>
      <c r="B12" s="150"/>
      <c r="C12" s="1" t="s">
        <v>199</v>
      </c>
      <c r="D12" s="53" t="s">
        <v>200</v>
      </c>
      <c r="E12" s="36"/>
      <c r="F12" s="36">
        <v>0.1</v>
      </c>
    </row>
    <row r="13" spans="1:7" ht="15.75" customHeight="1" x14ac:dyDescent="0.25">
      <c r="A13" s="115" t="s">
        <v>79</v>
      </c>
      <c r="B13" s="150"/>
      <c r="C13" s="53" t="s">
        <v>121</v>
      </c>
      <c r="D13" s="53" t="s">
        <v>122</v>
      </c>
      <c r="E13" s="36">
        <v>2</v>
      </c>
      <c r="F13" s="88">
        <v>2.9</v>
      </c>
    </row>
    <row r="14" spans="1:7" ht="15.75" customHeight="1" x14ac:dyDescent="0.25">
      <c r="A14" s="115" t="s">
        <v>125</v>
      </c>
      <c r="B14" s="151"/>
      <c r="C14" s="117" t="s">
        <v>123</v>
      </c>
      <c r="D14" s="117" t="s">
        <v>124</v>
      </c>
      <c r="E14" s="36">
        <v>10</v>
      </c>
      <c r="F14" s="36"/>
    </row>
    <row r="15" spans="1:7" ht="15.75" customHeight="1" x14ac:dyDescent="0.25">
      <c r="A15" s="115" t="s">
        <v>159</v>
      </c>
      <c r="B15" s="112" t="s">
        <v>8</v>
      </c>
      <c r="C15" s="113" t="s">
        <v>204</v>
      </c>
      <c r="D15" s="53" t="s">
        <v>108</v>
      </c>
      <c r="E15" s="36">
        <v>-42.3</v>
      </c>
      <c r="F15" s="36"/>
    </row>
    <row r="16" spans="1:7" ht="16.5" customHeight="1" x14ac:dyDescent="0.25">
      <c r="A16" s="115" t="s">
        <v>133</v>
      </c>
      <c r="B16" s="139" t="s">
        <v>81</v>
      </c>
      <c r="C16" s="53" t="s">
        <v>101</v>
      </c>
      <c r="D16" s="53" t="s">
        <v>102</v>
      </c>
      <c r="E16" s="36">
        <v>-94.4</v>
      </c>
      <c r="F16" s="36">
        <v>-93</v>
      </c>
    </row>
    <row r="17" spans="1:6" ht="29.25" customHeight="1" x14ac:dyDescent="0.25">
      <c r="A17" s="115" t="s">
        <v>158</v>
      </c>
      <c r="B17" s="139"/>
      <c r="C17" s="53" t="s">
        <v>118</v>
      </c>
      <c r="D17" s="53" t="s">
        <v>157</v>
      </c>
      <c r="E17" s="36"/>
      <c r="F17" s="36">
        <v>-0.1</v>
      </c>
    </row>
    <row r="18" spans="1:6" ht="18.75" customHeight="1" x14ac:dyDescent="0.25">
      <c r="A18" s="115" t="s">
        <v>145</v>
      </c>
      <c r="B18" s="139" t="s">
        <v>105</v>
      </c>
      <c r="C18" s="53" t="s">
        <v>148</v>
      </c>
      <c r="D18" s="53" t="s">
        <v>150</v>
      </c>
      <c r="E18" s="36"/>
      <c r="F18" s="36">
        <v>0.9</v>
      </c>
    </row>
    <row r="19" spans="1:6" ht="17.25" customHeight="1" x14ac:dyDescent="0.25">
      <c r="A19" s="115" t="s">
        <v>151</v>
      </c>
      <c r="B19" s="139"/>
      <c r="C19" s="53" t="s">
        <v>152</v>
      </c>
      <c r="D19" s="53" t="s">
        <v>153</v>
      </c>
      <c r="E19" s="36"/>
      <c r="F19" s="36">
        <v>-17</v>
      </c>
    </row>
    <row r="20" spans="1:6" ht="18" customHeight="1" x14ac:dyDescent="0.25">
      <c r="A20" s="115" t="s">
        <v>135</v>
      </c>
      <c r="B20" s="111" t="s">
        <v>82</v>
      </c>
      <c r="C20" s="53" t="s">
        <v>136</v>
      </c>
      <c r="D20" s="53" t="s">
        <v>137</v>
      </c>
      <c r="E20" s="36"/>
      <c r="F20" s="36">
        <v>0.4</v>
      </c>
    </row>
    <row r="21" spans="1:6" ht="15.95" customHeight="1" x14ac:dyDescent="0.2">
      <c r="A21" s="114" t="s">
        <v>41</v>
      </c>
      <c r="B21" s="115"/>
      <c r="C21" s="74" t="s">
        <v>3</v>
      </c>
      <c r="D21" s="74"/>
      <c r="E21" s="75">
        <f>SUM(E22:E35)</f>
        <v>122.70000000000002</v>
      </c>
      <c r="F21" s="75">
        <f>SUM(F22:F35)</f>
        <v>-18</v>
      </c>
    </row>
    <row r="22" spans="1:6" ht="18" customHeight="1" x14ac:dyDescent="0.2">
      <c r="A22" s="115" t="s">
        <v>139</v>
      </c>
      <c r="B22" s="110" t="s">
        <v>7</v>
      </c>
      <c r="C22" s="113" t="s">
        <v>3</v>
      </c>
      <c r="D22" s="53" t="s">
        <v>138</v>
      </c>
      <c r="E22" s="81">
        <v>1.7</v>
      </c>
      <c r="F22" s="81"/>
    </row>
    <row r="23" spans="1:6" ht="18.75" customHeight="1" x14ac:dyDescent="0.2">
      <c r="A23" s="115" t="s">
        <v>190</v>
      </c>
      <c r="B23" s="110" t="s">
        <v>8</v>
      </c>
      <c r="C23" s="113" t="s">
        <v>3</v>
      </c>
      <c r="D23" s="53" t="s">
        <v>108</v>
      </c>
      <c r="E23" s="81">
        <v>-34.6</v>
      </c>
      <c r="F23" s="81">
        <v>-0.7</v>
      </c>
    </row>
    <row r="24" spans="1:6" ht="15.95" customHeight="1" x14ac:dyDescent="0.25">
      <c r="A24" s="115" t="s">
        <v>111</v>
      </c>
      <c r="B24" s="149" t="s">
        <v>81</v>
      </c>
      <c r="C24" s="145" t="s">
        <v>3</v>
      </c>
      <c r="D24" s="53" t="s">
        <v>90</v>
      </c>
      <c r="E24" s="36">
        <v>4.2</v>
      </c>
      <c r="F24" s="36"/>
    </row>
    <row r="25" spans="1:6" ht="27.75" customHeight="1" x14ac:dyDescent="0.25">
      <c r="A25" s="69" t="s">
        <v>112</v>
      </c>
      <c r="B25" s="150"/>
      <c r="C25" s="146"/>
      <c r="D25" s="53" t="s">
        <v>107</v>
      </c>
      <c r="E25" s="73">
        <v>135.80000000000001</v>
      </c>
      <c r="F25" s="73"/>
    </row>
    <row r="26" spans="1:6" ht="18" customHeight="1" x14ac:dyDescent="0.25">
      <c r="A26" s="69" t="s">
        <v>140</v>
      </c>
      <c r="B26" s="151"/>
      <c r="C26" s="147"/>
      <c r="D26" s="53" t="s">
        <v>141</v>
      </c>
      <c r="E26" s="73">
        <v>-30</v>
      </c>
      <c r="F26" s="73"/>
    </row>
    <row r="27" spans="1:6" ht="16.5" customHeight="1" x14ac:dyDescent="0.25">
      <c r="A27" s="130" t="s">
        <v>222</v>
      </c>
      <c r="B27" s="127" t="s">
        <v>82</v>
      </c>
      <c r="C27" s="131" t="s">
        <v>3</v>
      </c>
      <c r="D27" s="94" t="s">
        <v>223</v>
      </c>
      <c r="E27" s="88">
        <v>-15</v>
      </c>
      <c r="F27" s="88">
        <v>-1.3</v>
      </c>
    </row>
    <row r="28" spans="1:6" ht="19.5" customHeight="1" x14ac:dyDescent="0.25">
      <c r="A28" s="69" t="s">
        <v>180</v>
      </c>
      <c r="B28" s="139" t="s">
        <v>82</v>
      </c>
      <c r="C28" s="145" t="s">
        <v>3</v>
      </c>
      <c r="D28" s="53" t="s">
        <v>181</v>
      </c>
      <c r="E28" s="126">
        <v>10.5</v>
      </c>
      <c r="F28" s="73">
        <v>-16</v>
      </c>
    </row>
    <row r="29" spans="1:6" ht="15.95" customHeight="1" x14ac:dyDescent="0.2">
      <c r="A29" s="115" t="s">
        <v>142</v>
      </c>
      <c r="B29" s="139"/>
      <c r="C29" s="146"/>
      <c r="D29" s="53" t="s">
        <v>143</v>
      </c>
      <c r="E29" s="81">
        <v>1.9</v>
      </c>
      <c r="F29" s="53"/>
    </row>
    <row r="30" spans="1:6" ht="15.95" customHeight="1" x14ac:dyDescent="0.2">
      <c r="A30" s="115" t="s">
        <v>214</v>
      </c>
      <c r="B30" s="139"/>
      <c r="C30" s="146"/>
      <c r="D30" s="53" t="s">
        <v>215</v>
      </c>
      <c r="E30" s="125">
        <v>-23.3</v>
      </c>
      <c r="F30" s="53"/>
    </row>
    <row r="31" spans="1:6" ht="16.5" customHeight="1" x14ac:dyDescent="0.25">
      <c r="A31" s="115" t="s">
        <v>177</v>
      </c>
      <c r="B31" s="139"/>
      <c r="C31" s="147"/>
      <c r="D31" s="53" t="s">
        <v>182</v>
      </c>
      <c r="E31" s="81">
        <v>1.7</v>
      </c>
      <c r="F31" s="36"/>
    </row>
    <row r="32" spans="1:6" ht="30" customHeight="1" x14ac:dyDescent="0.25">
      <c r="A32" s="115" t="s">
        <v>178</v>
      </c>
      <c r="B32" s="139" t="s">
        <v>167</v>
      </c>
      <c r="C32" s="140" t="s">
        <v>3</v>
      </c>
      <c r="D32" s="53" t="s">
        <v>183</v>
      </c>
      <c r="E32" s="81">
        <v>62.1</v>
      </c>
      <c r="F32" s="36"/>
    </row>
    <row r="33" spans="1:6" ht="45.75" customHeight="1" x14ac:dyDescent="0.25">
      <c r="A33" s="115" t="s">
        <v>212</v>
      </c>
      <c r="B33" s="139"/>
      <c r="C33" s="141"/>
      <c r="D33" s="53" t="s">
        <v>213</v>
      </c>
      <c r="E33" s="125">
        <v>65.599999999999994</v>
      </c>
      <c r="F33" s="36"/>
    </row>
    <row r="34" spans="1:6" ht="16.5" customHeight="1" x14ac:dyDescent="0.25">
      <c r="A34" s="115" t="s">
        <v>179</v>
      </c>
      <c r="B34" s="139"/>
      <c r="C34" s="141"/>
      <c r="D34" s="53" t="s">
        <v>184</v>
      </c>
      <c r="E34" s="81">
        <v>-43.8</v>
      </c>
      <c r="F34" s="36"/>
    </row>
    <row r="35" spans="1:6" ht="27.75" customHeight="1" x14ac:dyDescent="0.25">
      <c r="A35" s="115" t="s">
        <v>185</v>
      </c>
      <c r="B35" s="139"/>
      <c r="C35" s="142"/>
      <c r="D35" s="53" t="s">
        <v>186</v>
      </c>
      <c r="E35" s="36">
        <v>-14.1</v>
      </c>
      <c r="F35" s="36"/>
    </row>
    <row r="36" spans="1:6" ht="16.5" customHeight="1" x14ac:dyDescent="0.25">
      <c r="A36" s="144" t="s">
        <v>19</v>
      </c>
      <c r="B36" s="144"/>
      <c r="C36" s="144"/>
      <c r="D36" s="144"/>
      <c r="E36" s="36">
        <f>SUM(E9:E14,E22,)</f>
        <v>15.7</v>
      </c>
      <c r="F36" s="88">
        <f>SUM(F9:F14,F22,)</f>
        <v>-4.5</v>
      </c>
    </row>
    <row r="37" spans="1:6" ht="16.5" customHeight="1" x14ac:dyDescent="0.25">
      <c r="A37" s="144" t="s">
        <v>20</v>
      </c>
      <c r="B37" s="144"/>
      <c r="C37" s="144"/>
      <c r="D37" s="144"/>
      <c r="E37" s="36">
        <f>SUM(E15,E23)</f>
        <v>-76.900000000000006</v>
      </c>
      <c r="F37" s="36">
        <f>SUM(F15,F23)</f>
        <v>-0.7</v>
      </c>
    </row>
    <row r="38" spans="1:6" ht="16.5" customHeight="1" x14ac:dyDescent="0.25">
      <c r="A38" s="144" t="s">
        <v>83</v>
      </c>
      <c r="B38" s="144"/>
      <c r="C38" s="144"/>
      <c r="D38" s="144"/>
      <c r="E38" s="36">
        <f>SUM(E16:E17,E24:E26)</f>
        <v>15.600000000000009</v>
      </c>
      <c r="F38" s="36">
        <f>SUM(F16:F17,F24:F26)</f>
        <v>-93.1</v>
      </c>
    </row>
    <row r="39" spans="1:6" ht="16.5" customHeight="1" x14ac:dyDescent="0.25">
      <c r="A39" s="144" t="s">
        <v>106</v>
      </c>
      <c r="B39" s="144"/>
      <c r="C39" s="144"/>
      <c r="D39" s="144"/>
      <c r="E39" s="36">
        <f>SUM(E18:E19,)</f>
        <v>0</v>
      </c>
      <c r="F39" s="36">
        <f>SUM(F18:F19,)</f>
        <v>-16.100000000000001</v>
      </c>
    </row>
    <row r="40" spans="1:6" ht="16.5" customHeight="1" x14ac:dyDescent="0.25">
      <c r="A40" s="144" t="s">
        <v>84</v>
      </c>
      <c r="B40" s="144"/>
      <c r="C40" s="144"/>
      <c r="D40" s="144"/>
      <c r="E40" s="88">
        <f>SUM(E20,E27:E31)</f>
        <v>-24.200000000000003</v>
      </c>
      <c r="F40" s="36">
        <f>SUM(F20,F27:F31)</f>
        <v>-16.899999999999999</v>
      </c>
    </row>
    <row r="41" spans="1:6" ht="16.5" customHeight="1" x14ac:dyDescent="0.25">
      <c r="A41" s="144" t="s">
        <v>169</v>
      </c>
      <c r="B41" s="144"/>
      <c r="C41" s="144"/>
      <c r="D41" s="144"/>
      <c r="E41" s="88">
        <f>SUM(E32:E35)</f>
        <v>69.8</v>
      </c>
      <c r="F41" s="36">
        <f>SUM(F32:F35)</f>
        <v>0</v>
      </c>
    </row>
    <row r="42" spans="1:6" ht="18" customHeight="1" x14ac:dyDescent="0.2">
      <c r="A42" s="143" t="s">
        <v>4</v>
      </c>
      <c r="B42" s="143"/>
      <c r="C42" s="143"/>
      <c r="D42" s="143"/>
      <c r="E42" s="38">
        <f>SUM(E36:E41)</f>
        <v>0</v>
      </c>
      <c r="F42" s="124">
        <f>SUM(F36:F41)</f>
        <v>-131.30000000000001</v>
      </c>
    </row>
    <row r="43" spans="1:6" ht="18" customHeight="1" x14ac:dyDescent="0.2">
      <c r="A43" s="144" t="s">
        <v>80</v>
      </c>
      <c r="B43" s="144"/>
      <c r="C43" s="144"/>
      <c r="D43" s="144"/>
      <c r="E43" s="38"/>
      <c r="F43" s="38"/>
    </row>
    <row r="44" spans="1:6" ht="18" customHeight="1" x14ac:dyDescent="0.2">
      <c r="A44" s="143" t="s">
        <v>24</v>
      </c>
      <c r="B44" s="143"/>
      <c r="C44" s="143"/>
      <c r="D44" s="143"/>
      <c r="E44" s="38">
        <f>SUM(E42-E43)</f>
        <v>0</v>
      </c>
      <c r="F44" s="124">
        <f>SUM(F42-F43)</f>
        <v>-131.30000000000001</v>
      </c>
    </row>
    <row r="46" spans="1:6" x14ac:dyDescent="0.2">
      <c r="E46" s="77"/>
      <c r="F46" s="77"/>
    </row>
  </sheetData>
  <mergeCells count="23">
    <mergeCell ref="E1:F1"/>
    <mergeCell ref="E2:F2"/>
    <mergeCell ref="E3:F3"/>
    <mergeCell ref="E4:F4"/>
    <mergeCell ref="C28:C31"/>
    <mergeCell ref="A6:F6"/>
    <mergeCell ref="B16:B17"/>
    <mergeCell ref="B18:B19"/>
    <mergeCell ref="B9:B14"/>
    <mergeCell ref="B24:B26"/>
    <mergeCell ref="C24:C26"/>
    <mergeCell ref="B28:B31"/>
    <mergeCell ref="B32:B35"/>
    <mergeCell ref="C32:C35"/>
    <mergeCell ref="A44:D44"/>
    <mergeCell ref="A42:D42"/>
    <mergeCell ref="A36:D36"/>
    <mergeCell ref="A43:D43"/>
    <mergeCell ref="A38:D38"/>
    <mergeCell ref="A40:D40"/>
    <mergeCell ref="A37:D37"/>
    <mergeCell ref="A39:D39"/>
    <mergeCell ref="A41:D41"/>
  </mergeCells>
  <phoneticPr fontId="0" type="noConversion"/>
  <pageMargins left="0.70866141732283472" right="0.70866141732283472" top="0.74803149606299213" bottom="0.74803149606299213" header="0.31496062992125984" footer="0.31496062992125984"/>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C23" sqref="C23"/>
    </sheetView>
  </sheetViews>
  <sheetFormatPr defaultColWidth="9.140625" defaultRowHeight="15" x14ac:dyDescent="0.2"/>
  <cols>
    <col min="1" max="1" width="4.140625" style="34" customWidth="1"/>
    <col min="2" max="2" width="12.5703125" style="34" customWidth="1"/>
    <col min="3" max="3" width="31.85546875" style="34" customWidth="1"/>
    <col min="4" max="4" width="60.5703125" style="34" customWidth="1"/>
    <col min="5" max="5" width="11.85546875" style="34" customWidth="1"/>
    <col min="6" max="6" width="15.5703125" style="34" customWidth="1"/>
    <col min="7" max="16384" width="9.140625" style="34"/>
  </cols>
  <sheetData>
    <row r="1" spans="1:6" x14ac:dyDescent="0.2">
      <c r="E1" s="138" t="s">
        <v>42</v>
      </c>
      <c r="F1" s="138"/>
    </row>
    <row r="2" spans="1:6" x14ac:dyDescent="0.2">
      <c r="E2" s="138" t="s">
        <v>192</v>
      </c>
      <c r="F2" s="138"/>
    </row>
    <row r="3" spans="1:6" x14ac:dyDescent="0.2">
      <c r="E3" s="138" t="s">
        <v>52</v>
      </c>
      <c r="F3" s="138"/>
    </row>
    <row r="4" spans="1:6" x14ac:dyDescent="0.2">
      <c r="E4" s="138" t="s">
        <v>126</v>
      </c>
      <c r="F4" s="138"/>
    </row>
    <row r="5" spans="1:6" x14ac:dyDescent="0.2">
      <c r="D5" s="134"/>
      <c r="E5" s="134"/>
      <c r="F5" s="134"/>
    </row>
    <row r="6" spans="1:6" ht="29.25" customHeight="1" x14ac:dyDescent="0.2">
      <c r="B6" s="158" t="s">
        <v>127</v>
      </c>
      <c r="C6" s="158"/>
      <c r="D6" s="158"/>
      <c r="E6" s="158"/>
      <c r="F6" s="158"/>
    </row>
    <row r="7" spans="1:6" x14ac:dyDescent="0.2">
      <c r="F7" s="85" t="s">
        <v>23</v>
      </c>
    </row>
    <row r="8" spans="1:6" ht="45" x14ac:dyDescent="0.2">
      <c r="A8" s="84" t="s">
        <v>10</v>
      </c>
      <c r="B8" s="84" t="s">
        <v>16</v>
      </c>
      <c r="C8" s="84" t="s">
        <v>17</v>
      </c>
      <c r="D8" s="84" t="s">
        <v>18</v>
      </c>
      <c r="E8" s="84" t="s">
        <v>31</v>
      </c>
      <c r="F8" s="84" t="s">
        <v>2</v>
      </c>
    </row>
    <row r="9" spans="1:6" ht="17.25" customHeight="1" x14ac:dyDescent="0.25">
      <c r="A9" s="116" t="s">
        <v>33</v>
      </c>
      <c r="B9" s="160" t="s">
        <v>81</v>
      </c>
      <c r="C9" s="159" t="s">
        <v>3</v>
      </c>
      <c r="D9" s="30" t="s">
        <v>160</v>
      </c>
      <c r="E9" s="36">
        <v>-34.4</v>
      </c>
      <c r="F9" s="36">
        <v>-0.4</v>
      </c>
    </row>
    <row r="10" spans="1:6" ht="17.25" customHeight="1" x14ac:dyDescent="0.25">
      <c r="A10" s="116" t="s">
        <v>91</v>
      </c>
      <c r="B10" s="160"/>
      <c r="C10" s="159"/>
      <c r="D10" s="91" t="s">
        <v>161</v>
      </c>
      <c r="E10" s="36">
        <v>-39.5</v>
      </c>
      <c r="F10" s="36"/>
    </row>
    <row r="11" spans="1:6" ht="17.25" customHeight="1" x14ac:dyDescent="0.25">
      <c r="A11" s="116" t="s">
        <v>92</v>
      </c>
      <c r="B11" s="160"/>
      <c r="C11" s="159"/>
      <c r="D11" s="91" t="s">
        <v>162</v>
      </c>
      <c r="E11" s="88">
        <v>0.7</v>
      </c>
      <c r="F11" s="88">
        <v>2.7E-2</v>
      </c>
    </row>
    <row r="12" spans="1:6" ht="30.75" customHeight="1" x14ac:dyDescent="0.25">
      <c r="A12" s="120">
        <v>10</v>
      </c>
      <c r="B12" s="118" t="s">
        <v>82</v>
      </c>
      <c r="C12" s="30" t="s">
        <v>206</v>
      </c>
      <c r="D12" s="122" t="s">
        <v>207</v>
      </c>
      <c r="E12" s="36">
        <v>21.3</v>
      </c>
      <c r="F12" s="36">
        <v>12.3</v>
      </c>
    </row>
    <row r="13" spans="1:6" ht="17.25" customHeight="1" x14ac:dyDescent="0.25">
      <c r="A13" s="152" t="s">
        <v>83</v>
      </c>
      <c r="B13" s="153"/>
      <c r="C13" s="153"/>
      <c r="D13" s="154"/>
      <c r="E13" s="36">
        <f>SUM(E9:E11)</f>
        <v>-73.2</v>
      </c>
      <c r="F13" s="36">
        <f>SUM(F9:F11)</f>
        <v>-0.373</v>
      </c>
    </row>
    <row r="14" spans="1:6" ht="17.25" customHeight="1" x14ac:dyDescent="0.25">
      <c r="A14" s="152" t="s">
        <v>84</v>
      </c>
      <c r="B14" s="153"/>
      <c r="C14" s="153"/>
      <c r="D14" s="154"/>
      <c r="E14" s="36">
        <f>SUM(E12)</f>
        <v>21.3</v>
      </c>
      <c r="F14" s="36">
        <f>SUM(F12)</f>
        <v>12.3</v>
      </c>
    </row>
    <row r="15" spans="1:6" ht="16.5" customHeight="1" x14ac:dyDescent="0.2">
      <c r="A15" s="155" t="s">
        <v>24</v>
      </c>
      <c r="B15" s="156"/>
      <c r="C15" s="156"/>
      <c r="D15" s="157"/>
      <c r="E15" s="38">
        <f>SUM(E13:E14)</f>
        <v>-51.900000000000006</v>
      </c>
      <c r="F15" s="38">
        <f>SUM(F13:F14)</f>
        <v>11.927000000000001</v>
      </c>
    </row>
    <row r="16" spans="1:6" x14ac:dyDescent="0.2">
      <c r="B16" s="62"/>
      <c r="C16" s="62"/>
      <c r="D16" s="64"/>
      <c r="E16" s="65"/>
      <c r="F16" s="65"/>
    </row>
    <row r="17" spans="2:6" x14ac:dyDescent="0.2">
      <c r="B17" s="62"/>
      <c r="C17" s="62"/>
      <c r="D17" s="64"/>
      <c r="E17" s="65"/>
      <c r="F17" s="65"/>
    </row>
    <row r="18" spans="2:6" x14ac:dyDescent="0.2">
      <c r="B18" s="62"/>
      <c r="C18" s="62"/>
      <c r="D18" s="64"/>
      <c r="E18" s="65"/>
      <c r="F18" s="65"/>
    </row>
    <row r="19" spans="2:6" x14ac:dyDescent="0.2">
      <c r="B19" s="62"/>
      <c r="C19" s="62"/>
      <c r="D19" s="64"/>
      <c r="E19" s="65"/>
      <c r="F19" s="65"/>
    </row>
    <row r="20" spans="2:6" x14ac:dyDescent="0.2">
      <c r="B20" s="62"/>
      <c r="C20" s="62"/>
      <c r="D20" s="60"/>
      <c r="E20" s="65"/>
      <c r="F20" s="65"/>
    </row>
    <row r="21" spans="2:6" x14ac:dyDescent="0.2">
      <c r="B21" s="62"/>
      <c r="C21" s="62"/>
      <c r="D21" s="62"/>
      <c r="E21" s="66"/>
      <c r="F21" s="66"/>
    </row>
    <row r="22" spans="2:6" x14ac:dyDescent="0.2">
      <c r="B22" s="62"/>
      <c r="C22" s="62"/>
      <c r="D22" s="62"/>
      <c r="E22" s="62"/>
      <c r="F22" s="62"/>
    </row>
    <row r="23" spans="2:6" x14ac:dyDescent="0.2">
      <c r="B23" s="62"/>
      <c r="C23" s="62"/>
      <c r="D23" s="62"/>
      <c r="E23" s="62"/>
      <c r="F23" s="62"/>
    </row>
    <row r="24" spans="2:6" x14ac:dyDescent="0.2">
      <c r="B24" s="62"/>
      <c r="C24" s="62"/>
      <c r="D24" s="62"/>
      <c r="E24" s="62"/>
      <c r="F24" s="62"/>
    </row>
    <row r="25" spans="2:6" x14ac:dyDescent="0.2">
      <c r="B25" s="62"/>
      <c r="C25" s="62"/>
      <c r="D25" s="62"/>
      <c r="E25" s="62"/>
      <c r="F25" s="62"/>
    </row>
    <row r="26" spans="2:6" x14ac:dyDescent="0.2">
      <c r="B26" s="62"/>
      <c r="C26" s="62"/>
      <c r="D26" s="62"/>
      <c r="E26" s="62"/>
      <c r="F26" s="62"/>
    </row>
    <row r="27" spans="2:6" x14ac:dyDescent="0.2">
      <c r="B27" s="62"/>
      <c r="C27" s="62"/>
      <c r="D27" s="62"/>
      <c r="E27" s="62"/>
      <c r="F27" s="62"/>
    </row>
    <row r="28" spans="2:6" x14ac:dyDescent="0.2">
      <c r="B28" s="62"/>
      <c r="C28" s="62"/>
      <c r="D28" s="62"/>
      <c r="E28" s="62"/>
      <c r="F28" s="62"/>
    </row>
    <row r="29" spans="2:6" x14ac:dyDescent="0.2">
      <c r="B29" s="62"/>
      <c r="C29" s="62"/>
      <c r="D29" s="62"/>
      <c r="E29" s="62"/>
      <c r="F29" s="62"/>
    </row>
    <row r="30" spans="2:6" x14ac:dyDescent="0.2">
      <c r="B30" s="62"/>
      <c r="C30" s="62"/>
      <c r="D30" s="62"/>
      <c r="E30" s="62"/>
      <c r="F30" s="62"/>
    </row>
    <row r="31" spans="2:6" x14ac:dyDescent="0.2">
      <c r="B31" s="62"/>
      <c r="C31" s="62"/>
      <c r="D31" s="62"/>
      <c r="E31" s="62"/>
      <c r="F31" s="62"/>
    </row>
  </sheetData>
  <mergeCells count="11">
    <mergeCell ref="A13:D13"/>
    <mergeCell ref="A15:D15"/>
    <mergeCell ref="E1:F1"/>
    <mergeCell ref="E2:F2"/>
    <mergeCell ref="E3:F3"/>
    <mergeCell ref="E4:F4"/>
    <mergeCell ref="D5:F5"/>
    <mergeCell ref="B6:F6"/>
    <mergeCell ref="C9:C11"/>
    <mergeCell ref="B9:B11"/>
    <mergeCell ref="A14:D14"/>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workbookViewId="0">
      <selection activeCell="D27" sqref="D27"/>
    </sheetView>
  </sheetViews>
  <sheetFormatPr defaultColWidth="9.140625" defaultRowHeight="15" x14ac:dyDescent="0.2"/>
  <cols>
    <col min="1" max="1" width="4" style="34" customWidth="1"/>
    <col min="2" max="2" width="13" style="34" customWidth="1"/>
    <col min="3" max="3" width="40.85546875" style="34" customWidth="1"/>
    <col min="4" max="4" width="44.28515625" style="34" customWidth="1"/>
    <col min="5" max="5" width="12.28515625" style="34" customWidth="1"/>
    <col min="6" max="6" width="15.5703125" style="34" customWidth="1"/>
    <col min="7" max="16384" width="9.140625" style="34"/>
  </cols>
  <sheetData>
    <row r="1" spans="1:8" x14ac:dyDescent="0.2">
      <c r="E1" s="138" t="s">
        <v>42</v>
      </c>
      <c r="F1" s="138"/>
    </row>
    <row r="2" spans="1:8" x14ac:dyDescent="0.2">
      <c r="E2" s="138" t="s">
        <v>192</v>
      </c>
      <c r="F2" s="138"/>
    </row>
    <row r="3" spans="1:8" x14ac:dyDescent="0.2">
      <c r="E3" s="138" t="s">
        <v>52</v>
      </c>
      <c r="F3" s="138"/>
    </row>
    <row r="4" spans="1:8" x14ac:dyDescent="0.2">
      <c r="E4" s="138" t="s">
        <v>59</v>
      </c>
      <c r="F4" s="138"/>
    </row>
    <row r="6" spans="1:8" ht="32.25" customHeight="1" x14ac:dyDescent="0.2">
      <c r="A6" s="158" t="s">
        <v>60</v>
      </c>
      <c r="B6" s="158"/>
      <c r="C6" s="158"/>
      <c r="D6" s="158"/>
      <c r="E6" s="158"/>
      <c r="F6" s="158"/>
      <c r="G6" s="7"/>
      <c r="H6" s="55"/>
    </row>
    <row r="7" spans="1:8" x14ac:dyDescent="0.2">
      <c r="F7" s="56" t="s">
        <v>23</v>
      </c>
    </row>
    <row r="8" spans="1:8" ht="45" x14ac:dyDescent="0.2">
      <c r="A8" s="30" t="s">
        <v>10</v>
      </c>
      <c r="B8" s="54" t="s">
        <v>16</v>
      </c>
      <c r="C8" s="54" t="s">
        <v>17</v>
      </c>
      <c r="D8" s="54" t="s">
        <v>18</v>
      </c>
      <c r="E8" s="54" t="s">
        <v>31</v>
      </c>
      <c r="F8" s="54" t="s">
        <v>2</v>
      </c>
    </row>
    <row r="9" spans="1:8" ht="17.25" customHeight="1" x14ac:dyDescent="0.25">
      <c r="A9" s="86" t="s">
        <v>91</v>
      </c>
      <c r="B9" s="162" t="s">
        <v>7</v>
      </c>
      <c r="C9" s="30" t="s">
        <v>61</v>
      </c>
      <c r="D9" s="30" t="s">
        <v>62</v>
      </c>
      <c r="E9" s="36"/>
      <c r="F9" s="36">
        <v>-4</v>
      </c>
    </row>
    <row r="10" spans="1:8" ht="17.25" customHeight="1" x14ac:dyDescent="0.25">
      <c r="A10" s="86" t="s">
        <v>34</v>
      </c>
      <c r="B10" s="162"/>
      <c r="C10" s="1" t="s">
        <v>67</v>
      </c>
      <c r="D10" s="53" t="s">
        <v>68</v>
      </c>
      <c r="E10" s="36"/>
      <c r="F10" s="36">
        <v>-1</v>
      </c>
    </row>
    <row r="11" spans="1:8" ht="17.25" customHeight="1" x14ac:dyDescent="0.2">
      <c r="A11" s="161" t="s">
        <v>24</v>
      </c>
      <c r="B11" s="161"/>
      <c r="C11" s="161"/>
      <c r="D11" s="161"/>
      <c r="E11" s="38">
        <f>SUM(E9:E10)</f>
        <v>0</v>
      </c>
      <c r="F11" s="38">
        <f>SUM(F9:F10)</f>
        <v>-5</v>
      </c>
    </row>
    <row r="12" spans="1:8" x14ac:dyDescent="0.2">
      <c r="A12" s="7"/>
      <c r="B12" s="7"/>
      <c r="C12" s="7"/>
      <c r="D12" s="7"/>
      <c r="E12" s="57"/>
      <c r="F12" s="57"/>
    </row>
    <row r="13" spans="1:8" x14ac:dyDescent="0.2">
      <c r="A13" s="7"/>
      <c r="B13" s="7"/>
      <c r="C13" s="7"/>
      <c r="D13" s="58"/>
      <c r="E13" s="59"/>
      <c r="F13" s="59"/>
    </row>
    <row r="14" spans="1:8" x14ac:dyDescent="0.2">
      <c r="A14" s="60"/>
      <c r="B14" s="60"/>
      <c r="C14" s="60"/>
      <c r="D14" s="61"/>
      <c r="E14" s="59"/>
      <c r="F14" s="59"/>
    </row>
    <row r="15" spans="1:8" x14ac:dyDescent="0.2">
      <c r="A15" s="60"/>
      <c r="B15" s="60"/>
      <c r="C15" s="60"/>
      <c r="D15" s="61"/>
      <c r="E15" s="59"/>
      <c r="F15" s="59"/>
    </row>
    <row r="16" spans="1:8" x14ac:dyDescent="0.2">
      <c r="A16" s="62"/>
      <c r="B16" s="62"/>
      <c r="C16" s="62"/>
      <c r="D16" s="61"/>
      <c r="E16" s="63"/>
      <c r="F16" s="63"/>
    </row>
    <row r="17" spans="1:6" x14ac:dyDescent="0.2">
      <c r="A17" s="62"/>
      <c r="B17" s="62"/>
      <c r="C17" s="62"/>
      <c r="D17" s="61"/>
      <c r="E17" s="63"/>
      <c r="F17" s="63"/>
    </row>
    <row r="18" spans="1:6" x14ac:dyDescent="0.2">
      <c r="A18" s="62"/>
      <c r="B18" s="62"/>
      <c r="C18" s="62"/>
      <c r="D18" s="64"/>
      <c r="E18" s="65"/>
      <c r="F18" s="65"/>
    </row>
    <row r="19" spans="1:6" x14ac:dyDescent="0.2">
      <c r="A19" s="62"/>
      <c r="B19" s="62"/>
      <c r="C19" s="62"/>
      <c r="D19" s="64"/>
      <c r="E19" s="65"/>
      <c r="F19" s="65"/>
    </row>
    <row r="20" spans="1:6" x14ac:dyDescent="0.2">
      <c r="A20" s="62"/>
      <c r="B20" s="62"/>
      <c r="C20" s="62"/>
      <c r="D20" s="64"/>
      <c r="E20" s="65"/>
      <c r="F20" s="65"/>
    </row>
    <row r="21" spans="1:6" x14ac:dyDescent="0.2">
      <c r="A21" s="62"/>
      <c r="B21" s="62"/>
      <c r="C21" s="62"/>
      <c r="D21" s="64"/>
      <c r="E21" s="65"/>
      <c r="F21" s="65"/>
    </row>
    <row r="22" spans="1:6" x14ac:dyDescent="0.2">
      <c r="A22" s="62"/>
      <c r="B22" s="62"/>
      <c r="C22" s="62"/>
      <c r="D22" s="64"/>
      <c r="E22" s="65"/>
      <c r="F22" s="65"/>
    </row>
    <row r="23" spans="1:6" x14ac:dyDescent="0.2">
      <c r="A23" s="62"/>
      <c r="B23" s="62"/>
      <c r="C23" s="62"/>
      <c r="D23" s="64"/>
      <c r="E23" s="65"/>
      <c r="F23" s="65"/>
    </row>
    <row r="24" spans="1:6" x14ac:dyDescent="0.2">
      <c r="A24" s="62"/>
      <c r="B24" s="62"/>
      <c r="C24" s="62"/>
      <c r="D24" s="64"/>
      <c r="E24" s="65"/>
      <c r="F24" s="65"/>
    </row>
    <row r="25" spans="1:6" x14ac:dyDescent="0.2">
      <c r="A25" s="62"/>
      <c r="B25" s="62"/>
      <c r="C25" s="62"/>
      <c r="D25" s="64"/>
      <c r="E25" s="65"/>
      <c r="F25" s="65"/>
    </row>
    <row r="26" spans="1:6" x14ac:dyDescent="0.2">
      <c r="A26" s="62"/>
      <c r="B26" s="62"/>
      <c r="C26" s="62"/>
      <c r="D26" s="62"/>
      <c r="E26" s="66"/>
      <c r="F26" s="66"/>
    </row>
    <row r="27" spans="1:6" x14ac:dyDescent="0.2">
      <c r="A27" s="62"/>
      <c r="B27" s="62"/>
      <c r="C27" s="62"/>
      <c r="D27" s="62"/>
      <c r="E27" s="62"/>
      <c r="F27" s="62"/>
    </row>
    <row r="28" spans="1:6" x14ac:dyDescent="0.2">
      <c r="A28" s="62"/>
      <c r="B28" s="62"/>
      <c r="C28" s="62"/>
      <c r="D28" s="62"/>
      <c r="E28" s="62"/>
      <c r="F28" s="62"/>
    </row>
    <row r="29" spans="1:6" x14ac:dyDescent="0.2">
      <c r="A29" s="62"/>
      <c r="B29" s="62"/>
      <c r="C29" s="62"/>
      <c r="D29" s="62"/>
      <c r="E29" s="62"/>
      <c r="F29" s="62"/>
    </row>
    <row r="30" spans="1:6" x14ac:dyDescent="0.2">
      <c r="A30" s="62"/>
      <c r="B30" s="62"/>
      <c r="C30" s="62"/>
      <c r="D30" s="62"/>
      <c r="E30" s="62"/>
      <c r="F30" s="62"/>
    </row>
    <row r="31" spans="1:6" x14ac:dyDescent="0.2">
      <c r="A31" s="62"/>
      <c r="B31" s="62"/>
      <c r="C31" s="62"/>
      <c r="D31" s="62"/>
      <c r="E31" s="62"/>
      <c r="F31" s="62"/>
    </row>
    <row r="32" spans="1:6" x14ac:dyDescent="0.2">
      <c r="A32" s="62"/>
      <c r="B32" s="62"/>
      <c r="C32" s="62"/>
      <c r="D32" s="62"/>
      <c r="E32" s="62"/>
      <c r="F32" s="62"/>
    </row>
    <row r="33" spans="1:6" x14ac:dyDescent="0.2">
      <c r="A33" s="62"/>
      <c r="B33" s="62"/>
      <c r="C33" s="62"/>
      <c r="D33" s="62"/>
      <c r="E33" s="62"/>
      <c r="F33" s="62"/>
    </row>
    <row r="34" spans="1:6" x14ac:dyDescent="0.2">
      <c r="A34" s="62"/>
      <c r="B34" s="62"/>
      <c r="C34" s="62"/>
      <c r="D34" s="62"/>
      <c r="E34" s="62"/>
      <c r="F34" s="62"/>
    </row>
    <row r="35" spans="1:6" x14ac:dyDescent="0.2">
      <c r="A35" s="62"/>
      <c r="B35" s="62"/>
      <c r="C35" s="62"/>
      <c r="D35" s="62"/>
      <c r="E35" s="62"/>
      <c r="F35" s="62"/>
    </row>
    <row r="36" spans="1:6" x14ac:dyDescent="0.2">
      <c r="A36" s="62"/>
      <c r="B36" s="62"/>
      <c r="C36" s="62"/>
      <c r="D36" s="62"/>
      <c r="E36" s="62"/>
      <c r="F36" s="62"/>
    </row>
  </sheetData>
  <mergeCells count="7">
    <mergeCell ref="A11:D11"/>
    <mergeCell ref="E1:F1"/>
    <mergeCell ref="E2:F2"/>
    <mergeCell ref="E3:F3"/>
    <mergeCell ref="E4:F4"/>
    <mergeCell ref="A6:F6"/>
    <mergeCell ref="B9:B10"/>
  </mergeCells>
  <pageMargins left="0.70866141732283472" right="0.70866141732283472"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workbookViewId="0">
      <selection activeCell="J15" sqref="J15"/>
    </sheetView>
  </sheetViews>
  <sheetFormatPr defaultColWidth="9.140625" defaultRowHeight="15" x14ac:dyDescent="0.25"/>
  <cols>
    <col min="1" max="1" width="6.28515625" style="21" customWidth="1"/>
    <col min="2" max="2" width="16.7109375" style="21" customWidth="1"/>
    <col min="3" max="3" width="35.42578125" style="21" customWidth="1"/>
    <col min="4" max="4" width="46.7109375" style="21" customWidth="1"/>
    <col min="5" max="5" width="12.85546875" style="21" customWidth="1"/>
    <col min="6" max="6" width="15.5703125" style="21" customWidth="1"/>
    <col min="7" max="7" width="9.140625" style="21" hidden="1" customWidth="1"/>
    <col min="8" max="8" width="9.140625" style="21"/>
    <col min="9" max="9" width="10.42578125" style="21" bestFit="1" customWidth="1"/>
    <col min="10" max="16384" width="9.140625" style="21"/>
  </cols>
  <sheetData>
    <row r="1" spans="1:12" ht="15" customHeight="1" x14ac:dyDescent="0.25">
      <c r="E1" s="138" t="s">
        <v>42</v>
      </c>
      <c r="F1" s="138"/>
    </row>
    <row r="2" spans="1:12" ht="15" customHeight="1" x14ac:dyDescent="0.25">
      <c r="E2" s="138" t="s">
        <v>192</v>
      </c>
      <c r="F2" s="138"/>
    </row>
    <row r="3" spans="1:12" ht="15" customHeight="1" x14ac:dyDescent="0.25">
      <c r="E3" s="138" t="s">
        <v>52</v>
      </c>
      <c r="F3" s="138"/>
    </row>
    <row r="4" spans="1:12" ht="15" customHeight="1" x14ac:dyDescent="0.25">
      <c r="E4" s="138" t="s">
        <v>45</v>
      </c>
      <c r="F4" s="138"/>
    </row>
    <row r="5" spans="1:12" ht="15" customHeight="1" x14ac:dyDescent="0.25">
      <c r="E5" s="45"/>
      <c r="F5" s="45"/>
    </row>
    <row r="6" spans="1:12" ht="13.5" customHeight="1" x14ac:dyDescent="0.25">
      <c r="A6" s="167" t="s">
        <v>55</v>
      </c>
      <c r="B6" s="167"/>
      <c r="C6" s="167"/>
      <c r="D6" s="167"/>
      <c r="E6" s="167"/>
      <c r="F6" s="167"/>
      <c r="G6" s="52"/>
      <c r="H6" s="52"/>
      <c r="I6" s="52"/>
      <c r="J6" s="52"/>
    </row>
    <row r="7" spans="1:12" ht="17.25" customHeight="1" x14ac:dyDescent="0.25">
      <c r="F7" s="21" t="s">
        <v>23</v>
      </c>
    </row>
    <row r="8" spans="1:12" ht="29.25" customHeight="1" x14ac:dyDescent="0.25">
      <c r="A8" s="101" t="s">
        <v>21</v>
      </c>
      <c r="B8" s="101" t="s">
        <v>16</v>
      </c>
      <c r="C8" s="101" t="s">
        <v>17</v>
      </c>
      <c r="D8" s="101" t="s">
        <v>18</v>
      </c>
      <c r="E8" s="101" t="s">
        <v>31</v>
      </c>
      <c r="F8" s="101" t="s">
        <v>2</v>
      </c>
      <c r="H8" s="52"/>
      <c r="I8" s="52"/>
    </row>
    <row r="9" spans="1:12" ht="18" customHeight="1" x14ac:dyDescent="0.25">
      <c r="A9" s="101" t="s">
        <v>85</v>
      </c>
      <c r="B9" s="163" t="s">
        <v>7</v>
      </c>
      <c r="C9" s="25" t="s">
        <v>208</v>
      </c>
      <c r="D9" s="10" t="s">
        <v>209</v>
      </c>
      <c r="E9" s="40">
        <v>0.45</v>
      </c>
      <c r="F9" s="40">
        <v>0.45</v>
      </c>
      <c r="H9" s="52"/>
      <c r="I9" s="52"/>
    </row>
    <row r="10" spans="1:12" ht="18" customHeight="1" x14ac:dyDescent="0.25">
      <c r="A10" s="101" t="s">
        <v>95</v>
      </c>
      <c r="B10" s="164"/>
      <c r="C10" s="25" t="s">
        <v>96</v>
      </c>
      <c r="D10" s="10" t="s">
        <v>97</v>
      </c>
      <c r="E10" s="40">
        <v>1.004</v>
      </c>
      <c r="F10" s="40"/>
      <c r="H10" s="52"/>
      <c r="I10" s="52"/>
    </row>
    <row r="11" spans="1:12" ht="18" customHeight="1" x14ac:dyDescent="0.25">
      <c r="A11" s="101" t="s">
        <v>92</v>
      </c>
      <c r="B11" s="164"/>
      <c r="C11" s="25" t="s">
        <v>121</v>
      </c>
      <c r="D11" s="10" t="s">
        <v>122</v>
      </c>
      <c r="E11" s="40">
        <v>0.15</v>
      </c>
      <c r="F11" s="40">
        <v>0.15</v>
      </c>
      <c r="H11" s="52"/>
      <c r="I11" s="52"/>
    </row>
    <row r="12" spans="1:12" ht="18" customHeight="1" x14ac:dyDescent="0.25">
      <c r="A12" s="101" t="s">
        <v>87</v>
      </c>
      <c r="B12" s="165"/>
      <c r="C12" s="25" t="s">
        <v>98</v>
      </c>
      <c r="D12" s="10" t="s">
        <v>99</v>
      </c>
      <c r="E12" s="40">
        <v>1.004</v>
      </c>
      <c r="F12" s="40">
        <v>1.004</v>
      </c>
      <c r="H12" s="52"/>
      <c r="I12" s="52"/>
    </row>
    <row r="13" spans="1:12" ht="17.25" customHeight="1" x14ac:dyDescent="0.25">
      <c r="A13" s="100" t="s">
        <v>76</v>
      </c>
      <c r="B13" s="160" t="s">
        <v>8</v>
      </c>
      <c r="C13" s="170" t="s">
        <v>3</v>
      </c>
      <c r="D13" s="68" t="s">
        <v>75</v>
      </c>
      <c r="E13" s="106">
        <f>SUM(E14:E16)</f>
        <v>-1114.7</v>
      </c>
      <c r="F13" s="106">
        <f>SUM(F14:F16)</f>
        <v>-6</v>
      </c>
      <c r="I13" s="79"/>
      <c r="L13" s="70"/>
    </row>
    <row r="14" spans="1:12" ht="31.5" customHeight="1" x14ac:dyDescent="0.25">
      <c r="A14" s="101" t="s">
        <v>77</v>
      </c>
      <c r="B14" s="160"/>
      <c r="C14" s="171"/>
      <c r="D14" s="10" t="s">
        <v>74</v>
      </c>
      <c r="E14" s="95">
        <v>-319.5</v>
      </c>
      <c r="F14" s="40"/>
      <c r="I14" s="22"/>
      <c r="L14" s="70"/>
    </row>
    <row r="15" spans="1:12" ht="31.5" customHeight="1" x14ac:dyDescent="0.25">
      <c r="A15" s="101" t="s">
        <v>201</v>
      </c>
      <c r="B15" s="160"/>
      <c r="C15" s="53" t="s">
        <v>199</v>
      </c>
      <c r="D15" s="10" t="s">
        <v>74</v>
      </c>
      <c r="E15" s="40">
        <v>-749</v>
      </c>
      <c r="F15" s="40">
        <v>-6</v>
      </c>
      <c r="I15" s="22"/>
      <c r="L15" s="70"/>
    </row>
    <row r="16" spans="1:12" ht="31.5" customHeight="1" x14ac:dyDescent="0.25">
      <c r="A16" s="90" t="s">
        <v>156</v>
      </c>
      <c r="B16" s="160"/>
      <c r="C16" s="53" t="s">
        <v>154</v>
      </c>
      <c r="D16" s="10" t="s">
        <v>74</v>
      </c>
      <c r="E16" s="40">
        <v>-46.2</v>
      </c>
      <c r="F16" s="40"/>
      <c r="I16" s="22"/>
      <c r="L16" s="70"/>
    </row>
    <row r="17" spans="1:12" ht="18" customHeight="1" x14ac:dyDescent="0.25">
      <c r="A17" s="107" t="s">
        <v>39</v>
      </c>
      <c r="B17" s="102" t="s">
        <v>81</v>
      </c>
      <c r="C17" s="94" t="s">
        <v>3</v>
      </c>
      <c r="D17" s="108" t="s">
        <v>219</v>
      </c>
      <c r="E17" s="95">
        <v>3.1</v>
      </c>
      <c r="F17" s="95"/>
      <c r="I17" s="22"/>
      <c r="L17" s="70"/>
    </row>
    <row r="18" spans="1:12" ht="30" customHeight="1" x14ac:dyDescent="0.25">
      <c r="A18" s="101" t="s">
        <v>79</v>
      </c>
      <c r="B18" s="163" t="s">
        <v>81</v>
      </c>
      <c r="C18" s="53" t="s">
        <v>3</v>
      </c>
      <c r="D18" s="98" t="s">
        <v>165</v>
      </c>
      <c r="E18" s="40">
        <v>-2.99</v>
      </c>
      <c r="F18" s="40">
        <v>-0.113</v>
      </c>
      <c r="I18" s="79"/>
      <c r="L18" s="70"/>
    </row>
    <row r="19" spans="1:12" ht="17.25" customHeight="1" x14ac:dyDescent="0.25">
      <c r="A19" s="101" t="s">
        <v>100</v>
      </c>
      <c r="B19" s="166"/>
      <c r="C19" s="30" t="s">
        <v>101</v>
      </c>
      <c r="D19" s="30" t="s">
        <v>102</v>
      </c>
      <c r="E19" s="40">
        <v>94.4</v>
      </c>
      <c r="F19" s="40">
        <v>93</v>
      </c>
      <c r="I19" s="79"/>
      <c r="L19" s="70"/>
    </row>
    <row r="20" spans="1:12" ht="17.25" customHeight="1" x14ac:dyDescent="0.25">
      <c r="A20" s="101" t="s">
        <v>146</v>
      </c>
      <c r="B20" s="163" t="s">
        <v>7</v>
      </c>
      <c r="C20" s="53" t="s">
        <v>61</v>
      </c>
      <c r="D20" s="53" t="s">
        <v>62</v>
      </c>
      <c r="E20" s="40">
        <v>1.0720000000000001</v>
      </c>
      <c r="F20" s="40"/>
      <c r="I20" s="79"/>
      <c r="L20" s="70"/>
    </row>
    <row r="21" spans="1:12" ht="17.25" customHeight="1" x14ac:dyDescent="0.25">
      <c r="A21" s="101" t="s">
        <v>159</v>
      </c>
      <c r="B21" s="162"/>
      <c r="C21" s="53" t="s">
        <v>63</v>
      </c>
      <c r="D21" s="53" t="s">
        <v>64</v>
      </c>
      <c r="E21" s="40">
        <v>0.53600000000000003</v>
      </c>
      <c r="F21" s="40"/>
      <c r="I21" s="79"/>
      <c r="L21" s="70"/>
    </row>
    <row r="22" spans="1:12" ht="17.25" customHeight="1" x14ac:dyDescent="0.25">
      <c r="A22" s="101" t="s">
        <v>69</v>
      </c>
      <c r="B22" s="162"/>
      <c r="C22" s="53" t="s">
        <v>65</v>
      </c>
      <c r="D22" s="53" t="s">
        <v>66</v>
      </c>
      <c r="E22" s="40">
        <v>3.9849999999999999</v>
      </c>
      <c r="F22" s="40"/>
      <c r="I22" s="79"/>
      <c r="L22" s="70"/>
    </row>
    <row r="23" spans="1:12" ht="31.5" customHeight="1" x14ac:dyDescent="0.25">
      <c r="A23" s="101" t="s">
        <v>187</v>
      </c>
      <c r="B23" s="162"/>
      <c r="C23" s="67" t="s">
        <v>70</v>
      </c>
      <c r="D23" s="30" t="s">
        <v>71</v>
      </c>
      <c r="E23" s="40">
        <v>0.874</v>
      </c>
      <c r="F23" s="40"/>
      <c r="I23" s="79"/>
      <c r="L23" s="70"/>
    </row>
    <row r="24" spans="1:12" ht="17.25" customHeight="1" x14ac:dyDescent="0.25">
      <c r="A24" s="101" t="s">
        <v>40</v>
      </c>
      <c r="B24" s="162"/>
      <c r="C24" s="53" t="s">
        <v>72</v>
      </c>
      <c r="D24" s="53" t="s">
        <v>73</v>
      </c>
      <c r="E24" s="40">
        <v>0.68600000000000005</v>
      </c>
      <c r="F24" s="40"/>
      <c r="I24" s="79"/>
      <c r="L24" s="70"/>
    </row>
    <row r="25" spans="1:12" ht="28.5" customHeight="1" x14ac:dyDescent="0.25">
      <c r="A25" s="101" t="s">
        <v>145</v>
      </c>
      <c r="B25" s="166"/>
      <c r="C25" s="53" t="s">
        <v>210</v>
      </c>
      <c r="D25" s="53" t="s">
        <v>211</v>
      </c>
      <c r="E25" s="40">
        <v>0.3</v>
      </c>
      <c r="F25" s="40"/>
      <c r="I25" s="79"/>
      <c r="L25" s="70"/>
    </row>
    <row r="26" spans="1:12" ht="18" customHeight="1" x14ac:dyDescent="0.25">
      <c r="A26" s="103" t="s">
        <v>89</v>
      </c>
      <c r="B26" s="99" t="s">
        <v>81</v>
      </c>
      <c r="C26" s="72" t="s">
        <v>3</v>
      </c>
      <c r="D26" s="53" t="s">
        <v>90</v>
      </c>
      <c r="E26" s="40">
        <v>38.133000000000003</v>
      </c>
      <c r="F26" s="40">
        <v>0.17499999999999999</v>
      </c>
      <c r="G26" s="22"/>
      <c r="I26" s="70"/>
      <c r="L26" s="70"/>
    </row>
    <row r="27" spans="1:12" ht="18" customHeight="1" x14ac:dyDescent="0.25">
      <c r="A27" s="129" t="s">
        <v>188</v>
      </c>
      <c r="B27" s="128" t="s">
        <v>82</v>
      </c>
      <c r="C27" s="30" t="s">
        <v>3</v>
      </c>
      <c r="D27" s="53" t="s">
        <v>181</v>
      </c>
      <c r="E27" s="40">
        <v>2.6429999999999998</v>
      </c>
      <c r="F27" s="40"/>
      <c r="G27" s="22"/>
      <c r="I27" s="79"/>
      <c r="L27" s="70"/>
    </row>
    <row r="28" spans="1:12" ht="18" customHeight="1" x14ac:dyDescent="0.25">
      <c r="A28" s="169" t="s">
        <v>19</v>
      </c>
      <c r="B28" s="169"/>
      <c r="C28" s="169"/>
      <c r="D28" s="169"/>
      <c r="E28" s="40">
        <f>SUM(E9:E12,E20:E25)</f>
        <v>10.061</v>
      </c>
      <c r="F28" s="40">
        <f>SUM(F9:F12,F20:F25)</f>
        <v>1.6040000000000001</v>
      </c>
      <c r="G28" s="22"/>
      <c r="I28" s="70"/>
      <c r="L28" s="70"/>
    </row>
    <row r="29" spans="1:12" ht="15" customHeight="1" x14ac:dyDescent="0.25">
      <c r="A29" s="169" t="s">
        <v>20</v>
      </c>
      <c r="B29" s="169"/>
      <c r="C29" s="169"/>
      <c r="D29" s="169"/>
      <c r="E29" s="95">
        <f>SUM(E14:E16)</f>
        <v>-1114.7</v>
      </c>
      <c r="F29" s="40">
        <f>SUM(F14:F16)</f>
        <v>-6</v>
      </c>
      <c r="G29" s="22"/>
    </row>
    <row r="30" spans="1:12" ht="15" customHeight="1" x14ac:dyDescent="0.25">
      <c r="A30" s="169" t="s">
        <v>83</v>
      </c>
      <c r="B30" s="169"/>
      <c r="C30" s="169"/>
      <c r="D30" s="169"/>
      <c r="E30" s="95">
        <f>SUM(E17:E19,E26)</f>
        <v>132.643</v>
      </c>
      <c r="F30" s="40">
        <f>SUM(F17:F19,F26)</f>
        <v>93.061999999999998</v>
      </c>
      <c r="G30" s="22"/>
    </row>
    <row r="31" spans="1:12" ht="15" customHeight="1" x14ac:dyDescent="0.25">
      <c r="A31" s="169" t="s">
        <v>84</v>
      </c>
      <c r="B31" s="169"/>
      <c r="C31" s="169"/>
      <c r="D31" s="169"/>
      <c r="E31" s="40">
        <f>SUM(E27)</f>
        <v>2.6429999999999998</v>
      </c>
      <c r="F31" s="40">
        <f>SUM(F27)</f>
        <v>0</v>
      </c>
      <c r="G31" s="22"/>
    </row>
    <row r="32" spans="1:12" ht="15" customHeight="1" x14ac:dyDescent="0.25">
      <c r="A32" s="168" t="s">
        <v>24</v>
      </c>
      <c r="B32" s="168"/>
      <c r="C32" s="168"/>
      <c r="D32" s="168"/>
      <c r="E32" s="123">
        <f>SUM(E28:E31)</f>
        <v>-969.35300000000007</v>
      </c>
      <c r="F32" s="106">
        <f>SUM(F28:F31)</f>
        <v>88.665999999999997</v>
      </c>
      <c r="I32" s="79"/>
    </row>
    <row r="33" spans="4:9" x14ac:dyDescent="0.25">
      <c r="E33" s="70"/>
    </row>
    <row r="34" spans="4:9" x14ac:dyDescent="0.25">
      <c r="D34" s="80"/>
      <c r="E34" s="70"/>
      <c r="F34" s="70"/>
      <c r="I34" s="70"/>
    </row>
    <row r="35" spans="4:9" x14ac:dyDescent="0.25">
      <c r="E35" s="70"/>
      <c r="I35" s="79"/>
    </row>
    <row r="36" spans="4:9" x14ac:dyDescent="0.25">
      <c r="E36" s="70"/>
    </row>
    <row r="37" spans="4:9" x14ac:dyDescent="0.25">
      <c r="E37" s="70"/>
    </row>
  </sheetData>
  <mergeCells count="15">
    <mergeCell ref="A32:D32"/>
    <mergeCell ref="A29:D29"/>
    <mergeCell ref="A30:D30"/>
    <mergeCell ref="C13:C14"/>
    <mergeCell ref="A28:D28"/>
    <mergeCell ref="A31:D31"/>
    <mergeCell ref="B18:B19"/>
    <mergeCell ref="B9:B12"/>
    <mergeCell ref="B20:B25"/>
    <mergeCell ref="E1:F1"/>
    <mergeCell ref="E2:F2"/>
    <mergeCell ref="E3:F3"/>
    <mergeCell ref="E4:F4"/>
    <mergeCell ref="A6:F6"/>
    <mergeCell ref="B13:B16"/>
  </mergeCells>
  <phoneticPr fontId="0" type="noConversion"/>
  <pageMargins left="1.1417322834645669" right="0.35433070866141736" top="0.39370078740157483" bottom="0.39370078740157483" header="0.51181102362204722" footer="0.51181102362204722"/>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workbookViewId="0">
      <selection activeCell="K15" sqref="K15"/>
    </sheetView>
  </sheetViews>
  <sheetFormatPr defaultColWidth="9.140625" defaultRowHeight="15" x14ac:dyDescent="0.2"/>
  <cols>
    <col min="1" max="1" width="4" style="34" customWidth="1"/>
    <col min="2" max="2" width="13" style="34" customWidth="1"/>
    <col min="3" max="3" width="41.28515625" style="34" customWidth="1"/>
    <col min="4" max="4" width="40.85546875" style="34" customWidth="1"/>
    <col min="5" max="5" width="12.5703125" style="34" customWidth="1"/>
    <col min="6" max="6" width="14.140625" style="34" customWidth="1"/>
    <col min="7" max="16384" width="9.140625" style="34"/>
  </cols>
  <sheetData>
    <row r="1" spans="1:9" ht="12.75" customHeight="1" x14ac:dyDescent="0.25">
      <c r="D1" s="21"/>
      <c r="E1" s="138" t="s">
        <v>42</v>
      </c>
      <c r="F1" s="138"/>
    </row>
    <row r="2" spans="1:9" ht="12.75" customHeight="1" x14ac:dyDescent="0.25">
      <c r="D2" s="21"/>
      <c r="E2" s="138" t="s">
        <v>192</v>
      </c>
      <c r="F2" s="138"/>
    </row>
    <row r="3" spans="1:9" ht="12.75" customHeight="1" x14ac:dyDescent="0.25">
      <c r="D3" s="21"/>
      <c r="E3" s="138" t="s">
        <v>52</v>
      </c>
      <c r="F3" s="138"/>
    </row>
    <row r="4" spans="1:9" ht="15" customHeight="1" x14ac:dyDescent="0.25">
      <c r="D4" s="21"/>
      <c r="E4" s="138" t="s">
        <v>48</v>
      </c>
      <c r="F4" s="138"/>
    </row>
    <row r="5" spans="1:9" ht="15" customHeight="1" x14ac:dyDescent="0.2"/>
    <row r="6" spans="1:9" ht="30" customHeight="1" x14ac:dyDescent="0.2">
      <c r="A6" s="158" t="s">
        <v>56</v>
      </c>
      <c r="B6" s="158"/>
      <c r="C6" s="158"/>
      <c r="D6" s="158"/>
      <c r="E6" s="158"/>
      <c r="F6" s="158"/>
      <c r="G6" s="7"/>
      <c r="H6" s="7"/>
      <c r="I6" s="7"/>
    </row>
    <row r="7" spans="1:9" ht="15" customHeight="1" x14ac:dyDescent="0.2">
      <c r="F7" s="31" t="s">
        <v>23</v>
      </c>
    </row>
    <row r="8" spans="1:9" ht="45.75" customHeight="1" x14ac:dyDescent="0.2">
      <c r="A8" s="44" t="s">
        <v>10</v>
      </c>
      <c r="B8" s="44" t="s">
        <v>16</v>
      </c>
      <c r="C8" s="44" t="s">
        <v>17</v>
      </c>
      <c r="D8" s="44" t="s">
        <v>18</v>
      </c>
      <c r="E8" s="44" t="s">
        <v>31</v>
      </c>
      <c r="F8" s="44" t="s">
        <v>2</v>
      </c>
    </row>
    <row r="9" spans="1:9" ht="29.25" customHeight="1" x14ac:dyDescent="0.25">
      <c r="A9" s="120" t="s">
        <v>32</v>
      </c>
      <c r="B9" s="163" t="s">
        <v>7</v>
      </c>
      <c r="C9" s="30" t="s">
        <v>70</v>
      </c>
      <c r="D9" s="30" t="s">
        <v>71</v>
      </c>
      <c r="E9" s="36">
        <v>0.2</v>
      </c>
      <c r="F9" s="36"/>
    </row>
    <row r="10" spans="1:9" ht="18" customHeight="1" x14ac:dyDescent="0.25">
      <c r="A10" s="120" t="s">
        <v>95</v>
      </c>
      <c r="B10" s="162"/>
      <c r="C10" s="30" t="s">
        <v>72</v>
      </c>
      <c r="D10" s="30" t="s">
        <v>73</v>
      </c>
      <c r="E10" s="36">
        <v>-14.1</v>
      </c>
      <c r="F10" s="36"/>
    </row>
    <row r="11" spans="1:9" ht="17.25" customHeight="1" x14ac:dyDescent="0.25">
      <c r="A11" s="120" t="s">
        <v>92</v>
      </c>
      <c r="B11" s="162"/>
      <c r="C11" s="30" t="s">
        <v>63</v>
      </c>
      <c r="D11" s="30" t="s">
        <v>64</v>
      </c>
      <c r="E11" s="36">
        <v>-0.5</v>
      </c>
      <c r="F11" s="36"/>
    </row>
    <row r="12" spans="1:9" ht="17.25" customHeight="1" x14ac:dyDescent="0.25">
      <c r="A12" s="120" t="s">
        <v>87</v>
      </c>
      <c r="B12" s="162"/>
      <c r="C12" s="30" t="s">
        <v>65</v>
      </c>
      <c r="D12" s="30" t="s">
        <v>66</v>
      </c>
      <c r="E12" s="36">
        <v>-3.3</v>
      </c>
      <c r="F12" s="36">
        <v>-0.5</v>
      </c>
    </row>
    <row r="13" spans="1:9" ht="17.25" customHeight="1" x14ac:dyDescent="0.25">
      <c r="A13" s="120" t="s">
        <v>34</v>
      </c>
      <c r="B13" s="162"/>
      <c r="C13" s="1" t="s">
        <v>67</v>
      </c>
      <c r="D13" s="53" t="s">
        <v>68</v>
      </c>
      <c r="E13" s="36">
        <v>1</v>
      </c>
      <c r="F13" s="36"/>
    </row>
    <row r="14" spans="1:9" ht="17.25" customHeight="1" x14ac:dyDescent="0.25">
      <c r="A14" s="120" t="s">
        <v>35</v>
      </c>
      <c r="B14" s="162"/>
      <c r="C14" s="30" t="s">
        <v>199</v>
      </c>
      <c r="D14" s="30" t="s">
        <v>203</v>
      </c>
      <c r="E14" s="36">
        <v>-8.4</v>
      </c>
      <c r="F14" s="36"/>
    </row>
    <row r="15" spans="1:9" ht="18" customHeight="1" x14ac:dyDescent="0.25">
      <c r="A15" s="120" t="s">
        <v>37</v>
      </c>
      <c r="B15" s="162"/>
      <c r="C15" s="30" t="s">
        <v>93</v>
      </c>
      <c r="D15" s="30" t="s">
        <v>94</v>
      </c>
      <c r="E15" s="36">
        <v>-2.7</v>
      </c>
      <c r="F15" s="36"/>
    </row>
    <row r="16" spans="1:9" ht="18" customHeight="1" x14ac:dyDescent="0.25">
      <c r="A16" s="120" t="s">
        <v>76</v>
      </c>
      <c r="B16" s="162"/>
      <c r="C16" s="30" t="s">
        <v>119</v>
      </c>
      <c r="D16" s="30" t="s">
        <v>120</v>
      </c>
      <c r="E16" s="36">
        <v>-5.4</v>
      </c>
      <c r="F16" s="36"/>
    </row>
    <row r="17" spans="1:11" ht="18" customHeight="1" x14ac:dyDescent="0.25">
      <c r="A17" s="120" t="s">
        <v>39</v>
      </c>
      <c r="B17" s="162"/>
      <c r="C17" s="30" t="s">
        <v>96</v>
      </c>
      <c r="D17" s="30" t="s">
        <v>97</v>
      </c>
      <c r="E17" s="36">
        <v>-1.8</v>
      </c>
      <c r="F17" s="36"/>
    </row>
    <row r="18" spans="1:11" ht="18" customHeight="1" x14ac:dyDescent="0.25">
      <c r="A18" s="120" t="s">
        <v>79</v>
      </c>
      <c r="B18" s="162"/>
      <c r="C18" s="30" t="s">
        <v>121</v>
      </c>
      <c r="D18" s="30" t="s">
        <v>122</v>
      </c>
      <c r="E18" s="36">
        <v>-3.1</v>
      </c>
      <c r="F18" s="36"/>
    </row>
    <row r="19" spans="1:11" ht="18" customHeight="1" x14ac:dyDescent="0.25">
      <c r="A19" s="120" t="s">
        <v>100</v>
      </c>
      <c r="B19" s="162"/>
      <c r="C19" s="30" t="s">
        <v>98</v>
      </c>
      <c r="D19" s="30" t="s">
        <v>99</v>
      </c>
      <c r="E19" s="36">
        <v>-5.7</v>
      </c>
      <c r="F19" s="36"/>
    </row>
    <row r="20" spans="1:11" ht="17.25" customHeight="1" x14ac:dyDescent="0.25">
      <c r="A20" s="120" t="s">
        <v>78</v>
      </c>
      <c r="B20" s="162"/>
      <c r="C20" s="30" t="s">
        <v>116</v>
      </c>
      <c r="D20" s="30" t="s">
        <v>117</v>
      </c>
      <c r="E20" s="36">
        <v>-2.5</v>
      </c>
      <c r="F20" s="36">
        <v>-1</v>
      </c>
    </row>
    <row r="21" spans="1:11" ht="17.25" customHeight="1" x14ac:dyDescent="0.25">
      <c r="A21" s="120" t="s">
        <v>113</v>
      </c>
      <c r="B21" s="162"/>
      <c r="C21" s="30" t="s">
        <v>114</v>
      </c>
      <c r="D21" s="30" t="s">
        <v>115</v>
      </c>
      <c r="E21" s="36">
        <v>-1.8</v>
      </c>
      <c r="F21" s="36"/>
    </row>
    <row r="22" spans="1:11" ht="17.25" customHeight="1" x14ac:dyDescent="0.25">
      <c r="A22" s="120" t="s">
        <v>125</v>
      </c>
      <c r="B22" s="166"/>
      <c r="C22" s="117" t="s">
        <v>123</v>
      </c>
      <c r="D22" s="117" t="s">
        <v>124</v>
      </c>
      <c r="E22" s="36">
        <v>-2.9</v>
      </c>
      <c r="F22" s="36"/>
    </row>
    <row r="23" spans="1:11" ht="25.5" customHeight="1" x14ac:dyDescent="0.25">
      <c r="A23" s="120" t="s">
        <v>147</v>
      </c>
      <c r="B23" s="118" t="s">
        <v>81</v>
      </c>
      <c r="C23" s="30" t="s">
        <v>154</v>
      </c>
      <c r="D23" s="30" t="s">
        <v>155</v>
      </c>
      <c r="E23" s="36">
        <v>-10.8</v>
      </c>
      <c r="F23" s="36"/>
    </row>
    <row r="24" spans="1:11" ht="29.25" customHeight="1" x14ac:dyDescent="0.25">
      <c r="A24" s="120" t="s">
        <v>146</v>
      </c>
      <c r="B24" s="163" t="s">
        <v>105</v>
      </c>
      <c r="C24" s="30" t="s">
        <v>148</v>
      </c>
      <c r="D24" s="30" t="s">
        <v>149</v>
      </c>
      <c r="E24" s="36">
        <v>2.5</v>
      </c>
      <c r="F24" s="36"/>
    </row>
    <row r="25" spans="1:11" ht="16.5" customHeight="1" x14ac:dyDescent="0.25">
      <c r="A25" s="120" t="s">
        <v>159</v>
      </c>
      <c r="B25" s="166"/>
      <c r="C25" s="30" t="s">
        <v>103</v>
      </c>
      <c r="D25" s="30" t="s">
        <v>104</v>
      </c>
      <c r="E25" s="36">
        <v>5</v>
      </c>
      <c r="F25" s="36"/>
    </row>
    <row r="26" spans="1:11" ht="27.75" customHeight="1" x14ac:dyDescent="0.25">
      <c r="A26" s="120" t="s">
        <v>69</v>
      </c>
      <c r="B26" s="119" t="s">
        <v>105</v>
      </c>
      <c r="C26" s="30" t="s">
        <v>197</v>
      </c>
      <c r="D26" s="30" t="s">
        <v>198</v>
      </c>
      <c r="E26" s="36">
        <v>10</v>
      </c>
      <c r="F26" s="36"/>
    </row>
    <row r="27" spans="1:11" ht="16.5" customHeight="1" x14ac:dyDescent="0.25">
      <c r="A27" s="120" t="s">
        <v>58</v>
      </c>
      <c r="B27" s="118" t="s">
        <v>167</v>
      </c>
      <c r="C27" s="109" t="s">
        <v>3</v>
      </c>
      <c r="D27" s="30" t="s">
        <v>168</v>
      </c>
      <c r="E27" s="36">
        <v>100</v>
      </c>
      <c r="F27" s="36"/>
    </row>
    <row r="28" spans="1:11" ht="18" customHeight="1" x14ac:dyDescent="0.25">
      <c r="A28" s="172" t="s">
        <v>19</v>
      </c>
      <c r="B28" s="172"/>
      <c r="C28" s="172"/>
      <c r="D28" s="172"/>
      <c r="E28" s="36">
        <f>SUM(E9:E22)</f>
        <v>-51</v>
      </c>
      <c r="F28" s="36">
        <f>SUM(F9:F22)</f>
        <v>-1.5</v>
      </c>
      <c r="I28" s="8"/>
      <c r="J28" s="8"/>
      <c r="K28" s="8"/>
    </row>
    <row r="29" spans="1:11" ht="18" customHeight="1" x14ac:dyDescent="0.25">
      <c r="A29" s="172" t="s">
        <v>83</v>
      </c>
      <c r="B29" s="172"/>
      <c r="C29" s="172"/>
      <c r="D29" s="172"/>
      <c r="E29" s="36">
        <f>SUM(E23)</f>
        <v>-10.8</v>
      </c>
      <c r="F29" s="36">
        <f>SUM(F23)</f>
        <v>0</v>
      </c>
      <c r="I29" s="8"/>
      <c r="J29" s="8"/>
      <c r="K29" s="8"/>
    </row>
    <row r="30" spans="1:11" ht="18" customHeight="1" x14ac:dyDescent="0.25">
      <c r="A30" s="172" t="s">
        <v>106</v>
      </c>
      <c r="B30" s="172"/>
      <c r="C30" s="172"/>
      <c r="D30" s="172"/>
      <c r="E30" s="36">
        <f>SUM(E24:E26)</f>
        <v>17.5</v>
      </c>
      <c r="F30" s="36">
        <f>SUM(F24:F26)</f>
        <v>0</v>
      </c>
      <c r="I30" s="8"/>
      <c r="J30" s="8"/>
      <c r="K30" s="8"/>
    </row>
    <row r="31" spans="1:11" ht="18" customHeight="1" x14ac:dyDescent="0.25">
      <c r="A31" s="172" t="s">
        <v>169</v>
      </c>
      <c r="B31" s="172"/>
      <c r="C31" s="172"/>
      <c r="D31" s="172"/>
      <c r="E31" s="36">
        <f>SUM(E27)</f>
        <v>100</v>
      </c>
      <c r="F31" s="36">
        <f>SUM(F27)</f>
        <v>0</v>
      </c>
      <c r="I31" s="8"/>
      <c r="J31" s="8"/>
      <c r="K31" s="8"/>
    </row>
    <row r="32" spans="1:11" ht="18" customHeight="1" x14ac:dyDescent="0.2">
      <c r="A32" s="161" t="s">
        <v>24</v>
      </c>
      <c r="B32" s="161"/>
      <c r="C32" s="161"/>
      <c r="D32" s="161"/>
      <c r="E32" s="38">
        <f>SUM(E28:E31)</f>
        <v>55.7</v>
      </c>
      <c r="F32" s="38">
        <f>SUM(F28:F31)</f>
        <v>-1.5</v>
      </c>
    </row>
    <row r="34" spans="5:6" x14ac:dyDescent="0.2">
      <c r="E34" s="8"/>
      <c r="F34" s="8"/>
    </row>
    <row r="35" spans="5:6" x14ac:dyDescent="0.2">
      <c r="E35" s="8"/>
      <c r="F35" s="8"/>
    </row>
    <row r="36" spans="5:6" x14ac:dyDescent="0.2">
      <c r="E36" s="8"/>
      <c r="F36" s="8"/>
    </row>
    <row r="37" spans="5:6" x14ac:dyDescent="0.2">
      <c r="E37" s="8"/>
    </row>
    <row r="38" spans="5:6" x14ac:dyDescent="0.2">
      <c r="E38" s="8"/>
      <c r="F38" s="8"/>
    </row>
  </sheetData>
  <mergeCells count="12">
    <mergeCell ref="A32:D32"/>
    <mergeCell ref="A28:D28"/>
    <mergeCell ref="A6:F6"/>
    <mergeCell ref="E1:F1"/>
    <mergeCell ref="E2:F2"/>
    <mergeCell ref="E3:F3"/>
    <mergeCell ref="E4:F4"/>
    <mergeCell ref="A30:D30"/>
    <mergeCell ref="A29:D29"/>
    <mergeCell ref="B9:B22"/>
    <mergeCell ref="B24:B25"/>
    <mergeCell ref="A31:D31"/>
  </mergeCells>
  <pageMargins left="1.1417322834645669" right="0.35433070866141736" top="0.39370078740157483" bottom="0" header="0.51181102362204722" footer="0.51181102362204722"/>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H24"/>
  <sheetViews>
    <sheetView workbookViewId="0">
      <selection activeCell="F25" sqref="F25"/>
    </sheetView>
  </sheetViews>
  <sheetFormatPr defaultColWidth="9.140625" defaultRowHeight="15" x14ac:dyDescent="0.2"/>
  <cols>
    <col min="1" max="1" width="4.5703125" style="5" customWidth="1"/>
    <col min="2" max="2" width="10.140625" style="5" customWidth="1"/>
    <col min="3" max="3" width="62.42578125" style="5" customWidth="1"/>
    <col min="4" max="4" width="19.28515625" style="5" customWidth="1"/>
    <col min="5" max="5" width="18.7109375" style="5" customWidth="1"/>
    <col min="6" max="16384" width="9.140625" style="5"/>
  </cols>
  <sheetData>
    <row r="1" spans="1:7" ht="13.5" customHeight="1" x14ac:dyDescent="0.2">
      <c r="C1" s="34"/>
      <c r="D1" s="138" t="s">
        <v>42</v>
      </c>
      <c r="E1" s="138"/>
    </row>
    <row r="2" spans="1:7" ht="13.5" customHeight="1" x14ac:dyDescent="0.2">
      <c r="C2" s="34"/>
      <c r="D2" s="138" t="s">
        <v>192</v>
      </c>
      <c r="E2" s="138"/>
    </row>
    <row r="3" spans="1:7" ht="13.5" customHeight="1" x14ac:dyDescent="0.2">
      <c r="C3" s="34"/>
      <c r="D3" s="138" t="s">
        <v>52</v>
      </c>
      <c r="E3" s="138"/>
    </row>
    <row r="4" spans="1:7" ht="13.5" customHeight="1" x14ac:dyDescent="0.2">
      <c r="C4" s="34"/>
      <c r="D4" s="138" t="s">
        <v>49</v>
      </c>
      <c r="E4" s="138"/>
    </row>
    <row r="5" spans="1:7" x14ac:dyDescent="0.25">
      <c r="D5" s="29"/>
      <c r="E5" s="29"/>
    </row>
    <row r="6" spans="1:7" ht="32.25" customHeight="1" x14ac:dyDescent="0.2">
      <c r="A6" s="179" t="s">
        <v>57</v>
      </c>
      <c r="B6" s="179"/>
      <c r="C6" s="179"/>
      <c r="D6" s="179"/>
      <c r="E6" s="179"/>
    </row>
    <row r="7" spans="1:7" ht="15" customHeight="1" x14ac:dyDescent="0.2">
      <c r="E7" s="35" t="s">
        <v>23</v>
      </c>
    </row>
    <row r="8" spans="1:7" ht="35.25" customHeight="1" x14ac:dyDescent="0.2">
      <c r="A8" s="46" t="s">
        <v>21</v>
      </c>
      <c r="B8" s="42" t="s">
        <v>6</v>
      </c>
      <c r="C8" s="42" t="s">
        <v>5</v>
      </c>
      <c r="D8" s="42" t="s">
        <v>1</v>
      </c>
      <c r="E8" s="32" t="s">
        <v>2</v>
      </c>
    </row>
    <row r="9" spans="1:7" ht="24.95" customHeight="1" x14ac:dyDescent="0.25">
      <c r="A9" s="46" t="s">
        <v>32</v>
      </c>
      <c r="B9" s="121" t="s">
        <v>7</v>
      </c>
      <c r="C9" s="6" t="s">
        <v>30</v>
      </c>
      <c r="D9" s="37">
        <f>SUM('savivaldybės funkcijos(3)'!E36,'ugd_reikmems(5)'!E11,'kt_ dotacijos (6)'!E28,'biud_ist_pajamos (7)'!E28)</f>
        <v>-25.239000000000001</v>
      </c>
      <c r="E9" s="37">
        <f>SUM('savivaldybės funkcijos(3)'!F36,'ugd_reikmems(5)'!F11,'kt_ dotacijos (6)'!F28,'biud_ist_pajamos (7)'!F28)</f>
        <v>-9.3960000000000008</v>
      </c>
      <c r="G9" s="11"/>
    </row>
    <row r="10" spans="1:7" ht="24.95" customHeight="1" x14ac:dyDescent="0.25">
      <c r="A10" s="46" t="s">
        <v>33</v>
      </c>
      <c r="B10" s="33" t="s">
        <v>8</v>
      </c>
      <c r="C10" s="6" t="s">
        <v>13</v>
      </c>
      <c r="D10" s="37">
        <f>SUM('savivaldybės funkcijos(3)'!E37,'kt_ dotacijos (6)'!E29)</f>
        <v>-1191.6000000000001</v>
      </c>
      <c r="E10" s="37">
        <f>SUM('savivaldybės funkcijos(3)'!F37,'kt_ dotacijos (6)'!F29)</f>
        <v>-6.7</v>
      </c>
      <c r="G10" s="11"/>
    </row>
    <row r="11" spans="1:7" ht="24.95" customHeight="1" x14ac:dyDescent="0.25">
      <c r="A11" s="71" t="s">
        <v>85</v>
      </c>
      <c r="B11" s="33" t="s">
        <v>81</v>
      </c>
      <c r="C11" s="6" t="s">
        <v>86</v>
      </c>
      <c r="D11" s="93">
        <f>SUM('savivaldybės funkcijos(3)'!E38,'v. f-jos(4)'!E13,'kt_ dotacijos (6)'!E30,'biud_ist_pajamos (7)'!E29)</f>
        <v>64.243000000000009</v>
      </c>
      <c r="E11" s="93">
        <f>SUM('savivaldybės funkcijos(3)'!F38,'v. f-jos(4)'!F13,'kt_ dotacijos (6)'!F30,'biud_ist_pajamos (7)'!F29)</f>
        <v>-0.41100000000000136</v>
      </c>
      <c r="G11" s="11"/>
    </row>
    <row r="12" spans="1:7" ht="24.95" customHeight="1" x14ac:dyDescent="0.25">
      <c r="A12" s="76" t="s">
        <v>92</v>
      </c>
      <c r="B12" s="33" t="s">
        <v>105</v>
      </c>
      <c r="C12" s="6" t="s">
        <v>109</v>
      </c>
      <c r="D12" s="37">
        <f>SUM('savivaldybės funkcijos(3)'!E39,'biud_ist_pajamos (7)'!E30)</f>
        <v>17.5</v>
      </c>
      <c r="E12" s="37">
        <f>SUM('savivaldybės funkcijos(3)'!F39,'biud_ist_pajamos (7)'!F30)</f>
        <v>-16.100000000000001</v>
      </c>
      <c r="G12" s="11"/>
    </row>
    <row r="13" spans="1:7" ht="24.95" customHeight="1" x14ac:dyDescent="0.25">
      <c r="A13" s="71" t="s">
        <v>87</v>
      </c>
      <c r="B13" s="33" t="s">
        <v>82</v>
      </c>
      <c r="C13" s="6" t="s">
        <v>88</v>
      </c>
      <c r="D13" s="93">
        <f>SUM('savivaldybės funkcijos(3)'!E40,'v. f-jos(4)'!E14,'kt_ dotacijos (6)'!E31)</f>
        <v>-0.25700000000000234</v>
      </c>
      <c r="E13" s="93">
        <f>SUM('savivaldybės funkcijos(3)'!F40,'v. f-jos(4)'!F14,'kt_ dotacijos (6)'!F31)</f>
        <v>-4.5999999999999979</v>
      </c>
      <c r="G13" s="11"/>
    </row>
    <row r="14" spans="1:7" ht="24.95" customHeight="1" x14ac:dyDescent="0.25">
      <c r="A14" s="87" t="s">
        <v>34</v>
      </c>
      <c r="B14" s="33" t="s">
        <v>167</v>
      </c>
      <c r="C14" s="6" t="s">
        <v>193</v>
      </c>
      <c r="D14" s="93">
        <f>SUM('savivaldybės funkcijos(3)'!E41,'biud_ist_pajamos (7)'!E31)</f>
        <v>169.8</v>
      </c>
      <c r="E14" s="37">
        <f>SUM('savivaldybės funkcijos(3)'!F41,'biud_ist_pajamos (7)'!F31)</f>
        <v>0</v>
      </c>
      <c r="G14" s="11"/>
    </row>
    <row r="15" spans="1:7" ht="17.25" customHeight="1" x14ac:dyDescent="0.2">
      <c r="A15" s="71" t="s">
        <v>35</v>
      </c>
      <c r="B15" s="177" t="s">
        <v>22</v>
      </c>
      <c r="C15" s="178"/>
      <c r="D15" s="97">
        <f>SUM(D9:D14)</f>
        <v>-965.55300000000034</v>
      </c>
      <c r="E15" s="97">
        <f>SUM(E9:E14)</f>
        <v>-37.206999999999994</v>
      </c>
      <c r="F15" s="18"/>
      <c r="G15" s="18"/>
    </row>
    <row r="16" spans="1:7" ht="18" customHeight="1" x14ac:dyDescent="0.25">
      <c r="A16" s="71" t="s">
        <v>36</v>
      </c>
      <c r="B16" s="173" t="s">
        <v>29</v>
      </c>
      <c r="C16" s="174"/>
      <c r="D16" s="37">
        <v>0</v>
      </c>
      <c r="E16" s="37">
        <v>0</v>
      </c>
    </row>
    <row r="17" spans="1:8" ht="17.25" customHeight="1" x14ac:dyDescent="0.2">
      <c r="A17" s="71" t="s">
        <v>37</v>
      </c>
      <c r="B17" s="175" t="s">
        <v>26</v>
      </c>
      <c r="C17" s="176"/>
      <c r="D17" s="97">
        <f>D15-D16</f>
        <v>-965.55300000000034</v>
      </c>
      <c r="E17" s="97">
        <f>E15-E16</f>
        <v>-37.206999999999994</v>
      </c>
      <c r="G17" s="41"/>
      <c r="H17" s="41"/>
    </row>
    <row r="18" spans="1:8" x14ac:dyDescent="0.2">
      <c r="C18" s="23"/>
      <c r="E18" s="12"/>
    </row>
    <row r="19" spans="1:8" x14ac:dyDescent="0.2">
      <c r="C19" s="23"/>
      <c r="D19" s="41"/>
    </row>
    <row r="20" spans="1:8" x14ac:dyDescent="0.2">
      <c r="C20" s="50"/>
      <c r="D20" s="41"/>
    </row>
    <row r="22" spans="1:8" x14ac:dyDescent="0.2">
      <c r="D22" s="41"/>
    </row>
    <row r="24" spans="1:8" x14ac:dyDescent="0.2">
      <c r="D24" s="41"/>
    </row>
  </sheetData>
  <mergeCells count="8">
    <mergeCell ref="B16:C16"/>
    <mergeCell ref="B17:C17"/>
    <mergeCell ref="B15:C15"/>
    <mergeCell ref="D1:E1"/>
    <mergeCell ref="D2:E2"/>
    <mergeCell ref="D3:E3"/>
    <mergeCell ref="D4:E4"/>
    <mergeCell ref="A6:E6"/>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8</vt:i4>
      </vt:variant>
      <vt:variant>
        <vt:lpstr>Įvardinti diapazonai</vt:lpstr>
      </vt:variant>
      <vt:variant>
        <vt:i4>5</vt:i4>
      </vt:variant>
    </vt:vector>
  </HeadingPairs>
  <TitlesOfParts>
    <vt:vector size="13" baseType="lpstr">
      <vt:lpstr>pajamos (1)</vt:lpstr>
      <vt:lpstr> imokos(2)</vt:lpstr>
      <vt:lpstr>savivaldybės funkcijos(3)</vt:lpstr>
      <vt:lpstr>v. f-jos(4)</vt:lpstr>
      <vt:lpstr>ugd_reikmems(5)</vt:lpstr>
      <vt:lpstr>kt_ dotacijos (6)</vt:lpstr>
      <vt:lpstr>biud_ist_pajamos (7)</vt:lpstr>
      <vt:lpstr>programos(9)</vt:lpstr>
      <vt:lpstr>' imokos(2)'!Print_Titles</vt:lpstr>
      <vt:lpstr>'biud_ist_pajamos (7)'!Print_Titles</vt:lpstr>
      <vt:lpstr>'kt_ dotacijos (6)'!Print_Titles</vt:lpstr>
      <vt:lpstr>'pajamos (1)'!Print_Titles</vt:lpstr>
      <vt:lpstr>'savivaldybės funkcijos(3)'!Print_Titles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margarita</dc:creator>
  <cp:lastModifiedBy>Jovita Šumskienė</cp:lastModifiedBy>
  <cp:lastPrinted>2022-12-21T10:58:30Z</cp:lastPrinted>
  <dcterms:created xsi:type="dcterms:W3CDTF">2002-11-07T10:01:21Z</dcterms:created>
  <dcterms:modified xsi:type="dcterms:W3CDTF">2022-12-21T11:56:10Z</dcterms:modified>
</cp:coreProperties>
</file>