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1745"/>
  </bookViews>
  <sheets>
    <sheet name="pajamos (1)" sheetId="11" r:id="rId1"/>
    <sheet name=" imokos(2)" sheetId="12" r:id="rId2"/>
    <sheet name="savivaldybės funkcijos(3)" sheetId="24" r:id="rId3"/>
    <sheet name="v. f-jos(4)" sheetId="35" r:id="rId4"/>
    <sheet name="ugd_reikmems(5)" sheetId="34" r:id="rId5"/>
    <sheet name="kt_ dotacijos (6)" sheetId="21" r:id="rId6"/>
    <sheet name="biud_ist_pajamos (7)" sheetId="33" r:id="rId7"/>
    <sheet name="programos(9)" sheetId="6" r:id="rId8"/>
  </sheets>
  <definedNames>
    <definedName name="_xlnm.Print_Titles" localSheetId="1">' imokos(2)'!$9:$9</definedName>
    <definedName name="_xlnm.Print_Titles" localSheetId="6">'biud_ist_pajamos (7)'!$8:$8</definedName>
    <definedName name="_xlnm.Print_Titles" localSheetId="5">'kt_ dotacijos (6)'!$8:$8</definedName>
    <definedName name="_xlnm.Print_Titles" localSheetId="0">'pajamos (1)'!$9:$9</definedName>
    <definedName name="_xlnm.Print_Titles" localSheetId="2">'savivaldybės funkcijos(3)'!$8:$8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1" l="1"/>
  <c r="F23" i="21"/>
  <c r="E65" i="24" l="1"/>
  <c r="F65" i="24"/>
  <c r="E25" i="21" l="1"/>
  <c r="F25" i="21"/>
  <c r="E24" i="21"/>
  <c r="F24" i="21"/>
  <c r="E14" i="21"/>
  <c r="F14" i="21"/>
  <c r="E21" i="33"/>
  <c r="F21" i="33"/>
  <c r="E20" i="33"/>
  <c r="F20" i="33"/>
  <c r="E19" i="33"/>
  <c r="F19" i="33"/>
  <c r="D14" i="6"/>
  <c r="E14" i="6"/>
  <c r="E64" i="24"/>
  <c r="D13" i="6" s="1"/>
  <c r="F64" i="24"/>
  <c r="E13" i="6" s="1"/>
  <c r="E63" i="24"/>
  <c r="F63" i="24"/>
  <c r="E62" i="24"/>
  <c r="D11" i="6" s="1"/>
  <c r="F62" i="24"/>
  <c r="E11" i="6" s="1"/>
  <c r="E61" i="24"/>
  <c r="F61" i="24"/>
  <c r="E60" i="24"/>
  <c r="F60" i="24"/>
  <c r="E41" i="24"/>
  <c r="F41" i="24"/>
  <c r="C24" i="11"/>
  <c r="C11" i="11"/>
  <c r="D9" i="6" l="1"/>
  <c r="E26" i="21"/>
  <c r="F26" i="21"/>
  <c r="E10" i="6"/>
  <c r="E12" i="6"/>
  <c r="D10" i="6"/>
  <c r="D12" i="6"/>
  <c r="E66" i="24"/>
  <c r="F66" i="24"/>
  <c r="D19" i="12"/>
  <c r="E19" i="12"/>
  <c r="F19" i="12"/>
  <c r="E30" i="34"/>
  <c r="F30" i="34"/>
  <c r="E9" i="6" s="1"/>
  <c r="F10" i="35" l="1"/>
  <c r="F11" i="35" s="1"/>
  <c r="E10" i="35"/>
  <c r="E11" i="35" s="1"/>
  <c r="C16" i="12" l="1"/>
  <c r="C17" i="12"/>
  <c r="C18" i="12"/>
  <c r="C11" i="12" l="1"/>
  <c r="C10" i="12"/>
  <c r="C15" i="12" l="1"/>
  <c r="C14" i="12" l="1"/>
  <c r="F22" i="33" l="1"/>
  <c r="E22" i="33"/>
  <c r="C13" i="12"/>
  <c r="C12" i="12"/>
  <c r="G23" i="21" l="1"/>
  <c r="C19" i="12" l="1"/>
  <c r="F68" i="24"/>
  <c r="E68" i="24"/>
  <c r="D15" i="6"/>
  <c r="E15" i="6"/>
  <c r="D17" i="6" l="1"/>
  <c r="E17" i="6"/>
</calcChain>
</file>

<file path=xl/sharedStrings.xml><?xml version="1.0" encoding="utf-8"?>
<sst xmlns="http://schemas.openxmlformats.org/spreadsheetml/2006/main" count="490" uniqueCount="236">
  <si>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</si>
  <si>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</si>
  <si>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</si>
  <si>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</si>
  <si>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</si>
  <si>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</si>
  <si>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</si>
  <si>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01</t>
  </si>
  <si>
    <t>02</t>
  </si>
  <si>
    <t>Įstaigos pavadinimas</t>
  </si>
  <si>
    <t>Eil.Nr.</t>
  </si>
  <si>
    <t>Pajamų pavadinimas</t>
  </si>
  <si>
    <t>IŠ VISO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</si>
  <si>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</si>
  <si>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</si>
  <si>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</si>
  <si>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</si>
  <si>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</si>
  <si>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</si>
  <si>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Iš viso 01 programai</t>
  </si>
  <si>
    <t>Iš viso 02 programai</t>
  </si>
  <si>
    <t>Eil. Nr.</t>
  </si>
  <si>
    <t xml:space="preserve">              IŠ VISO:</t>
  </si>
  <si>
    <t>tūkst. Eur</t>
  </si>
  <si>
    <t xml:space="preserve">IŠ VISO ASIGNAVIMŲ </t>
  </si>
  <si>
    <t>Dotacijos:</t>
  </si>
  <si>
    <t>IŠ VISO ASIGNAVIMŲ (9eil.-10eil.)</t>
  </si>
  <si>
    <t>Pajamos už prekes ir paslaugas</t>
  </si>
  <si>
    <t>Pajamos už ilgalaikio ir trumpalaikio materialiojo turto nuomą</t>
  </si>
  <si>
    <t>iš jų - paskolų grąžinimas</t>
  </si>
  <si>
    <t>Ugdymo kokybės, sporto ir modernios aplinkos užtikrinimo programa</t>
  </si>
  <si>
    <t xml:space="preserve">Iš viso </t>
  </si>
  <si>
    <t>1.</t>
  </si>
  <si>
    <t>2.</t>
  </si>
  <si>
    <t>8.</t>
  </si>
  <si>
    <t>9.</t>
  </si>
  <si>
    <t>10.</t>
  </si>
  <si>
    <t>11.</t>
  </si>
  <si>
    <t>13.</t>
  </si>
  <si>
    <t>14.</t>
  </si>
  <si>
    <t>32.</t>
  </si>
  <si>
    <t>44.</t>
  </si>
  <si>
    <t xml:space="preserve">Plungės rajono savivaldybės </t>
  </si>
  <si>
    <t>2 priedas</t>
  </si>
  <si>
    <t>3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</si>
  <si>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</si>
  <si>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</si>
  <si>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</si>
  <si>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</si>
  <si>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</si>
  <si>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 xml:space="preserve">                                                                                                                 1 priedas</t>
  </si>
  <si>
    <t>PLUNGĖS RAJONO SAVIVALDYBĖS 2022 METŲ BIUDŽETO PAJAMŲ PAKEITIMAI (PADIDINTA+, SUMAŽINTA -)</t>
  </si>
  <si>
    <t>BIUDŽETINIŲ ĮSTAIGŲ  PAJAMŲ UŽ PREKES, TEIKIAMAS PASLAUGAS IR TURTO NUOMĄ ĮMOKŲ 2022 M.  Į SAVIVALDYBĖS BIUDŽETĄ PAKEITIMAI (PADIDINTA+, SUMAŽINTA -)</t>
  </si>
  <si>
    <t>ASIGNAVIMŲ SAVARANKIŠKOSIOMS SAVIVALDYBĖS FUNKCIJOMS VYKDYTI 2022 METAIS PASKIRSTYMO PAKEITIMAI (PADIDINTA+, SUMAŽINTA -)</t>
  </si>
  <si>
    <t>2022 METŲ KITŲ  DOTACIJŲ PASKIRSTYMO PAKEITIMAI (PADIDINTA+, SUMAŽINTA -)</t>
  </si>
  <si>
    <t>2022 METŲ BIUDŽETINIŲ ĮSTAIGŲ GAUNAMŲ LĖŠŲ IR PAJAMŲ UŽ NUOMĄ  PASKIRSTYMO PAKEITIMAI (PADIDINTA+, SUMAŽINTA -)</t>
  </si>
  <si>
    <t>PLUNGĖS RAJONO SAVIVALDYBĖS 2022 METŲ BIUDŽETO ASIGNAVIMŲ PASKIRSTYMAS PAGAL  2022-2024 METŲ STRATEGINIO VEIKLOS PLANO PROGRAMAS  PAKEITIMAI (PADIDINTA+, SUMAŽINTA -)</t>
  </si>
  <si>
    <t>34.</t>
  </si>
  <si>
    <t>5 priedas</t>
  </si>
  <si>
    <t>2022 METŲ VALSTYBĖS BIUDŽETO SPECIALIOSIOS TIKSLINĖS DOTACIJOS,  SKIRIAMOS UGDYMO REIKMĖMS FINANSUOTI, PASKIRSTYMO PAKEITIMAI (PADIDINTA+, SUMAŽINTA -)</t>
  </si>
  <si>
    <t>Akademiko Adolfo Jucio progimnazija</t>
  </si>
  <si>
    <t>Akademiko Adolfo Jucio progimnazijos veikla</t>
  </si>
  <si>
    <t>Kulių gimnazija</t>
  </si>
  <si>
    <t>Kulių gimnazijos veikla</t>
  </si>
  <si>
    <t xml:space="preserve">Specialiojo ugdymo centras </t>
  </si>
  <si>
    <t>Specialiojo ugdymo centro veikla</t>
  </si>
  <si>
    <t>„Babrungo“ progimnazija</t>
  </si>
  <si>
    <t>Plungės „Babrungo“ progimnazijos veikla</t>
  </si>
  <si>
    <t>„Ryto“ pagrindinė mokykla</t>
  </si>
  <si>
    <t>„Ryto“ pagrindinės mokyklos veikla</t>
  </si>
  <si>
    <t>„Saulės“  gimnazija</t>
  </si>
  <si>
    <t>„Saulės“  gimnazijos veikla</t>
  </si>
  <si>
    <t>Senamiesčio mokykla</t>
  </si>
  <si>
    <t>Senamiesčio mokyklos veikla</t>
  </si>
  <si>
    <t>26.</t>
  </si>
  <si>
    <t>27.</t>
  </si>
  <si>
    <t>Alsėdžių Stanislovo Narutavičiaus gimnazija</t>
  </si>
  <si>
    <t>Alsėdžių Stanislovo Narutavičiaus gimnazijos veikla</t>
  </si>
  <si>
    <t>Liepijų mokykla</t>
  </si>
  <si>
    <t>Liepijų mokyklos veikla</t>
  </si>
  <si>
    <t>Žemaičių Kalvarijos M.Valančiaus gimnazija</t>
  </si>
  <si>
    <t>Žemaičių Kalvarijos M.Valančiaus gimnazijos veikla</t>
  </si>
  <si>
    <t>31.</t>
  </si>
  <si>
    <t>Europos Sąjungos, kitos tarptautinės finansinės paramos  lėšos</t>
  </si>
  <si>
    <t>Investicijų ir kiti projektai</t>
  </si>
  <si>
    <t>12.</t>
  </si>
  <si>
    <t>12.1.</t>
  </si>
  <si>
    <t>Ugdymo kokybės užtikrinimas</t>
  </si>
  <si>
    <t>Lopšelis-darželis „Raudonkepuraitė“</t>
  </si>
  <si>
    <t>Lopšelio-darželio „Raudonkepuraitė“ veikla</t>
  </si>
  <si>
    <t>17.</t>
  </si>
  <si>
    <t>15.</t>
  </si>
  <si>
    <t>iš jų: paskolų grąžinimas</t>
  </si>
  <si>
    <t>04</t>
  </si>
  <si>
    <t>07</t>
  </si>
  <si>
    <t>Iš viso 04 programai</t>
  </si>
  <si>
    <t>Iš viso 07 programai</t>
  </si>
  <si>
    <t>4.</t>
  </si>
  <si>
    <t>Socialiai saugios ir sveikos aplinkos kūrimo programa</t>
  </si>
  <si>
    <t>7.</t>
  </si>
  <si>
    <t>Savivaldybės veiklos valdymo programa</t>
  </si>
  <si>
    <t>35.</t>
  </si>
  <si>
    <t>Savivaldybės teikiamos paramos organizavimas</t>
  </si>
  <si>
    <t>3.</t>
  </si>
  <si>
    <t>6.</t>
  </si>
  <si>
    <t>Lopšelis-darželis „Nykštukas“</t>
  </si>
  <si>
    <t>Lopšelio-darželio „Nykštukas“ veikla</t>
  </si>
  <si>
    <t>5.</t>
  </si>
  <si>
    <t>Lopšelis-darželis „Rūtelė“</t>
  </si>
  <si>
    <t>Lopšelio-darželio „Rūtelė“ veikla</t>
  </si>
  <si>
    <t>Lopšelis-darželis „Vyturėlis“</t>
  </si>
  <si>
    <t>Lopšelio-darželio „Vyturėlis“ veikla</t>
  </si>
  <si>
    <t>16.</t>
  </si>
  <si>
    <t>Plungės socialinių paslaugų centras</t>
  </si>
  <si>
    <t>Plungės socialinių paslaugų centro veikla</t>
  </si>
  <si>
    <t xml:space="preserve">Žemaičių dailės muziejus </t>
  </si>
  <si>
    <t>Žemaičių dailės muziejaus veikla</t>
  </si>
  <si>
    <t>Plungės rajono savivaldybės administracija</t>
  </si>
  <si>
    <t>21.</t>
  </si>
  <si>
    <t xml:space="preserve"> Alsėdžių Stanislovo Narutavičiaus gimnazijos veikla</t>
  </si>
  <si>
    <t>06</t>
  </si>
  <si>
    <t>Iš viso 06 programai</t>
  </si>
  <si>
    <t xml:space="preserve">Socialinėms pašalpoms ir kompensacijoms skaičiuoti ir mokėti </t>
  </si>
  <si>
    <t>Investicijų ir kiti projektai (prisidėti prie projektų)</t>
  </si>
  <si>
    <t>Kultūros ir turizmo programa</t>
  </si>
  <si>
    <t>„Babrungo“ progimnazijos veikla</t>
  </si>
  <si>
    <t>Žemaičių dailės muziejus</t>
  </si>
  <si>
    <t>Mokslo  rėmimo programa</t>
  </si>
  <si>
    <t>44.2.</t>
  </si>
  <si>
    <t>44.19.</t>
  </si>
  <si>
    <t>44.22.</t>
  </si>
  <si>
    <t>Savivaldybės administracijos direktoriaus rezervas</t>
  </si>
  <si>
    <t>44.39.</t>
  </si>
  <si>
    <t>Finansų ir biudžeto skyrius</t>
  </si>
  <si>
    <t>20.</t>
  </si>
  <si>
    <t>Plungės krizių centras</t>
  </si>
  <si>
    <t>Žlibinų kultūros centras</t>
  </si>
  <si>
    <t>Žlibinų kultūros centro veikla</t>
  </si>
  <si>
    <t>Plungės krizių centro veikla</t>
  </si>
  <si>
    <t xml:space="preserve">tarybos 2022 m. lapkričio 24 d. </t>
  </si>
  <si>
    <t xml:space="preserve">                                                                                                                                                 tarybos 2022 m. lapkričio 24 d. </t>
  </si>
  <si>
    <t>18.</t>
  </si>
  <si>
    <t>Platelių meno mokykla</t>
  </si>
  <si>
    <t>Platelių meno mokyklos veikla</t>
  </si>
  <si>
    <t>M.Oginskio meno mokykla</t>
  </si>
  <si>
    <t>M.Oginskio meno mokyklos veikla</t>
  </si>
  <si>
    <t>Socialinių paslaugų centras</t>
  </si>
  <si>
    <t>Priklausomybių mažinimo programa</t>
  </si>
  <si>
    <t>Plungės raj. savivaldybės visuomenės sveikatos biuras</t>
  </si>
  <si>
    <t>Plungės specialiojo ugdymo centro veikla</t>
  </si>
  <si>
    <t>Lopšelis-darželis „Pasaka“</t>
  </si>
  <si>
    <t>Lopšelio-darželio „Pasaka“ veikla</t>
  </si>
  <si>
    <t>Lopšelis-darželis „Saulutė“</t>
  </si>
  <si>
    <t>Lopšelio-darželio „Saulutė“ veikla</t>
  </si>
  <si>
    <t>Plungės sporto ir rekreacijos centras</t>
  </si>
  <si>
    <t>Plungės sporto ir rekreacijos centro veikla</t>
  </si>
  <si>
    <t>19.</t>
  </si>
  <si>
    <t>23.</t>
  </si>
  <si>
    <t>46.</t>
  </si>
  <si>
    <t>Palūkanų mokėjimas</t>
  </si>
  <si>
    <t>8.3.</t>
  </si>
  <si>
    <t>socialinėms paslaugoms</t>
  </si>
  <si>
    <t>4 priedas</t>
  </si>
  <si>
    <t xml:space="preserve">2022 METŲ VALSTYBĖS BIUDŽETO SPECIALIOSIOS TIKSLINĖS DOTACIJOS,  SKIRIAMOS VALSTYBINĖMS (VALSTYBĖS PERDUOTOMS SAVIVALDYBĖMS) FUNKCIJOMS ATLIKTI, PASKIRSTYMAS </t>
  </si>
  <si>
    <t>Socialinėms paslaugoms</t>
  </si>
  <si>
    <t>8.50.</t>
  </si>
  <si>
    <t>8.51.</t>
  </si>
  <si>
    <t>8.43.</t>
  </si>
  <si>
    <t>savivaldybių bendrojo ugdymo mokyklų tinklo stiprinimo iniciatyvoms skatinti</t>
  </si>
  <si>
    <t>8.32.</t>
  </si>
  <si>
    <t>projektui "Plungės geležinkelio stoties privažiavimo kelio Nr.17 kapitalinis remontas, kuriant investicijoms palankią aplinką"</t>
  </si>
  <si>
    <t>8.60.</t>
  </si>
  <si>
    <t>12.11.</t>
  </si>
  <si>
    <t>8.23.</t>
  </si>
  <si>
    <t>ugdymo reikmėms finansuoti</t>
  </si>
  <si>
    <t>savivaldybių administracijoms vienkartinėms išmokoms įsikurti gyvenamojoje vietoje savivaldybės teritorijoje ir (ar) mėnesinėms kompensacijoms vaiko ugdymo pagal ikimokyklinio ar priešmokyklinio ugdymo programą išlaidoms kompensuoti</t>
  </si>
  <si>
    <t xml:space="preserve"> kompensacijoms už būsto suteikimą užsieniečiams, pasitraukusiems iš Ukrainos dėl Rusijos Federacijos karinių veiksmų Ukrainoje, finansuoti </t>
  </si>
  <si>
    <t>29.</t>
  </si>
  <si>
    <t>Žemaičių Kalvarijos kultūros centras</t>
  </si>
  <si>
    <t>Žemaičių Kalvarijos kultūros centro veikla</t>
  </si>
  <si>
    <t>41.</t>
  </si>
  <si>
    <t>44.4.</t>
  </si>
  <si>
    <t>28.</t>
  </si>
  <si>
    <t>Parko priežiūra</t>
  </si>
  <si>
    <t>39.</t>
  </si>
  <si>
    <t>40.</t>
  </si>
  <si>
    <t>Šateikių kultūros centras</t>
  </si>
  <si>
    <t>Šateikių kultūros centro veikla</t>
  </si>
  <si>
    <t>42.</t>
  </si>
  <si>
    <t>Plungės paslaugų ir švietimo pagalbos centras</t>
  </si>
  <si>
    <t>Plungės paslaugų ir švietimo pagalbos centro veikla</t>
  </si>
  <si>
    <t>47.</t>
  </si>
  <si>
    <t>Plungės priešgaisrinės apsaugos tarnyba</t>
  </si>
  <si>
    <t>Priešgaisrinei saugai</t>
  </si>
  <si>
    <t>Plungės rajono savivaldybės viešoji biblioteka</t>
  </si>
  <si>
    <t>Plungės rajono savivaldybės viešosios bibliotekos veikla</t>
  </si>
  <si>
    <t>VšĮ Plungės futbolas programa</t>
  </si>
  <si>
    <t>Vietos bendruomenių iniciatyvų skatinimas</t>
  </si>
  <si>
    <t>44.6.</t>
  </si>
  <si>
    <t>44.11.</t>
  </si>
  <si>
    <t>44.17.</t>
  </si>
  <si>
    <t>44.18.</t>
  </si>
  <si>
    <t>Kultūros vertybių apsaugos organizavimas</t>
  </si>
  <si>
    <t>Architektūros ir teritorijų planavimo proceso organizavimas</t>
  </si>
  <si>
    <t>44.23.</t>
  </si>
  <si>
    <t>Keleivių  ir moksleivių pavėžėjimas</t>
  </si>
  <si>
    <t>44.29.</t>
  </si>
  <si>
    <t>Savivaldybės įmonės Plungės būstas programa</t>
  </si>
  <si>
    <t>44.33</t>
  </si>
  <si>
    <t>Miesto šventės ir kiti reprezentaciniai renginiai</t>
  </si>
  <si>
    <t>44.35.</t>
  </si>
  <si>
    <t>Lietuvos kultūros tarybos ir kitų kultūrinių projektų rėmimas</t>
  </si>
  <si>
    <t>44.38.</t>
  </si>
  <si>
    <t>Plungės rajono seniūnijų veikla</t>
  </si>
  <si>
    <t>44.28.</t>
  </si>
  <si>
    <t>VšĮ Plungės rajono savivadybės ligoninės programa</t>
  </si>
  <si>
    <t>43.</t>
  </si>
  <si>
    <t>Savivaldybės Kontrolės ir audito tarnyba</t>
  </si>
  <si>
    <t>Savivaldybės Kontrolės ir audito tarnybos darbo užtikrinimas</t>
  </si>
  <si>
    <t>44.24.</t>
  </si>
  <si>
    <t>Vaikų dienos centrų programų rėmimas</t>
  </si>
  <si>
    <t>8.61.</t>
  </si>
  <si>
    <t>Europos Sąjungos, kitos tarptautinės finansinės paramos  lėšos (grįžusios iš praėjusių laikotarpių)</t>
  </si>
  <si>
    <t>Gyventojų pajamų mokestis</t>
  </si>
  <si>
    <t>Biudžetinių įstaigų pajamos už prekes ir paslaugas</t>
  </si>
  <si>
    <t>Iš viso 03 programai</t>
  </si>
  <si>
    <t>03</t>
  </si>
  <si>
    <t>Teritorijų planavimo programa</t>
  </si>
  <si>
    <t>8.45.</t>
  </si>
  <si>
    <t>vaikų, atvykusių į Lietuvos Respubliką iš Ukrainos dėl Rusijos federacijos karinių veiksmų Ukrainoje, ugdymui ir pavėžėjimui į mokyklą ir atgal finansuoti 04.77.</t>
  </si>
  <si>
    <t>33.</t>
  </si>
  <si>
    <t>24.</t>
  </si>
  <si>
    <t>22.</t>
  </si>
  <si>
    <t xml:space="preserve">                                                                                                                                             Plungės rajono savivaldybės </t>
  </si>
  <si>
    <t>sprendimo Nr. T1-256</t>
  </si>
  <si>
    <t xml:space="preserve">                                                                                                                                   sprendimo Nr. T1-256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</si>
</sst>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4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</cellStyleXfs>
  <cellXfs count="176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168" fontId="1" fillId="0" borderId="0" xfId="0" applyNumberFormat="1" applyFont="1" applyFill="1" applyAlignment="1">
      <alignment horizontal="right" vertical="justify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5" xfId="0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167" fontId="9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168" fontId="2" fillId="0" borderId="1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4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8" fontId="1" fillId="0" borderId="2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vertical="center" wrapText="1"/>
    </xf>
    <xf numFmtId="168" fontId="2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168" fontId="1" fillId="0" borderId="0" xfId="0" applyNumberFormat="1" applyFont="1" applyFill="1" applyBorder="1" applyAlignment="1">
      <alignment vertical="center" wrapText="1"/>
    </xf>
    <xf numFmtId="168" fontId="1" fillId="0" borderId="0" xfId="0" applyNumberFormat="1" applyFont="1" applyFill="1"/>
    <xf numFmtId="1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vertical="center" wrapText="1"/>
    </xf>
    <xf numFmtId="168" fontId="1" fillId="0" borderId="2" xfId="0" applyNumberFormat="1" applyFont="1" applyFill="1" applyBorder="1" applyAlignment="1">
      <alignment vertical="center" wrapText="1"/>
    </xf>
    <xf numFmtId="168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4" xfId="0" applyNumberFormat="1" applyFont="1" applyFill="1" applyBorder="1" applyAlignment="1">
      <alignment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/>
    </xf>
    <xf numFmtId="167" fontId="1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168" fontId="1" fillId="2" borderId="1" xfId="0" applyNumberFormat="1" applyFont="1" applyFill="1" applyBorder="1" applyAlignment="1">
      <alignment horizontal="right"/>
    </xf>
    <xf numFmtId="168" fontId="1" fillId="2" borderId="1" xfId="0" applyNumberFormat="1" applyFont="1" applyFill="1" applyBorder="1" applyAlignment="1">
      <alignment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27"/>
  <sheetViews>
    <sheetView tabSelected="1" workbookViewId="0">
      <selection activeCell="J13" sqref="J13"/>
    </sheetView>
  </sheetViews>
  <sheetFormatPr defaultColWidth="9.140625" defaultRowHeight="15" x14ac:dyDescent="0.25"/>
  <cols>
    <col min="1" max="1" width="7.140625" style="14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33" t="s">
        <v>233</v>
      </c>
      <c r="C1" s="133"/>
    </row>
    <row r="2" spans="1:3" ht="15" customHeight="1" x14ac:dyDescent="0.25">
      <c r="B2" s="133" t="s">
        <v>140</v>
      </c>
      <c r="C2" s="133"/>
    </row>
    <row r="3" spans="1:3" ht="15" customHeight="1" x14ac:dyDescent="0.25">
      <c r="B3" s="133" t="s">
        <v>235</v>
      </c>
      <c r="C3" s="133"/>
    </row>
    <row r="4" spans="1:3" ht="15" customHeight="1" x14ac:dyDescent="0.25">
      <c r="B4" s="133" t="s">
        <v>50</v>
      </c>
      <c r="C4" s="133"/>
    </row>
    <row r="5" spans="1:3" ht="15" customHeight="1" x14ac:dyDescent="0.25">
      <c r="B5" s="127"/>
      <c r="C5" s="127"/>
    </row>
    <row r="6" spans="1:3" ht="16.5" customHeight="1" x14ac:dyDescent="0.25">
      <c r="B6" s="16" t="s">
        <v>51</v>
      </c>
      <c r="C6" s="2"/>
    </row>
    <row r="7" spans="1:3" ht="16.5" customHeight="1" x14ac:dyDescent="0.25">
      <c r="B7" s="16"/>
      <c r="C7" s="2"/>
    </row>
    <row r="8" spans="1:3" ht="12.75" customHeight="1" x14ac:dyDescent="0.25">
      <c r="B8" s="16"/>
      <c r="C8" s="20" t="s">
        <v>23</v>
      </c>
    </row>
    <row r="9" spans="1:3" ht="24.75" customHeight="1" x14ac:dyDescent="0.25">
      <c r="A9" s="17" t="s">
        <v>10</v>
      </c>
      <c r="B9" s="3" t="s">
        <v>11</v>
      </c>
      <c r="C9" s="3" t="s">
        <v>1</v>
      </c>
    </row>
    <row r="10" spans="1:3" ht="17.25" customHeight="1" x14ac:dyDescent="0.25">
      <c r="A10" s="24" t="s">
        <v>32</v>
      </c>
      <c r="B10" s="25" t="s">
        <v>223</v>
      </c>
      <c r="C10" s="37">
        <v>400</v>
      </c>
    </row>
    <row r="11" spans="1:3" ht="17.25" customHeight="1" x14ac:dyDescent="0.25">
      <c r="A11" s="28" t="s">
        <v>34</v>
      </c>
      <c r="B11" s="26" t="s">
        <v>25</v>
      </c>
      <c r="C11" s="125">
        <f>SUM(C12:C20)</f>
        <v>1144.2939999999999</v>
      </c>
    </row>
    <row r="12" spans="1:3" ht="17.25" customHeight="1" x14ac:dyDescent="0.25">
      <c r="A12" s="24" t="s">
        <v>160</v>
      </c>
      <c r="B12" s="25" t="s">
        <v>161</v>
      </c>
      <c r="C12" s="37">
        <v>-61.8</v>
      </c>
    </row>
    <row r="13" spans="1:3" ht="17.25" customHeight="1" x14ac:dyDescent="0.25">
      <c r="A13" s="24" t="s">
        <v>173</v>
      </c>
      <c r="B13" s="25" t="s">
        <v>174</v>
      </c>
      <c r="C13" s="37">
        <v>202.6</v>
      </c>
    </row>
    <row r="14" spans="1:3" ht="17.25" customHeight="1" x14ac:dyDescent="0.25">
      <c r="A14" s="24" t="s">
        <v>169</v>
      </c>
      <c r="B14" s="25" t="s">
        <v>83</v>
      </c>
      <c r="C14" s="37">
        <v>41.1</v>
      </c>
    </row>
    <row r="15" spans="1:3" ht="16.5" customHeight="1" x14ac:dyDescent="0.25">
      <c r="A15" s="24" t="s">
        <v>167</v>
      </c>
      <c r="B15" s="10" t="s">
        <v>168</v>
      </c>
      <c r="C15" s="37">
        <v>81.793000000000006</v>
      </c>
    </row>
    <row r="16" spans="1:3" ht="30" customHeight="1" x14ac:dyDescent="0.25">
      <c r="A16" s="24" t="s">
        <v>228</v>
      </c>
      <c r="B16" s="10" t="s">
        <v>229</v>
      </c>
      <c r="C16" s="37">
        <v>2.988</v>
      </c>
    </row>
    <row r="17" spans="1:3" ht="33" customHeight="1" x14ac:dyDescent="0.25">
      <c r="A17" s="24" t="s">
        <v>165</v>
      </c>
      <c r="B17" s="10" t="s">
        <v>175</v>
      </c>
      <c r="C17" s="36">
        <v>0.53100000000000003</v>
      </c>
    </row>
    <row r="18" spans="1:3" ht="33" customHeight="1" x14ac:dyDescent="0.25">
      <c r="A18" s="24" t="s">
        <v>166</v>
      </c>
      <c r="B18" s="10" t="s">
        <v>176</v>
      </c>
      <c r="C18" s="36">
        <v>6.1820000000000004</v>
      </c>
    </row>
    <row r="19" spans="1:3" ht="18.75" customHeight="1" x14ac:dyDescent="0.25">
      <c r="A19" s="24" t="s">
        <v>171</v>
      </c>
      <c r="B19" s="10" t="s">
        <v>170</v>
      </c>
      <c r="C19" s="36">
        <v>701.4</v>
      </c>
    </row>
    <row r="20" spans="1:3" ht="19.5" customHeight="1" x14ac:dyDescent="0.25">
      <c r="A20" s="24" t="s">
        <v>221</v>
      </c>
      <c r="B20" s="113" t="s">
        <v>222</v>
      </c>
      <c r="C20" s="36">
        <v>169.5</v>
      </c>
    </row>
    <row r="21" spans="1:3" ht="18" customHeight="1" x14ac:dyDescent="0.25">
      <c r="A21" s="24" t="s">
        <v>38</v>
      </c>
      <c r="B21" s="25" t="s">
        <v>224</v>
      </c>
      <c r="C21" s="36">
        <v>-2</v>
      </c>
    </row>
    <row r="22" spans="1:3" ht="17.25" customHeight="1" x14ac:dyDescent="0.25">
      <c r="A22" s="24" t="s">
        <v>39</v>
      </c>
      <c r="B22" s="1" t="s">
        <v>28</v>
      </c>
      <c r="C22" s="36">
        <v>1</v>
      </c>
    </row>
    <row r="23" spans="1:3" ht="17.25" customHeight="1" x14ac:dyDescent="0.25">
      <c r="A23" s="24" t="s">
        <v>91</v>
      </c>
      <c r="B23" s="1" t="s">
        <v>15</v>
      </c>
      <c r="C23" s="36">
        <v>32.200000000000003</v>
      </c>
    </row>
    <row r="24" spans="1:3" ht="18.75" customHeight="1" x14ac:dyDescent="0.25">
      <c r="A24" s="131" t="s">
        <v>12</v>
      </c>
      <c r="B24" s="132"/>
      <c r="C24" s="125">
        <f>SUM(C10,C12:C23)</f>
        <v>1575.4939999999999</v>
      </c>
    </row>
    <row r="26" spans="1:3" x14ac:dyDescent="0.25">
      <c r="C26" s="86"/>
    </row>
    <row r="27" spans="1:3" x14ac:dyDescent="0.25">
      <c r="C27" s="9"/>
    </row>
  </sheetData>
  <mergeCells count="5">
    <mergeCell ref="A24:B24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22"/>
  <sheetViews>
    <sheetView workbookViewId="0">
      <selection activeCell="F25" sqref="F25"/>
    </sheetView>
  </sheetViews>
  <sheetFormatPr defaultColWidth="9.140625" defaultRowHeight="15" x14ac:dyDescent="0.25"/>
  <cols>
    <col min="1" max="1" width="4.140625" style="29" customWidth="1"/>
    <col min="2" max="2" width="52.140625" style="4" customWidth="1"/>
    <col min="3" max="6" width="18.7109375" style="4" customWidth="1"/>
    <col min="7" max="7" width="12.85546875" style="4" customWidth="1"/>
    <col min="8" max="8" width="9.42578125" style="4" customWidth="1"/>
    <col min="9" max="9" width="26.7109375" style="4" customWidth="1"/>
    <col min="10" max="10" width="19.85546875" style="4" customWidth="1"/>
    <col min="11" max="16384" width="9.140625" style="4"/>
  </cols>
  <sheetData>
    <row r="1" spans="1:10" ht="15" customHeight="1" x14ac:dyDescent="0.25">
      <c r="D1" s="34" t="s">
        <v>47</v>
      </c>
      <c r="E1" s="137" t="s">
        <v>42</v>
      </c>
      <c r="F1" s="137"/>
      <c r="G1" s="34"/>
      <c r="H1" s="34"/>
      <c r="I1" s="34"/>
      <c r="J1" s="15"/>
    </row>
    <row r="2" spans="1:10" ht="15" customHeight="1" x14ac:dyDescent="0.25">
      <c r="D2" s="34" t="s">
        <v>46</v>
      </c>
      <c r="E2" s="137" t="s">
        <v>139</v>
      </c>
      <c r="F2" s="137"/>
      <c r="G2" s="34"/>
      <c r="H2" s="34"/>
      <c r="I2" s="34"/>
      <c r="J2" s="15"/>
    </row>
    <row r="3" spans="1:10" ht="15" customHeight="1" x14ac:dyDescent="0.25">
      <c r="A3" s="29" t="s">
        <v>14</v>
      </c>
      <c r="D3" s="34"/>
      <c r="E3" s="137" t="s">
        <v>234</v>
      </c>
      <c r="F3" s="137"/>
      <c r="G3" s="34"/>
      <c r="H3" s="34"/>
      <c r="I3" s="34"/>
      <c r="J3" s="15"/>
    </row>
    <row r="4" spans="1:10" ht="15" customHeight="1" x14ac:dyDescent="0.25">
      <c r="D4" s="34"/>
      <c r="E4" s="137" t="s">
        <v>43</v>
      </c>
      <c r="F4" s="137"/>
      <c r="G4" s="34"/>
      <c r="H4" s="34"/>
      <c r="I4" s="34"/>
      <c r="J4" s="15"/>
    </row>
    <row r="5" spans="1:10" ht="14.25" customHeight="1" x14ac:dyDescent="0.25">
      <c r="D5" s="34"/>
      <c r="E5" s="137"/>
      <c r="F5" s="137"/>
      <c r="G5" s="34"/>
      <c r="H5" s="34"/>
      <c r="I5" s="34"/>
      <c r="J5" s="15"/>
    </row>
    <row r="6" spans="1:10" ht="31.5" customHeight="1" x14ac:dyDescent="0.25">
      <c r="A6" s="136" t="s">
        <v>52</v>
      </c>
      <c r="B6" s="136"/>
      <c r="C6" s="136"/>
      <c r="D6" s="136"/>
      <c r="E6" s="136"/>
      <c r="F6" s="136"/>
    </row>
    <row r="7" spans="1:10" ht="13.5" customHeight="1" x14ac:dyDescent="0.25">
      <c r="A7" s="128"/>
      <c r="B7" s="128"/>
      <c r="C7" s="128"/>
      <c r="D7" s="128"/>
      <c r="E7" s="128"/>
      <c r="F7" s="128"/>
    </row>
    <row r="8" spans="1:10" ht="15" customHeight="1" x14ac:dyDescent="0.25">
      <c r="F8" s="27" t="s">
        <v>23</v>
      </c>
    </row>
    <row r="9" spans="1:10" ht="63" customHeight="1" x14ac:dyDescent="0.25">
      <c r="A9" s="94" t="s">
        <v>0</v>
      </c>
      <c r="B9" s="94" t="s">
        <v>9</v>
      </c>
      <c r="C9" s="94" t="s">
        <v>1</v>
      </c>
      <c r="D9" s="94" t="s">
        <v>27</v>
      </c>
      <c r="E9" s="94" t="s">
        <v>28</v>
      </c>
      <c r="F9" s="94" t="s">
        <v>15</v>
      </c>
    </row>
    <row r="10" spans="1:10" ht="17.25" customHeight="1" x14ac:dyDescent="0.25">
      <c r="A10" s="13" t="s">
        <v>32</v>
      </c>
      <c r="B10" s="99" t="s">
        <v>76</v>
      </c>
      <c r="C10" s="36">
        <f t="shared" ref="C10:C19" si="0">SUM(D10+E10+F10)</f>
        <v>2.5</v>
      </c>
      <c r="D10" s="39">
        <v>0.8</v>
      </c>
      <c r="E10" s="39"/>
      <c r="F10" s="39">
        <v>1.7</v>
      </c>
    </row>
    <row r="11" spans="1:10" ht="17.25" customHeight="1" x14ac:dyDescent="0.25">
      <c r="A11" s="3" t="s">
        <v>103</v>
      </c>
      <c r="B11" s="1" t="s">
        <v>60</v>
      </c>
      <c r="C11" s="36">
        <f t="shared" si="0"/>
        <v>0.5</v>
      </c>
      <c r="D11" s="39"/>
      <c r="E11" s="39">
        <v>0.5</v>
      </c>
      <c r="F11" s="39"/>
    </row>
    <row r="12" spans="1:10" ht="16.5" customHeight="1" x14ac:dyDescent="0.25">
      <c r="A12" s="13" t="s">
        <v>36</v>
      </c>
      <c r="B12" s="1" t="s">
        <v>80</v>
      </c>
      <c r="C12" s="36">
        <f t="shared" si="0"/>
        <v>1</v>
      </c>
      <c r="D12" s="39">
        <v>0.5</v>
      </c>
      <c r="E12" s="39">
        <v>0.5</v>
      </c>
      <c r="F12" s="39"/>
    </row>
    <row r="13" spans="1:10" ht="16.5" customHeight="1" x14ac:dyDescent="0.25">
      <c r="A13" s="13" t="s">
        <v>37</v>
      </c>
      <c r="B13" s="1" t="s">
        <v>105</v>
      </c>
      <c r="C13" s="36">
        <f t="shared" si="0"/>
        <v>5.5</v>
      </c>
      <c r="D13" s="39"/>
      <c r="E13" s="39"/>
      <c r="F13" s="39">
        <v>5.5</v>
      </c>
    </row>
    <row r="14" spans="1:10" ht="16.5" customHeight="1" x14ac:dyDescent="0.25">
      <c r="A14" s="3" t="s">
        <v>38</v>
      </c>
      <c r="B14" s="1" t="s">
        <v>88</v>
      </c>
      <c r="C14" s="36">
        <f t="shared" si="0"/>
        <v>14</v>
      </c>
      <c r="D14" s="39"/>
      <c r="E14" s="39"/>
      <c r="F14" s="39">
        <v>14</v>
      </c>
    </row>
    <row r="15" spans="1:10" ht="16.5" customHeight="1" x14ac:dyDescent="0.25">
      <c r="A15" s="13" t="s">
        <v>39</v>
      </c>
      <c r="B15" s="1" t="s">
        <v>108</v>
      </c>
      <c r="C15" s="36">
        <f t="shared" si="0"/>
        <v>3</v>
      </c>
      <c r="D15" s="39"/>
      <c r="E15" s="39"/>
      <c r="F15" s="39">
        <v>3</v>
      </c>
    </row>
    <row r="16" spans="1:10" ht="16.5" customHeight="1" x14ac:dyDescent="0.25">
      <c r="A16" s="13" t="s">
        <v>90</v>
      </c>
      <c r="B16" s="1" t="s">
        <v>144</v>
      </c>
      <c r="C16" s="36">
        <f t="shared" si="0"/>
        <v>8</v>
      </c>
      <c r="D16" s="39"/>
      <c r="E16" s="39"/>
      <c r="F16" s="39">
        <v>8</v>
      </c>
    </row>
    <row r="17" spans="1:6" ht="16.5" customHeight="1" x14ac:dyDescent="0.25">
      <c r="A17" s="13" t="s">
        <v>118</v>
      </c>
      <c r="B17" s="1" t="s">
        <v>146</v>
      </c>
      <c r="C17" s="36">
        <f t="shared" si="0"/>
        <v>3.2</v>
      </c>
      <c r="D17" s="39">
        <v>3.2</v>
      </c>
      <c r="E17" s="39"/>
      <c r="F17" s="39"/>
    </row>
    <row r="18" spans="1:6" ht="16.5" customHeight="1" x14ac:dyDescent="0.25">
      <c r="A18" s="13" t="s">
        <v>177</v>
      </c>
      <c r="B18" s="1" t="s">
        <v>178</v>
      </c>
      <c r="C18" s="36">
        <f t="shared" si="0"/>
        <v>-6.5</v>
      </c>
      <c r="D18" s="39">
        <v>-6.5</v>
      </c>
      <c r="E18" s="39"/>
      <c r="F18" s="39"/>
    </row>
    <row r="19" spans="1:6" ht="13.5" customHeight="1" x14ac:dyDescent="0.25">
      <c r="A19" s="134" t="s">
        <v>4</v>
      </c>
      <c r="B19" s="135"/>
      <c r="C19" s="38">
        <f t="shared" si="0"/>
        <v>31.200000000000003</v>
      </c>
      <c r="D19" s="38">
        <f>SUM(D10:D18)</f>
        <v>-2</v>
      </c>
      <c r="E19" s="38">
        <f>SUM(E10:E18)</f>
        <v>1</v>
      </c>
      <c r="F19" s="38">
        <f>SUM(F10:F18)</f>
        <v>32.200000000000003</v>
      </c>
    </row>
    <row r="20" spans="1:6" x14ac:dyDescent="0.25">
      <c r="D20" s="9"/>
      <c r="E20" s="9"/>
      <c r="F20" s="9"/>
    </row>
    <row r="21" spans="1:6" x14ac:dyDescent="0.25">
      <c r="C21" s="9"/>
      <c r="D21" s="9"/>
      <c r="E21" s="9"/>
      <c r="F21" s="9"/>
    </row>
    <row r="22" spans="1:6" x14ac:dyDescent="0.25">
      <c r="F22" s="9"/>
    </row>
  </sheetData>
  <mergeCells count="7">
    <mergeCell ref="A19:B19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workbookViewId="0">
      <selection activeCell="K21" sqref="K21"/>
    </sheetView>
  </sheetViews>
  <sheetFormatPr defaultColWidth="9.140625" defaultRowHeight="15" x14ac:dyDescent="0.2"/>
  <cols>
    <col min="1" max="1" width="6" style="19" customWidth="1"/>
    <col min="2" max="2" width="15.140625" style="19" customWidth="1"/>
    <col min="3" max="3" width="39.5703125" style="19" customWidth="1"/>
    <col min="4" max="4" width="46.140625" style="19" customWidth="1"/>
    <col min="5" max="5" width="12.5703125" style="19" customWidth="1"/>
    <col min="6" max="6" width="14.140625" style="19" customWidth="1"/>
    <col min="7" max="7" width="9.140625" style="19"/>
    <col min="8" max="8" width="11" style="19" customWidth="1"/>
    <col min="9" max="16384" width="9.140625" style="19"/>
  </cols>
  <sheetData>
    <row r="1" spans="1:7" ht="13.5" customHeight="1" x14ac:dyDescent="0.2">
      <c r="D1" s="34"/>
      <c r="E1" s="137" t="s">
        <v>42</v>
      </c>
      <c r="F1" s="137"/>
    </row>
    <row r="2" spans="1:7" ht="13.5" customHeight="1" x14ac:dyDescent="0.2">
      <c r="D2" s="34"/>
      <c r="E2" s="137" t="s">
        <v>139</v>
      </c>
      <c r="F2" s="137"/>
    </row>
    <row r="3" spans="1:7" ht="13.5" customHeight="1" x14ac:dyDescent="0.2">
      <c r="D3" s="34"/>
      <c r="E3" s="137" t="s">
        <v>234</v>
      </c>
      <c r="F3" s="137"/>
    </row>
    <row r="4" spans="1:7" ht="13.5" customHeight="1" x14ac:dyDescent="0.2">
      <c r="D4" s="34"/>
      <c r="E4" s="137" t="s">
        <v>44</v>
      </c>
      <c r="F4" s="137"/>
    </row>
    <row r="5" spans="1:7" ht="14.25" customHeight="1" x14ac:dyDescent="0.2">
      <c r="D5" s="47"/>
      <c r="E5" s="47"/>
      <c r="F5" s="47"/>
    </row>
    <row r="6" spans="1:7" ht="31.5" customHeight="1" x14ac:dyDescent="0.2">
      <c r="A6" s="138" t="s">
        <v>53</v>
      </c>
      <c r="B6" s="138"/>
      <c r="C6" s="138"/>
      <c r="D6" s="138"/>
      <c r="E6" s="138"/>
      <c r="F6" s="138"/>
      <c r="G6" s="52"/>
    </row>
    <row r="7" spans="1:7" ht="15" customHeight="1" x14ac:dyDescent="0.2">
      <c r="B7" s="49"/>
      <c r="C7" s="49"/>
      <c r="D7" s="49"/>
      <c r="E7" s="49"/>
      <c r="F7" s="43" t="s">
        <v>23</v>
      </c>
    </row>
    <row r="8" spans="1:7" ht="43.5" customHeight="1" x14ac:dyDescent="0.2">
      <c r="A8" s="48" t="s">
        <v>21</v>
      </c>
      <c r="B8" s="48" t="s">
        <v>16</v>
      </c>
      <c r="C8" s="48" t="s">
        <v>17</v>
      </c>
      <c r="D8" s="48" t="s">
        <v>18</v>
      </c>
      <c r="E8" s="48" t="s">
        <v>31</v>
      </c>
      <c r="F8" s="48" t="s">
        <v>2</v>
      </c>
    </row>
    <row r="9" spans="1:7" ht="15.75" customHeight="1" x14ac:dyDescent="0.25">
      <c r="A9" s="57" t="s">
        <v>32</v>
      </c>
      <c r="B9" s="147" t="s">
        <v>7</v>
      </c>
      <c r="C9" s="70" t="s">
        <v>76</v>
      </c>
      <c r="D9" s="30" t="s">
        <v>77</v>
      </c>
      <c r="E9" s="36">
        <v>20</v>
      </c>
      <c r="F9" s="36"/>
    </row>
    <row r="10" spans="1:7" ht="15.75" customHeight="1" x14ac:dyDescent="0.25">
      <c r="A10" s="78" t="s">
        <v>33</v>
      </c>
      <c r="B10" s="147"/>
      <c r="C10" s="54" t="s">
        <v>66</v>
      </c>
      <c r="D10" s="54" t="s">
        <v>67</v>
      </c>
      <c r="E10" s="36">
        <v>1.1000000000000001</v>
      </c>
      <c r="F10" s="36"/>
    </row>
    <row r="11" spans="1:7" ht="15.75" customHeight="1" x14ac:dyDescent="0.25">
      <c r="A11" s="78" t="s">
        <v>103</v>
      </c>
      <c r="B11" s="147"/>
      <c r="C11" s="54" t="s">
        <v>60</v>
      </c>
      <c r="D11" s="54" t="s">
        <v>61</v>
      </c>
      <c r="E11" s="36">
        <v>0.1</v>
      </c>
      <c r="F11" s="36">
        <v>-20.9</v>
      </c>
    </row>
    <row r="12" spans="1:7" ht="15.75" customHeight="1" x14ac:dyDescent="0.25">
      <c r="A12" s="89" t="s">
        <v>97</v>
      </c>
      <c r="B12" s="147"/>
      <c r="C12" s="54" t="s">
        <v>62</v>
      </c>
      <c r="D12" s="54" t="s">
        <v>63</v>
      </c>
      <c r="E12" s="36">
        <v>13.4</v>
      </c>
      <c r="F12" s="36"/>
    </row>
    <row r="13" spans="1:7" ht="15.75" customHeight="1" x14ac:dyDescent="0.25">
      <c r="A13" s="78" t="s">
        <v>107</v>
      </c>
      <c r="B13" s="147"/>
      <c r="C13" s="54" t="s">
        <v>78</v>
      </c>
      <c r="D13" s="54" t="s">
        <v>79</v>
      </c>
      <c r="E13" s="36">
        <v>4.4000000000000004</v>
      </c>
      <c r="F13" s="36">
        <v>-2</v>
      </c>
    </row>
    <row r="14" spans="1:7" ht="15.75" customHeight="1" x14ac:dyDescent="0.25">
      <c r="A14" s="78" t="s">
        <v>104</v>
      </c>
      <c r="B14" s="147"/>
      <c r="C14" s="54" t="s">
        <v>68</v>
      </c>
      <c r="D14" s="54" t="s">
        <v>69</v>
      </c>
      <c r="E14" s="36">
        <v>16.8</v>
      </c>
      <c r="F14" s="36"/>
    </row>
    <row r="15" spans="1:7" ht="15.75" customHeight="1" x14ac:dyDescent="0.25">
      <c r="A15" s="78" t="s">
        <v>99</v>
      </c>
      <c r="B15" s="147"/>
      <c r="C15" s="54" t="s">
        <v>70</v>
      </c>
      <c r="D15" s="54" t="s">
        <v>71</v>
      </c>
      <c r="E15" s="36">
        <v>7.5</v>
      </c>
      <c r="F15" s="36"/>
    </row>
    <row r="16" spans="1:7" ht="15.75" customHeight="1" x14ac:dyDescent="0.25">
      <c r="A16" s="78" t="s">
        <v>34</v>
      </c>
      <c r="B16" s="147"/>
      <c r="C16" s="1" t="s">
        <v>72</v>
      </c>
      <c r="D16" s="54" t="s">
        <v>73</v>
      </c>
      <c r="E16" s="36">
        <v>20.5</v>
      </c>
      <c r="F16" s="36"/>
    </row>
    <row r="17" spans="1:6" ht="15.75" customHeight="1" x14ac:dyDescent="0.25">
      <c r="A17" s="97" t="s">
        <v>35</v>
      </c>
      <c r="B17" s="147"/>
      <c r="C17" s="1" t="s">
        <v>64</v>
      </c>
      <c r="D17" s="54" t="s">
        <v>149</v>
      </c>
      <c r="E17" s="36">
        <v>0.6</v>
      </c>
      <c r="F17" s="36"/>
    </row>
    <row r="18" spans="1:6" ht="15.75" customHeight="1" x14ac:dyDescent="0.25">
      <c r="A18" s="78" t="s">
        <v>36</v>
      </c>
      <c r="B18" s="147"/>
      <c r="C18" s="54" t="s">
        <v>80</v>
      </c>
      <c r="D18" s="54" t="s">
        <v>81</v>
      </c>
      <c r="E18" s="36">
        <v>5</v>
      </c>
      <c r="F18" s="36">
        <v>-0.5</v>
      </c>
    </row>
    <row r="19" spans="1:6" ht="15.75" customHeight="1" x14ac:dyDescent="0.25">
      <c r="A19" s="97" t="s">
        <v>37</v>
      </c>
      <c r="B19" s="147"/>
      <c r="C19" s="54" t="s">
        <v>105</v>
      </c>
      <c r="D19" s="54" t="s">
        <v>106</v>
      </c>
      <c r="E19" s="36">
        <v>6.9</v>
      </c>
      <c r="F19" s="36"/>
    </row>
    <row r="20" spans="1:6" ht="15.75" customHeight="1" x14ac:dyDescent="0.25">
      <c r="A20" s="97" t="s">
        <v>85</v>
      </c>
      <c r="B20" s="147"/>
      <c r="C20" s="54" t="s">
        <v>150</v>
      </c>
      <c r="D20" s="54" t="s">
        <v>151</v>
      </c>
      <c r="E20" s="36">
        <v>20</v>
      </c>
      <c r="F20" s="36"/>
    </row>
    <row r="21" spans="1:6" ht="15.75" customHeight="1" x14ac:dyDescent="0.25">
      <c r="A21" s="97" t="s">
        <v>38</v>
      </c>
      <c r="B21" s="147"/>
      <c r="C21" s="54" t="s">
        <v>88</v>
      </c>
      <c r="D21" s="93" t="s">
        <v>89</v>
      </c>
      <c r="E21" s="36">
        <v>49.6</v>
      </c>
      <c r="F21" s="36">
        <v>5.5</v>
      </c>
    </row>
    <row r="22" spans="1:6" ht="15.75" customHeight="1" x14ac:dyDescent="0.25">
      <c r="A22" s="97" t="s">
        <v>39</v>
      </c>
      <c r="B22" s="147"/>
      <c r="C22" s="54" t="s">
        <v>108</v>
      </c>
      <c r="D22" s="54" t="s">
        <v>109</v>
      </c>
      <c r="E22" s="36">
        <v>7</v>
      </c>
      <c r="F22" s="36"/>
    </row>
    <row r="23" spans="1:6" ht="15.75" customHeight="1" x14ac:dyDescent="0.25">
      <c r="A23" s="97" t="s">
        <v>91</v>
      </c>
      <c r="B23" s="147"/>
      <c r="C23" s="54" t="s">
        <v>152</v>
      </c>
      <c r="D23" s="54" t="s">
        <v>153</v>
      </c>
      <c r="E23" s="36">
        <v>1</v>
      </c>
      <c r="F23" s="36"/>
    </row>
    <row r="24" spans="1:6" ht="18" customHeight="1" x14ac:dyDescent="0.25">
      <c r="A24" s="78" t="s">
        <v>112</v>
      </c>
      <c r="B24" s="147"/>
      <c r="C24" s="54" t="s">
        <v>110</v>
      </c>
      <c r="D24" s="54" t="s">
        <v>111</v>
      </c>
      <c r="E24" s="36">
        <v>12</v>
      </c>
      <c r="F24" s="36">
        <v>-0.4</v>
      </c>
    </row>
    <row r="25" spans="1:6" ht="18" customHeight="1" x14ac:dyDescent="0.25">
      <c r="A25" s="106" t="s">
        <v>90</v>
      </c>
      <c r="B25" s="147"/>
      <c r="C25" s="54" t="s">
        <v>144</v>
      </c>
      <c r="D25" s="54" t="s">
        <v>145</v>
      </c>
      <c r="E25" s="36">
        <v>4</v>
      </c>
      <c r="F25" s="36"/>
    </row>
    <row r="26" spans="1:6" ht="16.5" customHeight="1" x14ac:dyDescent="0.25">
      <c r="A26" s="95" t="s">
        <v>141</v>
      </c>
      <c r="B26" s="147"/>
      <c r="C26" s="54" t="s">
        <v>142</v>
      </c>
      <c r="D26" s="54" t="s">
        <v>143</v>
      </c>
      <c r="E26" s="36"/>
      <c r="F26" s="36">
        <v>-6</v>
      </c>
    </row>
    <row r="27" spans="1:6" ht="16.5" customHeight="1" x14ac:dyDescent="0.25">
      <c r="A27" s="106" t="s">
        <v>156</v>
      </c>
      <c r="B27" s="147"/>
      <c r="C27" s="55" t="s">
        <v>154</v>
      </c>
      <c r="D27" s="55" t="s">
        <v>155</v>
      </c>
      <c r="E27" s="36">
        <v>45.7</v>
      </c>
      <c r="F27" s="36"/>
    </row>
    <row r="28" spans="1:6" ht="16.5" customHeight="1" x14ac:dyDescent="0.25">
      <c r="A28" s="116" t="s">
        <v>157</v>
      </c>
      <c r="B28" s="117" t="s">
        <v>8</v>
      </c>
      <c r="C28" s="54" t="s">
        <v>115</v>
      </c>
      <c r="D28" s="54" t="s">
        <v>123</v>
      </c>
      <c r="E28" s="36">
        <v>-50.6</v>
      </c>
      <c r="F28" s="36">
        <v>-0.5</v>
      </c>
    </row>
    <row r="29" spans="1:6" ht="26.25" customHeight="1" x14ac:dyDescent="0.25">
      <c r="A29" s="116" t="s">
        <v>74</v>
      </c>
      <c r="B29" s="117" t="s">
        <v>8</v>
      </c>
      <c r="C29" s="54" t="s">
        <v>148</v>
      </c>
      <c r="D29" s="54" t="s">
        <v>123</v>
      </c>
      <c r="E29" s="36">
        <v>8.3000000000000007</v>
      </c>
      <c r="F29" s="36"/>
    </row>
    <row r="30" spans="1:6" ht="16.5" customHeight="1" x14ac:dyDescent="0.25">
      <c r="A30" s="106" t="s">
        <v>75</v>
      </c>
      <c r="B30" s="147" t="s">
        <v>93</v>
      </c>
      <c r="C30" s="54" t="s">
        <v>135</v>
      </c>
      <c r="D30" s="54" t="s">
        <v>138</v>
      </c>
      <c r="E30" s="36">
        <v>3.8</v>
      </c>
      <c r="F30" s="36">
        <v>3.8</v>
      </c>
    </row>
    <row r="31" spans="1:6" ht="16.5" customHeight="1" x14ac:dyDescent="0.25">
      <c r="A31" s="106" t="s">
        <v>182</v>
      </c>
      <c r="B31" s="147"/>
      <c r="C31" s="54" t="s">
        <v>113</v>
      </c>
      <c r="D31" s="54" t="s">
        <v>114</v>
      </c>
      <c r="E31" s="36">
        <v>40</v>
      </c>
      <c r="F31" s="36"/>
    </row>
    <row r="32" spans="1:6" ht="29.25" customHeight="1" x14ac:dyDescent="0.25">
      <c r="A32" s="95" t="s">
        <v>82</v>
      </c>
      <c r="B32" s="147"/>
      <c r="C32" s="54" t="s">
        <v>148</v>
      </c>
      <c r="D32" s="54" t="s">
        <v>147</v>
      </c>
      <c r="E32" s="36">
        <v>-8.3000000000000007</v>
      </c>
      <c r="F32" s="36">
        <v>-8.3000000000000007</v>
      </c>
    </row>
    <row r="33" spans="1:6" ht="29.25" customHeight="1" x14ac:dyDescent="0.25">
      <c r="A33" s="106" t="s">
        <v>40</v>
      </c>
      <c r="B33" s="147" t="s">
        <v>120</v>
      </c>
      <c r="C33" s="54" t="s">
        <v>194</v>
      </c>
      <c r="D33" s="54" t="s">
        <v>195</v>
      </c>
      <c r="E33" s="36">
        <v>0.5</v>
      </c>
      <c r="F33" s="36"/>
    </row>
    <row r="34" spans="1:6" ht="18" customHeight="1" x14ac:dyDescent="0.25">
      <c r="A34" s="106" t="s">
        <v>57</v>
      </c>
      <c r="B34" s="147"/>
      <c r="C34" s="144" t="s">
        <v>126</v>
      </c>
      <c r="D34" s="54" t="s">
        <v>116</v>
      </c>
      <c r="E34" s="36">
        <v>24</v>
      </c>
      <c r="F34" s="36"/>
    </row>
    <row r="35" spans="1:6" ht="17.25" customHeight="1" x14ac:dyDescent="0.25">
      <c r="A35" s="106" t="s">
        <v>101</v>
      </c>
      <c r="B35" s="147"/>
      <c r="C35" s="146"/>
      <c r="D35" s="54" t="s">
        <v>183</v>
      </c>
      <c r="E35" s="36">
        <v>1</v>
      </c>
      <c r="F35" s="36"/>
    </row>
    <row r="36" spans="1:6" ht="17.25" customHeight="1" x14ac:dyDescent="0.25">
      <c r="A36" s="106" t="s">
        <v>184</v>
      </c>
      <c r="B36" s="147"/>
      <c r="C36" s="54" t="s">
        <v>186</v>
      </c>
      <c r="D36" s="54" t="s">
        <v>187</v>
      </c>
      <c r="E36" s="36">
        <v>3</v>
      </c>
      <c r="F36" s="36"/>
    </row>
    <row r="37" spans="1:6" ht="17.25" customHeight="1" x14ac:dyDescent="0.25">
      <c r="A37" s="106" t="s">
        <v>185</v>
      </c>
      <c r="B37" s="147"/>
      <c r="C37" s="54" t="s">
        <v>178</v>
      </c>
      <c r="D37" s="54" t="s">
        <v>179</v>
      </c>
      <c r="E37" s="36">
        <v>5</v>
      </c>
      <c r="F37" s="36"/>
    </row>
    <row r="38" spans="1:6" ht="18" customHeight="1" x14ac:dyDescent="0.25">
      <c r="A38" s="103" t="s">
        <v>180</v>
      </c>
      <c r="B38" s="147"/>
      <c r="C38" s="54" t="s">
        <v>136</v>
      </c>
      <c r="D38" s="54" t="s">
        <v>137</v>
      </c>
      <c r="E38" s="36">
        <v>3</v>
      </c>
      <c r="F38" s="36">
        <v>-1.4</v>
      </c>
    </row>
    <row r="39" spans="1:6" ht="18" customHeight="1" x14ac:dyDescent="0.25">
      <c r="A39" s="106" t="s">
        <v>188</v>
      </c>
      <c r="B39" s="142" t="s">
        <v>94</v>
      </c>
      <c r="C39" s="54" t="s">
        <v>189</v>
      </c>
      <c r="D39" s="54" t="s">
        <v>190</v>
      </c>
      <c r="E39" s="36">
        <v>4</v>
      </c>
      <c r="F39" s="36">
        <v>3</v>
      </c>
    </row>
    <row r="40" spans="1:6" ht="29.25" customHeight="1" x14ac:dyDescent="0.25">
      <c r="A40" s="106" t="s">
        <v>216</v>
      </c>
      <c r="B40" s="142"/>
      <c r="C40" s="108" t="s">
        <v>217</v>
      </c>
      <c r="D40" s="108" t="s">
        <v>218</v>
      </c>
      <c r="E40" s="36">
        <v>2</v>
      </c>
      <c r="F40" s="36"/>
    </row>
    <row r="41" spans="1:6" ht="15.95" customHeight="1" x14ac:dyDescent="0.2">
      <c r="A41" s="77" t="s">
        <v>41</v>
      </c>
      <c r="B41" s="78"/>
      <c r="C41" s="80" t="s">
        <v>3</v>
      </c>
      <c r="D41" s="80"/>
      <c r="E41" s="81">
        <f>SUM(E42:E57)</f>
        <v>240.2</v>
      </c>
      <c r="F41" s="81">
        <f>SUM(F42:F57)</f>
        <v>0</v>
      </c>
    </row>
    <row r="42" spans="1:6" ht="15.95" customHeight="1" x14ac:dyDescent="0.2">
      <c r="A42" s="73" t="s">
        <v>128</v>
      </c>
      <c r="B42" s="141" t="s">
        <v>7</v>
      </c>
      <c r="C42" s="144" t="s">
        <v>3</v>
      </c>
      <c r="D42" s="54" t="s">
        <v>127</v>
      </c>
      <c r="E42" s="92">
        <v>-0.5</v>
      </c>
      <c r="F42" s="92"/>
    </row>
    <row r="43" spans="1:6" ht="15.95" customHeight="1" x14ac:dyDescent="0.2">
      <c r="A43" s="73" t="s">
        <v>181</v>
      </c>
      <c r="B43" s="142"/>
      <c r="C43" s="145"/>
      <c r="D43" s="54" t="s">
        <v>87</v>
      </c>
      <c r="E43" s="92">
        <v>-31.2</v>
      </c>
      <c r="F43" s="91"/>
    </row>
    <row r="44" spans="1:6" ht="15.95" customHeight="1" x14ac:dyDescent="0.2">
      <c r="A44" s="73" t="s">
        <v>198</v>
      </c>
      <c r="B44" s="143"/>
      <c r="C44" s="146"/>
      <c r="D44" s="54" t="s">
        <v>196</v>
      </c>
      <c r="E44" s="92">
        <v>22</v>
      </c>
      <c r="F44" s="91"/>
    </row>
    <row r="45" spans="1:6" ht="15.95" customHeight="1" x14ac:dyDescent="0.2">
      <c r="A45" s="73" t="s">
        <v>199</v>
      </c>
      <c r="B45" s="109" t="s">
        <v>8</v>
      </c>
      <c r="C45" s="110" t="s">
        <v>3</v>
      </c>
      <c r="D45" s="54" t="s">
        <v>197</v>
      </c>
      <c r="E45" s="92">
        <v>2</v>
      </c>
      <c r="F45" s="91"/>
    </row>
    <row r="46" spans="1:6" ht="15.95" customHeight="1" x14ac:dyDescent="0.25">
      <c r="A46" s="73" t="s">
        <v>200</v>
      </c>
      <c r="B46" s="147" t="s">
        <v>226</v>
      </c>
      <c r="C46" s="148" t="s">
        <v>3</v>
      </c>
      <c r="D46" s="54" t="s">
        <v>202</v>
      </c>
      <c r="E46" s="79">
        <v>-13.2</v>
      </c>
      <c r="F46" s="79"/>
    </row>
    <row r="47" spans="1:6" ht="27.75" customHeight="1" x14ac:dyDescent="0.25">
      <c r="A47" s="73" t="s">
        <v>201</v>
      </c>
      <c r="B47" s="147"/>
      <c r="C47" s="148"/>
      <c r="D47" s="54" t="s">
        <v>203</v>
      </c>
      <c r="E47" s="79">
        <v>-21.5</v>
      </c>
      <c r="F47" s="79"/>
    </row>
    <row r="48" spans="1:6" ht="15.95" customHeight="1" x14ac:dyDescent="0.25">
      <c r="A48" s="116" t="s">
        <v>129</v>
      </c>
      <c r="B48" s="141" t="s">
        <v>93</v>
      </c>
      <c r="C48" s="144" t="s">
        <v>3</v>
      </c>
      <c r="D48" s="54" t="s">
        <v>102</v>
      </c>
      <c r="E48" s="36">
        <v>27</v>
      </c>
      <c r="F48" s="36"/>
    </row>
    <row r="49" spans="1:6" ht="27.75" customHeight="1" x14ac:dyDescent="0.25">
      <c r="A49" s="73" t="s">
        <v>130</v>
      </c>
      <c r="B49" s="142"/>
      <c r="C49" s="145"/>
      <c r="D49" s="54" t="s">
        <v>122</v>
      </c>
      <c r="E49" s="79">
        <v>-27</v>
      </c>
      <c r="F49" s="79"/>
    </row>
    <row r="50" spans="1:6" ht="18" customHeight="1" x14ac:dyDescent="0.25">
      <c r="A50" s="73" t="s">
        <v>204</v>
      </c>
      <c r="B50" s="143"/>
      <c r="C50" s="146"/>
      <c r="D50" s="54" t="s">
        <v>205</v>
      </c>
      <c r="E50" s="79">
        <v>248</v>
      </c>
      <c r="F50" s="79"/>
    </row>
    <row r="51" spans="1:6" ht="18" customHeight="1" x14ac:dyDescent="0.25">
      <c r="A51" s="116" t="s">
        <v>219</v>
      </c>
      <c r="B51" s="141" t="s">
        <v>93</v>
      </c>
      <c r="C51" s="144" t="s">
        <v>3</v>
      </c>
      <c r="D51" s="54" t="s">
        <v>220</v>
      </c>
      <c r="E51" s="36">
        <v>1.8</v>
      </c>
      <c r="F51" s="36"/>
    </row>
    <row r="52" spans="1:6" ht="18" customHeight="1" x14ac:dyDescent="0.25">
      <c r="A52" s="73" t="s">
        <v>214</v>
      </c>
      <c r="B52" s="142"/>
      <c r="C52" s="145"/>
      <c r="D52" s="54" t="s">
        <v>215</v>
      </c>
      <c r="E52" s="79">
        <v>5</v>
      </c>
      <c r="F52" s="79"/>
    </row>
    <row r="53" spans="1:6" ht="18" customHeight="1" x14ac:dyDescent="0.25">
      <c r="A53" s="73" t="s">
        <v>206</v>
      </c>
      <c r="B53" s="143"/>
      <c r="C53" s="146"/>
      <c r="D53" s="54" t="s">
        <v>207</v>
      </c>
      <c r="E53" s="79">
        <v>10</v>
      </c>
      <c r="F53" s="79"/>
    </row>
    <row r="54" spans="1:6" ht="18" customHeight="1" x14ac:dyDescent="0.25">
      <c r="A54" s="73" t="s">
        <v>208</v>
      </c>
      <c r="B54" s="141" t="s">
        <v>120</v>
      </c>
      <c r="C54" s="145" t="s">
        <v>3</v>
      </c>
      <c r="D54" s="54" t="s">
        <v>209</v>
      </c>
      <c r="E54" s="79">
        <v>20.100000000000001</v>
      </c>
      <c r="F54" s="79"/>
    </row>
    <row r="55" spans="1:6" ht="29.25" customHeight="1" x14ac:dyDescent="0.25">
      <c r="A55" s="73" t="s">
        <v>210</v>
      </c>
      <c r="B55" s="143"/>
      <c r="C55" s="145"/>
      <c r="D55" s="54" t="s">
        <v>211</v>
      </c>
      <c r="E55" s="79">
        <v>-0.1</v>
      </c>
      <c r="F55" s="79"/>
    </row>
    <row r="56" spans="1:6" ht="15.95" customHeight="1" x14ac:dyDescent="0.2">
      <c r="A56" s="89" t="s">
        <v>212</v>
      </c>
      <c r="B56" s="141" t="s">
        <v>94</v>
      </c>
      <c r="C56" s="148" t="s">
        <v>3</v>
      </c>
      <c r="D56" s="54" t="s">
        <v>213</v>
      </c>
      <c r="E56" s="93">
        <v>178.6</v>
      </c>
      <c r="F56" s="54"/>
    </row>
    <row r="57" spans="1:6" ht="16.5" customHeight="1" x14ac:dyDescent="0.25">
      <c r="A57" s="82" t="s">
        <v>132</v>
      </c>
      <c r="B57" s="142"/>
      <c r="C57" s="148"/>
      <c r="D57" s="54" t="s">
        <v>131</v>
      </c>
      <c r="E57" s="93">
        <v>-180.8</v>
      </c>
      <c r="F57" s="36"/>
    </row>
    <row r="58" spans="1:6" ht="16.5" customHeight="1" x14ac:dyDescent="0.25">
      <c r="A58" s="100" t="s">
        <v>158</v>
      </c>
      <c r="B58" s="143"/>
      <c r="C58" s="114" t="s">
        <v>133</v>
      </c>
      <c r="D58" s="54" t="s">
        <v>159</v>
      </c>
      <c r="E58" s="36">
        <v>18</v>
      </c>
      <c r="F58" s="36"/>
    </row>
    <row r="59" spans="1:6" ht="16.5" customHeight="1" x14ac:dyDescent="0.25">
      <c r="A59" s="119" t="s">
        <v>191</v>
      </c>
      <c r="B59" s="120" t="s">
        <v>94</v>
      </c>
      <c r="C59" s="30" t="s">
        <v>192</v>
      </c>
      <c r="D59" s="126" t="s">
        <v>193</v>
      </c>
      <c r="E59" s="36">
        <v>40</v>
      </c>
      <c r="F59" s="36"/>
    </row>
    <row r="60" spans="1:6" ht="16.5" customHeight="1" x14ac:dyDescent="0.25">
      <c r="A60" s="140" t="s">
        <v>19</v>
      </c>
      <c r="B60" s="140"/>
      <c r="C60" s="140"/>
      <c r="D60" s="140"/>
      <c r="E60" s="36">
        <f>SUM(E9:E27,E42:E44)</f>
        <v>225.90000000000003</v>
      </c>
      <c r="F60" s="36">
        <f>SUM(F9:F27,F42:F44)</f>
        <v>-24.299999999999997</v>
      </c>
    </row>
    <row r="61" spans="1:6" ht="16.5" customHeight="1" x14ac:dyDescent="0.25">
      <c r="A61" s="140" t="s">
        <v>20</v>
      </c>
      <c r="B61" s="140"/>
      <c r="C61" s="140"/>
      <c r="D61" s="140"/>
      <c r="E61" s="36">
        <f>SUM(E28:E29,E45)</f>
        <v>-40.299999999999997</v>
      </c>
      <c r="F61" s="36">
        <f>SUM(F28:F29,F45)</f>
        <v>-0.5</v>
      </c>
    </row>
    <row r="62" spans="1:6" ht="16.5" customHeight="1" x14ac:dyDescent="0.25">
      <c r="A62" s="140" t="s">
        <v>225</v>
      </c>
      <c r="B62" s="140"/>
      <c r="C62" s="140"/>
      <c r="D62" s="140"/>
      <c r="E62" s="36">
        <f>SUM(E46:E47)</f>
        <v>-34.700000000000003</v>
      </c>
      <c r="F62" s="36">
        <f>SUM(F46:F47)</f>
        <v>0</v>
      </c>
    </row>
    <row r="63" spans="1:6" ht="16.5" customHeight="1" x14ac:dyDescent="0.25">
      <c r="A63" s="140" t="s">
        <v>95</v>
      </c>
      <c r="B63" s="140"/>
      <c r="C63" s="140"/>
      <c r="D63" s="140"/>
      <c r="E63" s="36">
        <f>SUM(E30:E32,E48:E53)</f>
        <v>300.3</v>
      </c>
      <c r="F63" s="36">
        <f>SUM(F30:F32,F48:F53)</f>
        <v>-4.5000000000000009</v>
      </c>
    </row>
    <row r="64" spans="1:6" ht="16.5" customHeight="1" x14ac:dyDescent="0.25">
      <c r="A64" s="140" t="s">
        <v>121</v>
      </c>
      <c r="B64" s="140"/>
      <c r="C64" s="140"/>
      <c r="D64" s="140"/>
      <c r="E64" s="36">
        <f>SUM(E33:E38,E54:E55)</f>
        <v>56.5</v>
      </c>
      <c r="F64" s="36">
        <f>SUM(F33:F38,F54:F55)</f>
        <v>-1.4</v>
      </c>
    </row>
    <row r="65" spans="1:6" ht="16.5" customHeight="1" x14ac:dyDescent="0.25">
      <c r="A65" s="140" t="s">
        <v>96</v>
      </c>
      <c r="B65" s="140"/>
      <c r="C65" s="140"/>
      <c r="D65" s="140"/>
      <c r="E65" s="36">
        <f>SUM(E39:E40,E56:E59)</f>
        <v>61.799999999999983</v>
      </c>
      <c r="F65" s="36">
        <f>SUM(F39:F40,F56:F59)</f>
        <v>3</v>
      </c>
    </row>
    <row r="66" spans="1:6" ht="18" customHeight="1" x14ac:dyDescent="0.2">
      <c r="A66" s="139" t="s">
        <v>4</v>
      </c>
      <c r="B66" s="139"/>
      <c r="C66" s="139"/>
      <c r="D66" s="139"/>
      <c r="E66" s="38">
        <f>SUM(E60:E65)</f>
        <v>569.5</v>
      </c>
      <c r="F66" s="38">
        <f>SUM(F60:F65)</f>
        <v>-27.699999999999996</v>
      </c>
    </row>
    <row r="67" spans="1:6" ht="18" customHeight="1" x14ac:dyDescent="0.2">
      <c r="A67" s="140" t="s">
        <v>92</v>
      </c>
      <c r="B67" s="140"/>
      <c r="C67" s="140"/>
      <c r="D67" s="140"/>
      <c r="E67" s="38"/>
      <c r="F67" s="38"/>
    </row>
    <row r="68" spans="1:6" ht="18" customHeight="1" x14ac:dyDescent="0.2">
      <c r="A68" s="139" t="s">
        <v>24</v>
      </c>
      <c r="B68" s="139"/>
      <c r="C68" s="139"/>
      <c r="D68" s="139"/>
      <c r="E68" s="38">
        <f>SUM(E66-E67)</f>
        <v>569.5</v>
      </c>
      <c r="F68" s="38">
        <f>SUM(F66-F67)</f>
        <v>-27.699999999999996</v>
      </c>
    </row>
    <row r="70" spans="1:6" x14ac:dyDescent="0.2">
      <c r="E70" s="85"/>
      <c r="F70" s="85"/>
    </row>
  </sheetData>
  <mergeCells count="31">
    <mergeCell ref="C56:C57"/>
    <mergeCell ref="B54:B55"/>
    <mergeCell ref="C54:C55"/>
    <mergeCell ref="B56:B58"/>
    <mergeCell ref="B48:B50"/>
    <mergeCell ref="B51:B53"/>
    <mergeCell ref="C48:C50"/>
    <mergeCell ref="C51:C53"/>
    <mergeCell ref="B42:B44"/>
    <mergeCell ref="C42:C44"/>
    <mergeCell ref="B46:B47"/>
    <mergeCell ref="C46:C47"/>
    <mergeCell ref="B9:B27"/>
    <mergeCell ref="B30:B32"/>
    <mergeCell ref="B33:B38"/>
    <mergeCell ref="B39:B40"/>
    <mergeCell ref="C34:C35"/>
    <mergeCell ref="A68:D68"/>
    <mergeCell ref="A66:D66"/>
    <mergeCell ref="A60:D60"/>
    <mergeCell ref="A67:D67"/>
    <mergeCell ref="A63:D63"/>
    <mergeCell ref="A65:D65"/>
    <mergeCell ref="A61:D61"/>
    <mergeCell ref="A62:D62"/>
    <mergeCell ref="A64:D64"/>
    <mergeCell ref="A6:F6"/>
    <mergeCell ref="E1:F1"/>
    <mergeCell ref="E2:F2"/>
    <mergeCell ref="E3:F3"/>
    <mergeCell ref="E4:F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H25" sqref="H25"/>
    </sheetView>
  </sheetViews>
  <sheetFormatPr defaultColWidth="9.140625" defaultRowHeight="15" x14ac:dyDescent="0.2"/>
  <cols>
    <col min="1" max="1" width="4.140625" style="34" customWidth="1"/>
    <col min="2" max="2" width="12.5703125" style="34" customWidth="1"/>
    <col min="3" max="3" width="31.85546875" style="34" customWidth="1"/>
    <col min="4" max="4" width="60.5703125" style="34" customWidth="1"/>
    <col min="5" max="5" width="11.85546875" style="34" customWidth="1"/>
    <col min="6" max="6" width="16.5703125" style="34" customWidth="1"/>
    <col min="7" max="16384" width="9.140625" style="34"/>
  </cols>
  <sheetData>
    <row r="1" spans="1:6" x14ac:dyDescent="0.2">
      <c r="E1" s="137" t="s">
        <v>42</v>
      </c>
      <c r="F1" s="137"/>
    </row>
    <row r="2" spans="1:6" x14ac:dyDescent="0.2">
      <c r="E2" s="137" t="s">
        <v>139</v>
      </c>
      <c r="F2" s="137"/>
    </row>
    <row r="3" spans="1:6" x14ac:dyDescent="0.2">
      <c r="E3" s="137" t="s">
        <v>234</v>
      </c>
      <c r="F3" s="137"/>
    </row>
    <row r="4" spans="1:6" x14ac:dyDescent="0.2">
      <c r="E4" s="137" t="s">
        <v>162</v>
      </c>
      <c r="F4" s="137"/>
    </row>
    <row r="5" spans="1:6" x14ac:dyDescent="0.2">
      <c r="D5" s="133"/>
      <c r="E5" s="133"/>
      <c r="F5" s="133"/>
    </row>
    <row r="6" spans="1:6" ht="29.25" customHeight="1" x14ac:dyDescent="0.2">
      <c r="B6" s="155" t="s">
        <v>163</v>
      </c>
      <c r="C6" s="155"/>
      <c r="D6" s="155"/>
      <c r="E6" s="155"/>
      <c r="F6" s="155"/>
    </row>
    <row r="7" spans="1:6" x14ac:dyDescent="0.2">
      <c r="F7" s="105" t="s">
        <v>23</v>
      </c>
    </row>
    <row r="8" spans="1:6" ht="45" x14ac:dyDescent="0.2">
      <c r="A8" s="102" t="s">
        <v>10</v>
      </c>
      <c r="B8" s="102" t="s">
        <v>16</v>
      </c>
      <c r="C8" s="102" t="s">
        <v>17</v>
      </c>
      <c r="D8" s="102" t="s">
        <v>18</v>
      </c>
      <c r="E8" s="102" t="s">
        <v>31</v>
      </c>
      <c r="F8" s="102" t="s">
        <v>2</v>
      </c>
    </row>
    <row r="9" spans="1:6" x14ac:dyDescent="0.25">
      <c r="A9" s="102" t="s">
        <v>97</v>
      </c>
      <c r="B9" s="111" t="s">
        <v>93</v>
      </c>
      <c r="C9" s="112" t="s">
        <v>3</v>
      </c>
      <c r="D9" s="101" t="s">
        <v>164</v>
      </c>
      <c r="E9" s="36">
        <v>-61.8</v>
      </c>
      <c r="F9" s="36">
        <v>-1.1000000000000001</v>
      </c>
    </row>
    <row r="10" spans="1:6" x14ac:dyDescent="0.25">
      <c r="A10" s="149" t="s">
        <v>95</v>
      </c>
      <c r="B10" s="150"/>
      <c r="C10" s="150"/>
      <c r="D10" s="151"/>
      <c r="E10" s="36">
        <f>SUM(E9:E9)</f>
        <v>-61.8</v>
      </c>
      <c r="F10" s="36">
        <f>SUM(F9:F9)</f>
        <v>-1.1000000000000001</v>
      </c>
    </row>
    <row r="11" spans="1:6" x14ac:dyDescent="0.2">
      <c r="A11" s="152" t="s">
        <v>24</v>
      </c>
      <c r="B11" s="153"/>
      <c r="C11" s="153"/>
      <c r="D11" s="154"/>
      <c r="E11" s="38">
        <f>SUM(E10)</f>
        <v>-61.8</v>
      </c>
      <c r="F11" s="38">
        <f>SUM(F10)</f>
        <v>-1.1000000000000001</v>
      </c>
    </row>
    <row r="12" spans="1:6" x14ac:dyDescent="0.2">
      <c r="B12" s="65"/>
      <c r="C12" s="65"/>
      <c r="D12" s="67"/>
      <c r="E12" s="68"/>
      <c r="F12" s="68"/>
    </row>
    <row r="13" spans="1:6" x14ac:dyDescent="0.2">
      <c r="B13" s="65"/>
      <c r="C13" s="65"/>
      <c r="D13" s="67"/>
      <c r="E13" s="68"/>
      <c r="F13" s="68"/>
    </row>
    <row r="14" spans="1:6" x14ac:dyDescent="0.2">
      <c r="B14" s="65"/>
      <c r="C14" s="65"/>
      <c r="D14" s="67"/>
      <c r="E14" s="68"/>
      <c r="F14" s="68"/>
    </row>
    <row r="15" spans="1:6" x14ac:dyDescent="0.2">
      <c r="B15" s="65"/>
      <c r="C15" s="65"/>
      <c r="D15" s="67"/>
      <c r="E15" s="68"/>
      <c r="F15" s="68"/>
    </row>
    <row r="16" spans="1:6" x14ac:dyDescent="0.2">
      <c r="B16" s="65"/>
      <c r="C16" s="65"/>
      <c r="D16" s="63"/>
      <c r="E16" s="68"/>
      <c r="F16" s="68"/>
    </row>
    <row r="17" spans="2:6" x14ac:dyDescent="0.2">
      <c r="B17" s="65"/>
      <c r="C17" s="65"/>
      <c r="D17" s="65"/>
      <c r="E17" s="69"/>
      <c r="F17" s="69"/>
    </row>
    <row r="18" spans="2:6" x14ac:dyDescent="0.2">
      <c r="B18" s="65"/>
      <c r="C18" s="65"/>
      <c r="D18" s="65"/>
      <c r="E18" s="65"/>
      <c r="F18" s="65"/>
    </row>
    <row r="19" spans="2:6" x14ac:dyDescent="0.2">
      <c r="B19" s="65"/>
      <c r="C19" s="65"/>
      <c r="D19" s="65"/>
      <c r="E19" s="65"/>
      <c r="F19" s="65"/>
    </row>
    <row r="20" spans="2:6" x14ac:dyDescent="0.2">
      <c r="B20" s="65"/>
      <c r="C20" s="65"/>
      <c r="D20" s="65"/>
      <c r="E20" s="65"/>
      <c r="F20" s="65"/>
    </row>
    <row r="21" spans="2:6" x14ac:dyDescent="0.2">
      <c r="B21" s="65"/>
      <c r="C21" s="65"/>
      <c r="D21" s="65"/>
      <c r="E21" s="65"/>
      <c r="F21" s="65"/>
    </row>
    <row r="22" spans="2:6" x14ac:dyDescent="0.2">
      <c r="B22" s="65"/>
      <c r="C22" s="65"/>
      <c r="D22" s="65"/>
      <c r="E22" s="65"/>
      <c r="F22" s="65"/>
    </row>
    <row r="23" spans="2:6" x14ac:dyDescent="0.2">
      <c r="B23" s="65"/>
      <c r="C23" s="65"/>
      <c r="D23" s="65"/>
      <c r="E23" s="65"/>
      <c r="F23" s="65"/>
    </row>
    <row r="24" spans="2:6" x14ac:dyDescent="0.2">
      <c r="B24" s="65"/>
      <c r="C24" s="65"/>
      <c r="D24" s="65"/>
      <c r="E24" s="65"/>
      <c r="F24" s="65"/>
    </row>
    <row r="25" spans="2:6" x14ac:dyDescent="0.2">
      <c r="B25" s="65"/>
      <c r="C25" s="65"/>
      <c r="D25" s="65"/>
      <c r="E25" s="65"/>
      <c r="F25" s="65"/>
    </row>
    <row r="26" spans="2:6" x14ac:dyDescent="0.2">
      <c r="B26" s="65"/>
      <c r="C26" s="65"/>
      <c r="D26" s="65"/>
      <c r="E26" s="65"/>
      <c r="F26" s="65"/>
    </row>
    <row r="27" spans="2:6" x14ac:dyDescent="0.2">
      <c r="B27" s="65"/>
      <c r="C27" s="65"/>
      <c r="D27" s="65"/>
      <c r="E27" s="65"/>
      <c r="F27" s="65"/>
    </row>
  </sheetData>
  <mergeCells count="8">
    <mergeCell ref="A10:D10"/>
    <mergeCell ref="A11:D11"/>
    <mergeCell ref="E1:F1"/>
    <mergeCell ref="E2:F2"/>
    <mergeCell ref="E3:F3"/>
    <mergeCell ref="E4:F4"/>
    <mergeCell ref="D5:F5"/>
    <mergeCell ref="B6:F6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selection activeCell="I16" sqref="I16"/>
    </sheetView>
  </sheetViews>
  <sheetFormatPr defaultColWidth="9.140625" defaultRowHeight="15" x14ac:dyDescent="0.2"/>
  <cols>
    <col min="1" max="1" width="4" style="34" customWidth="1"/>
    <col min="2" max="2" width="13" style="34" customWidth="1"/>
    <col min="3" max="3" width="40.85546875" style="34" customWidth="1"/>
    <col min="4" max="4" width="44.28515625" style="34" customWidth="1"/>
    <col min="5" max="5" width="12.28515625" style="34" customWidth="1"/>
    <col min="6" max="6" width="15.5703125" style="34" customWidth="1"/>
    <col min="7" max="16384" width="9.140625" style="34"/>
  </cols>
  <sheetData>
    <row r="1" spans="1:8" x14ac:dyDescent="0.2">
      <c r="E1" s="137" t="s">
        <v>42</v>
      </c>
      <c r="F1" s="137"/>
    </row>
    <row r="2" spans="1:8" x14ac:dyDescent="0.2">
      <c r="E2" s="137" t="s">
        <v>139</v>
      </c>
      <c r="F2" s="137"/>
    </row>
    <row r="3" spans="1:8" x14ac:dyDescent="0.2">
      <c r="E3" s="137" t="s">
        <v>234</v>
      </c>
      <c r="F3" s="137"/>
    </row>
    <row r="4" spans="1:8" x14ac:dyDescent="0.2">
      <c r="E4" s="137" t="s">
        <v>58</v>
      </c>
      <c r="F4" s="137"/>
    </row>
    <row r="6" spans="1:8" ht="32.25" customHeight="1" x14ac:dyDescent="0.2">
      <c r="A6" s="155" t="s">
        <v>59</v>
      </c>
      <c r="B6" s="155"/>
      <c r="C6" s="155"/>
      <c r="D6" s="155"/>
      <c r="E6" s="155"/>
      <c r="F6" s="155"/>
      <c r="G6" s="7"/>
      <c r="H6" s="58"/>
    </row>
    <row r="7" spans="1:8" x14ac:dyDescent="0.2">
      <c r="F7" s="59" t="s">
        <v>23</v>
      </c>
    </row>
    <row r="8" spans="1:8" ht="45" x14ac:dyDescent="0.2">
      <c r="A8" s="30" t="s">
        <v>10</v>
      </c>
      <c r="B8" s="56" t="s">
        <v>16</v>
      </c>
      <c r="C8" s="56" t="s">
        <v>17</v>
      </c>
      <c r="D8" s="56" t="s">
        <v>18</v>
      </c>
      <c r="E8" s="56" t="s">
        <v>31</v>
      </c>
      <c r="F8" s="56" t="s">
        <v>2</v>
      </c>
    </row>
    <row r="9" spans="1:8" ht="17.25" customHeight="1" x14ac:dyDescent="0.25">
      <c r="A9" s="118" t="s">
        <v>32</v>
      </c>
      <c r="B9" s="157" t="s">
        <v>7</v>
      </c>
      <c r="C9" s="30" t="s">
        <v>76</v>
      </c>
      <c r="D9" s="30" t="s">
        <v>119</v>
      </c>
      <c r="E9" s="36">
        <v>-2.8</v>
      </c>
      <c r="F9" s="36">
        <v>-11.8</v>
      </c>
    </row>
    <row r="10" spans="1:8" ht="17.25" customHeight="1" x14ac:dyDescent="0.25">
      <c r="A10" s="118" t="s">
        <v>33</v>
      </c>
      <c r="B10" s="158"/>
      <c r="C10" s="30" t="s">
        <v>66</v>
      </c>
      <c r="D10" s="30" t="s">
        <v>125</v>
      </c>
      <c r="E10" s="36">
        <v>17.5</v>
      </c>
      <c r="F10" s="36">
        <v>6</v>
      </c>
    </row>
    <row r="11" spans="1:8" ht="17.25" customHeight="1" x14ac:dyDescent="0.25">
      <c r="A11" s="118" t="s">
        <v>103</v>
      </c>
      <c r="B11" s="158"/>
      <c r="C11" s="30" t="s">
        <v>60</v>
      </c>
      <c r="D11" s="30" t="s">
        <v>61</v>
      </c>
      <c r="E11" s="36">
        <v>41.7</v>
      </c>
      <c r="F11" s="36">
        <v>31.5</v>
      </c>
    </row>
    <row r="12" spans="1:8" ht="17.25" customHeight="1" x14ac:dyDescent="0.25">
      <c r="A12" s="118" t="s">
        <v>97</v>
      </c>
      <c r="B12" s="158"/>
      <c r="C12" s="30" t="s">
        <v>62</v>
      </c>
      <c r="D12" s="30" t="s">
        <v>63</v>
      </c>
      <c r="E12" s="36">
        <v>24.2</v>
      </c>
      <c r="F12" s="36">
        <v>4.3</v>
      </c>
    </row>
    <row r="13" spans="1:8" ht="17.25" customHeight="1" x14ac:dyDescent="0.25">
      <c r="A13" s="118" t="s">
        <v>107</v>
      </c>
      <c r="B13" s="158"/>
      <c r="C13" s="30" t="s">
        <v>78</v>
      </c>
      <c r="D13" s="30" t="s">
        <v>79</v>
      </c>
      <c r="E13" s="36">
        <v>17.8</v>
      </c>
      <c r="F13" s="36"/>
    </row>
    <row r="14" spans="1:8" ht="17.25" customHeight="1" x14ac:dyDescent="0.25">
      <c r="A14" s="118" t="s">
        <v>104</v>
      </c>
      <c r="B14" s="158"/>
      <c r="C14" s="30" t="s">
        <v>68</v>
      </c>
      <c r="D14" s="30" t="s">
        <v>69</v>
      </c>
      <c r="E14" s="36">
        <v>31.5</v>
      </c>
      <c r="F14" s="36">
        <v>24.2</v>
      </c>
    </row>
    <row r="15" spans="1:8" ht="17.25" customHeight="1" x14ac:dyDescent="0.25">
      <c r="A15" s="118" t="s">
        <v>99</v>
      </c>
      <c r="B15" s="158"/>
      <c r="C15" s="30" t="s">
        <v>70</v>
      </c>
      <c r="D15" s="30" t="s">
        <v>71</v>
      </c>
      <c r="E15" s="36">
        <v>35.5</v>
      </c>
      <c r="F15" s="36">
        <v>4.2</v>
      </c>
    </row>
    <row r="16" spans="1:8" ht="17.25" customHeight="1" x14ac:dyDescent="0.25">
      <c r="A16" s="118" t="s">
        <v>34</v>
      </c>
      <c r="B16" s="158"/>
      <c r="C16" s="1" t="s">
        <v>72</v>
      </c>
      <c r="D16" s="54" t="s">
        <v>73</v>
      </c>
      <c r="E16" s="36">
        <v>48.7</v>
      </c>
      <c r="F16" s="36">
        <v>14.6</v>
      </c>
    </row>
    <row r="17" spans="1:6" ht="17.25" customHeight="1" x14ac:dyDescent="0.25">
      <c r="A17" s="116" t="s">
        <v>35</v>
      </c>
      <c r="B17" s="158"/>
      <c r="C17" s="1" t="s">
        <v>64</v>
      </c>
      <c r="D17" s="54" t="s">
        <v>149</v>
      </c>
      <c r="E17" s="36">
        <v>28.4</v>
      </c>
      <c r="F17" s="36">
        <v>13</v>
      </c>
    </row>
    <row r="18" spans="1:6" ht="17.25" customHeight="1" x14ac:dyDescent="0.25">
      <c r="A18" s="116" t="s">
        <v>36</v>
      </c>
      <c r="B18" s="158"/>
      <c r="C18" s="30" t="s">
        <v>189</v>
      </c>
      <c r="D18" s="30" t="s">
        <v>190</v>
      </c>
      <c r="E18" s="36">
        <v>2.9</v>
      </c>
      <c r="F18" s="36">
        <v>2.7</v>
      </c>
    </row>
    <row r="19" spans="1:6" ht="17.25" customHeight="1" x14ac:dyDescent="0.25">
      <c r="A19" s="116" t="s">
        <v>37</v>
      </c>
      <c r="B19" s="158"/>
      <c r="C19" s="54" t="s">
        <v>80</v>
      </c>
      <c r="D19" s="54" t="s">
        <v>81</v>
      </c>
      <c r="E19" s="36">
        <v>22.7</v>
      </c>
      <c r="F19" s="36">
        <v>6.7</v>
      </c>
    </row>
    <row r="20" spans="1:6" ht="17.25" customHeight="1" x14ac:dyDescent="0.25">
      <c r="A20" s="118" t="s">
        <v>85</v>
      </c>
      <c r="B20" s="158"/>
      <c r="C20" s="30" t="s">
        <v>105</v>
      </c>
      <c r="D20" s="30" t="s">
        <v>106</v>
      </c>
      <c r="E20" s="36">
        <v>-5.2</v>
      </c>
      <c r="F20" s="36">
        <v>-6.3</v>
      </c>
    </row>
    <row r="21" spans="1:6" ht="17.25" customHeight="1" x14ac:dyDescent="0.25">
      <c r="A21" s="116" t="s">
        <v>38</v>
      </c>
      <c r="B21" s="158"/>
      <c r="C21" s="30" t="s">
        <v>150</v>
      </c>
      <c r="D21" s="30" t="s">
        <v>151</v>
      </c>
      <c r="E21" s="36">
        <v>17.5</v>
      </c>
      <c r="F21" s="36">
        <v>13.2</v>
      </c>
    </row>
    <row r="22" spans="1:6" ht="17.25" customHeight="1" x14ac:dyDescent="0.25">
      <c r="A22" s="116" t="s">
        <v>39</v>
      </c>
      <c r="B22" s="158"/>
      <c r="C22" s="30" t="s">
        <v>88</v>
      </c>
      <c r="D22" s="30" t="s">
        <v>89</v>
      </c>
      <c r="E22" s="36">
        <v>38.200000000000003</v>
      </c>
      <c r="F22" s="36">
        <v>7.2</v>
      </c>
    </row>
    <row r="23" spans="1:6" ht="17.25" customHeight="1" x14ac:dyDescent="0.25">
      <c r="A23" s="116" t="s">
        <v>91</v>
      </c>
      <c r="B23" s="158"/>
      <c r="C23" s="30" t="s">
        <v>108</v>
      </c>
      <c r="D23" s="30" t="s">
        <v>109</v>
      </c>
      <c r="E23" s="36">
        <v>15.8</v>
      </c>
      <c r="F23" s="36">
        <v>6</v>
      </c>
    </row>
    <row r="24" spans="1:6" ht="17.25" customHeight="1" x14ac:dyDescent="0.25">
      <c r="A24" s="116" t="s">
        <v>112</v>
      </c>
      <c r="B24" s="158"/>
      <c r="C24" s="30" t="s">
        <v>152</v>
      </c>
      <c r="D24" s="30" t="s">
        <v>153</v>
      </c>
      <c r="E24" s="36">
        <v>32.799999999999997</v>
      </c>
      <c r="F24" s="36">
        <v>15.5</v>
      </c>
    </row>
    <row r="25" spans="1:6" ht="17.25" customHeight="1" x14ac:dyDescent="0.25">
      <c r="A25" s="118" t="s">
        <v>90</v>
      </c>
      <c r="B25" s="158"/>
      <c r="C25" s="30" t="s">
        <v>110</v>
      </c>
      <c r="D25" s="30" t="s">
        <v>111</v>
      </c>
      <c r="E25" s="36">
        <v>19.100000000000001</v>
      </c>
      <c r="F25" s="36">
        <v>4.4000000000000004</v>
      </c>
    </row>
    <row r="26" spans="1:6" ht="17.25" customHeight="1" x14ac:dyDescent="0.25">
      <c r="A26" s="118" t="s">
        <v>141</v>
      </c>
      <c r="B26" s="158"/>
      <c r="C26" s="30" t="s">
        <v>144</v>
      </c>
      <c r="D26" s="30" t="s">
        <v>145</v>
      </c>
      <c r="E26" s="36">
        <v>1.1000000000000001</v>
      </c>
      <c r="F26" s="36">
        <v>0.8</v>
      </c>
    </row>
    <row r="27" spans="1:6" ht="17.25" customHeight="1" x14ac:dyDescent="0.25">
      <c r="A27" s="118" t="s">
        <v>156</v>
      </c>
      <c r="B27" s="159"/>
      <c r="C27" s="30" t="s">
        <v>142</v>
      </c>
      <c r="D27" s="30" t="s">
        <v>143</v>
      </c>
      <c r="E27" s="36">
        <v>0.9</v>
      </c>
      <c r="F27" s="36"/>
    </row>
    <row r="28" spans="1:6" ht="17.25" customHeight="1" x14ac:dyDescent="0.25">
      <c r="A28" s="118" t="s">
        <v>134</v>
      </c>
      <c r="B28" s="157" t="s">
        <v>7</v>
      </c>
      <c r="C28" s="55" t="s">
        <v>154</v>
      </c>
      <c r="D28" s="55" t="s">
        <v>155</v>
      </c>
      <c r="E28" s="36">
        <v>1.1000000000000001</v>
      </c>
      <c r="F28" s="36">
        <v>1</v>
      </c>
    </row>
    <row r="29" spans="1:6" ht="17.25" customHeight="1" x14ac:dyDescent="0.25">
      <c r="A29" s="118" t="s">
        <v>118</v>
      </c>
      <c r="B29" s="159"/>
      <c r="C29" s="30" t="s">
        <v>117</v>
      </c>
      <c r="D29" s="30" t="s">
        <v>87</v>
      </c>
      <c r="E29" s="36">
        <v>-186.8</v>
      </c>
      <c r="F29" s="36"/>
    </row>
    <row r="30" spans="1:6" ht="17.25" customHeight="1" x14ac:dyDescent="0.2">
      <c r="A30" s="156" t="s">
        <v>24</v>
      </c>
      <c r="B30" s="156"/>
      <c r="C30" s="156"/>
      <c r="D30" s="156"/>
      <c r="E30" s="38">
        <f>SUM(E9:E29)</f>
        <v>202.60000000000008</v>
      </c>
      <c r="F30" s="38">
        <f>SUM(F9:F29)</f>
        <v>137.20000000000002</v>
      </c>
    </row>
    <row r="31" spans="1:6" x14ac:dyDescent="0.2">
      <c r="A31" s="7"/>
      <c r="B31" s="7"/>
      <c r="C31" s="7"/>
      <c r="D31" s="7"/>
      <c r="E31" s="60"/>
      <c r="F31" s="60"/>
    </row>
    <row r="32" spans="1:6" x14ac:dyDescent="0.2">
      <c r="A32" s="7"/>
      <c r="B32" s="7"/>
      <c r="C32" s="7"/>
      <c r="D32" s="61"/>
      <c r="E32" s="62"/>
      <c r="F32" s="62"/>
    </row>
    <row r="33" spans="1:6" x14ac:dyDescent="0.2">
      <c r="A33" s="63"/>
      <c r="B33" s="63"/>
      <c r="C33" s="63"/>
      <c r="D33" s="64"/>
      <c r="E33" s="62"/>
      <c r="F33" s="62"/>
    </row>
    <row r="34" spans="1:6" x14ac:dyDescent="0.2">
      <c r="A34" s="63"/>
      <c r="B34" s="63"/>
      <c r="C34" s="63"/>
      <c r="D34" s="64"/>
      <c r="E34" s="62"/>
      <c r="F34" s="62"/>
    </row>
    <row r="35" spans="1:6" x14ac:dyDescent="0.2">
      <c r="A35" s="65"/>
      <c r="B35" s="65"/>
      <c r="C35" s="65"/>
      <c r="D35" s="64"/>
      <c r="E35" s="66"/>
      <c r="F35" s="66"/>
    </row>
    <row r="36" spans="1:6" x14ac:dyDescent="0.2">
      <c r="A36" s="65"/>
      <c r="B36" s="65"/>
      <c r="C36" s="65"/>
      <c r="D36" s="64"/>
      <c r="E36" s="66"/>
      <c r="F36" s="66"/>
    </row>
    <row r="37" spans="1:6" x14ac:dyDescent="0.2">
      <c r="A37" s="65"/>
      <c r="B37" s="65"/>
      <c r="C37" s="65"/>
      <c r="D37" s="67"/>
      <c r="E37" s="68"/>
      <c r="F37" s="68"/>
    </row>
    <row r="38" spans="1:6" x14ac:dyDescent="0.2">
      <c r="A38" s="65"/>
      <c r="B38" s="65"/>
      <c r="C38" s="65"/>
      <c r="D38" s="67"/>
      <c r="E38" s="68"/>
      <c r="F38" s="68"/>
    </row>
    <row r="39" spans="1:6" x14ac:dyDescent="0.2">
      <c r="A39" s="65"/>
      <c r="B39" s="65"/>
      <c r="C39" s="65"/>
      <c r="D39" s="67"/>
      <c r="E39" s="68"/>
      <c r="F39" s="68"/>
    </row>
    <row r="40" spans="1:6" x14ac:dyDescent="0.2">
      <c r="A40" s="65"/>
      <c r="B40" s="65"/>
      <c r="C40" s="65"/>
      <c r="D40" s="67"/>
      <c r="E40" s="68"/>
      <c r="F40" s="68"/>
    </row>
    <row r="41" spans="1:6" x14ac:dyDescent="0.2">
      <c r="A41" s="65"/>
      <c r="B41" s="65"/>
      <c r="C41" s="65"/>
      <c r="D41" s="67"/>
      <c r="E41" s="68"/>
      <c r="F41" s="68"/>
    </row>
    <row r="42" spans="1:6" x14ac:dyDescent="0.2">
      <c r="A42" s="65"/>
      <c r="B42" s="65"/>
      <c r="C42" s="65"/>
      <c r="D42" s="67"/>
      <c r="E42" s="68"/>
      <c r="F42" s="68"/>
    </row>
    <row r="43" spans="1:6" x14ac:dyDescent="0.2">
      <c r="A43" s="65"/>
      <c r="B43" s="65"/>
      <c r="C43" s="65"/>
      <c r="D43" s="67"/>
      <c r="E43" s="68"/>
      <c r="F43" s="68"/>
    </row>
    <row r="44" spans="1:6" x14ac:dyDescent="0.2">
      <c r="A44" s="65"/>
      <c r="B44" s="65"/>
      <c r="C44" s="65"/>
      <c r="D44" s="67"/>
      <c r="E44" s="68"/>
      <c r="F44" s="68"/>
    </row>
    <row r="45" spans="1:6" x14ac:dyDescent="0.2">
      <c r="A45" s="65"/>
      <c r="B45" s="65"/>
      <c r="C45" s="65"/>
      <c r="D45" s="65"/>
      <c r="E45" s="69"/>
      <c r="F45" s="69"/>
    </row>
    <row r="46" spans="1:6" x14ac:dyDescent="0.2">
      <c r="A46" s="65"/>
      <c r="B46" s="65"/>
      <c r="C46" s="65"/>
      <c r="D46" s="65"/>
      <c r="E46" s="65"/>
      <c r="F46" s="65"/>
    </row>
    <row r="47" spans="1:6" x14ac:dyDescent="0.2">
      <c r="A47" s="65"/>
      <c r="B47" s="65"/>
      <c r="C47" s="65"/>
      <c r="D47" s="65"/>
      <c r="E47" s="65"/>
      <c r="F47" s="65"/>
    </row>
    <row r="48" spans="1:6" x14ac:dyDescent="0.2">
      <c r="A48" s="65"/>
      <c r="B48" s="65"/>
      <c r="C48" s="65"/>
      <c r="D48" s="65"/>
      <c r="E48" s="65"/>
      <c r="F48" s="65"/>
    </row>
    <row r="49" spans="1:6" x14ac:dyDescent="0.2">
      <c r="A49" s="65"/>
      <c r="B49" s="65"/>
      <c r="C49" s="65"/>
      <c r="D49" s="65"/>
      <c r="E49" s="65"/>
      <c r="F49" s="65"/>
    </row>
    <row r="50" spans="1:6" x14ac:dyDescent="0.2">
      <c r="A50" s="65"/>
      <c r="B50" s="65"/>
      <c r="C50" s="65"/>
      <c r="D50" s="65"/>
      <c r="E50" s="65"/>
      <c r="F50" s="65"/>
    </row>
    <row r="51" spans="1:6" x14ac:dyDescent="0.2">
      <c r="A51" s="65"/>
      <c r="B51" s="65"/>
      <c r="C51" s="65"/>
      <c r="D51" s="65"/>
      <c r="E51" s="65"/>
      <c r="F51" s="65"/>
    </row>
    <row r="52" spans="1:6" x14ac:dyDescent="0.2">
      <c r="A52" s="65"/>
      <c r="B52" s="65"/>
      <c r="C52" s="65"/>
      <c r="D52" s="65"/>
      <c r="E52" s="65"/>
      <c r="F52" s="65"/>
    </row>
    <row r="53" spans="1:6" x14ac:dyDescent="0.2">
      <c r="A53" s="65"/>
      <c r="B53" s="65"/>
      <c r="C53" s="65"/>
      <c r="D53" s="65"/>
      <c r="E53" s="65"/>
      <c r="F53" s="65"/>
    </row>
    <row r="54" spans="1:6" x14ac:dyDescent="0.2">
      <c r="A54" s="65"/>
      <c r="B54" s="65"/>
      <c r="C54" s="65"/>
      <c r="D54" s="65"/>
      <c r="E54" s="65"/>
      <c r="F54" s="65"/>
    </row>
    <row r="55" spans="1:6" x14ac:dyDescent="0.2">
      <c r="A55" s="65"/>
      <c r="B55" s="65"/>
      <c r="C55" s="65"/>
      <c r="D55" s="65"/>
      <c r="E55" s="65"/>
      <c r="F55" s="65"/>
    </row>
  </sheetData>
  <mergeCells count="8">
    <mergeCell ref="A30:D30"/>
    <mergeCell ref="E1:F1"/>
    <mergeCell ref="E2:F2"/>
    <mergeCell ref="E3:F3"/>
    <mergeCell ref="E4:F4"/>
    <mergeCell ref="A6:F6"/>
    <mergeCell ref="B9:B27"/>
    <mergeCell ref="B28:B2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K16" sqref="K16"/>
    </sheetView>
  </sheetViews>
  <sheetFormatPr defaultColWidth="9.140625" defaultRowHeight="15" x14ac:dyDescent="0.25"/>
  <cols>
    <col min="1" max="1" width="6.28515625" style="21" customWidth="1"/>
    <col min="2" max="2" width="16.7109375" style="21" customWidth="1"/>
    <col min="3" max="3" width="35.42578125" style="21" customWidth="1"/>
    <col min="4" max="4" width="46.7109375" style="21" customWidth="1"/>
    <col min="5" max="5" width="12.85546875" style="21" customWidth="1"/>
    <col min="6" max="6" width="14.140625" style="21" customWidth="1"/>
    <col min="7" max="7" width="9.140625" style="21" hidden="1" customWidth="1"/>
    <col min="8" max="8" width="9.140625" style="21"/>
    <col min="9" max="9" width="10.42578125" style="21" bestFit="1" customWidth="1"/>
    <col min="10" max="16384" width="9.140625" style="21"/>
  </cols>
  <sheetData>
    <row r="1" spans="1:12" ht="15" customHeight="1" x14ac:dyDescent="0.25">
      <c r="E1" s="137" t="s">
        <v>42</v>
      </c>
      <c r="F1" s="137"/>
    </row>
    <row r="2" spans="1:12" ht="15" customHeight="1" x14ac:dyDescent="0.25">
      <c r="E2" s="137" t="s">
        <v>139</v>
      </c>
      <c r="F2" s="137"/>
    </row>
    <row r="3" spans="1:12" ht="15" customHeight="1" x14ac:dyDescent="0.25">
      <c r="E3" s="137" t="s">
        <v>234</v>
      </c>
      <c r="F3" s="137"/>
    </row>
    <row r="4" spans="1:12" ht="15" customHeight="1" x14ac:dyDescent="0.25">
      <c r="E4" s="137" t="s">
        <v>45</v>
      </c>
      <c r="F4" s="137"/>
    </row>
    <row r="5" spans="1:12" ht="15" customHeight="1" x14ac:dyDescent="0.25">
      <c r="E5" s="45"/>
      <c r="F5" s="45"/>
    </row>
    <row r="6" spans="1:12" ht="13.5" customHeight="1" x14ac:dyDescent="0.25">
      <c r="A6" s="165" t="s">
        <v>54</v>
      </c>
      <c r="B6" s="165"/>
      <c r="C6" s="165"/>
      <c r="D6" s="165"/>
      <c r="E6" s="165"/>
      <c r="F6" s="165"/>
      <c r="G6" s="53"/>
      <c r="H6" s="53"/>
      <c r="I6" s="53"/>
      <c r="J6" s="53"/>
    </row>
    <row r="7" spans="1:12" ht="17.25" customHeight="1" x14ac:dyDescent="0.25">
      <c r="F7" s="21" t="s">
        <v>23</v>
      </c>
    </row>
    <row r="8" spans="1:12" ht="29.25" customHeight="1" x14ac:dyDescent="0.25">
      <c r="A8" s="50" t="s">
        <v>21</v>
      </c>
      <c r="B8" s="50" t="s">
        <v>16</v>
      </c>
      <c r="C8" s="50" t="s">
        <v>17</v>
      </c>
      <c r="D8" s="50" t="s">
        <v>18</v>
      </c>
      <c r="E8" s="50" t="s">
        <v>31</v>
      </c>
      <c r="F8" s="50" t="s">
        <v>2</v>
      </c>
      <c r="H8" s="53"/>
      <c r="I8" s="53"/>
    </row>
    <row r="9" spans="1:12" ht="15.75" customHeight="1" x14ac:dyDescent="0.25">
      <c r="A9" s="123" t="s">
        <v>32</v>
      </c>
      <c r="B9" s="157" t="s">
        <v>7</v>
      </c>
      <c r="C9" s="25" t="s">
        <v>64</v>
      </c>
      <c r="D9" s="10" t="s">
        <v>65</v>
      </c>
      <c r="E9" s="40"/>
      <c r="F9" s="40">
        <v>-30</v>
      </c>
      <c r="H9" s="53"/>
      <c r="I9" s="53"/>
    </row>
    <row r="10" spans="1:12" ht="15.75" customHeight="1" x14ac:dyDescent="0.25">
      <c r="A10" s="124" t="s">
        <v>97</v>
      </c>
      <c r="B10" s="158"/>
      <c r="C10" s="25" t="s">
        <v>88</v>
      </c>
      <c r="D10" s="10" t="s">
        <v>89</v>
      </c>
      <c r="E10" s="40">
        <v>0.45</v>
      </c>
      <c r="F10" s="40">
        <v>0.45</v>
      </c>
      <c r="H10" s="53"/>
      <c r="I10" s="53"/>
    </row>
    <row r="11" spans="1:12" ht="15.75" customHeight="1" x14ac:dyDescent="0.25">
      <c r="A11" s="124" t="s">
        <v>107</v>
      </c>
      <c r="B11" s="158"/>
      <c r="C11" s="25" t="s">
        <v>108</v>
      </c>
      <c r="D11" s="10" t="s">
        <v>109</v>
      </c>
      <c r="E11" s="40">
        <v>0.6</v>
      </c>
      <c r="F11" s="40">
        <v>0.6</v>
      </c>
      <c r="H11" s="53"/>
      <c r="I11" s="53"/>
    </row>
    <row r="12" spans="1:12" ht="15.75" customHeight="1" x14ac:dyDescent="0.25">
      <c r="A12" s="124" t="s">
        <v>104</v>
      </c>
      <c r="B12" s="158"/>
      <c r="C12" s="25" t="s">
        <v>152</v>
      </c>
      <c r="D12" s="10" t="s">
        <v>153</v>
      </c>
      <c r="E12" s="40">
        <v>0.15</v>
      </c>
      <c r="F12" s="40">
        <v>0.15</v>
      </c>
      <c r="H12" s="53"/>
      <c r="I12" s="53"/>
    </row>
    <row r="13" spans="1:12" ht="15.75" customHeight="1" x14ac:dyDescent="0.25">
      <c r="A13" s="124" t="s">
        <v>99</v>
      </c>
      <c r="B13" s="159"/>
      <c r="C13" s="25" t="s">
        <v>110</v>
      </c>
      <c r="D13" s="10" t="s">
        <v>111</v>
      </c>
      <c r="E13" s="40">
        <v>0.80200000000000005</v>
      </c>
      <c r="F13" s="40">
        <v>0.80200000000000005</v>
      </c>
      <c r="H13" s="53"/>
      <c r="I13" s="53"/>
    </row>
    <row r="14" spans="1:12" ht="17.25" customHeight="1" x14ac:dyDescent="0.25">
      <c r="A14" s="122" t="s">
        <v>85</v>
      </c>
      <c r="B14" s="160" t="s">
        <v>8</v>
      </c>
      <c r="C14" s="163" t="s">
        <v>3</v>
      </c>
      <c r="D14" s="71" t="s">
        <v>84</v>
      </c>
      <c r="E14" s="72">
        <f>SUM(E15:E16)</f>
        <v>723.4</v>
      </c>
      <c r="F14" s="72">
        <f>SUM(F15:F16)</f>
        <v>0</v>
      </c>
      <c r="I14" s="87"/>
      <c r="L14" s="74"/>
    </row>
    <row r="15" spans="1:12" ht="31.5" customHeight="1" x14ac:dyDescent="0.25">
      <c r="A15" s="123" t="s">
        <v>86</v>
      </c>
      <c r="B15" s="160"/>
      <c r="C15" s="164"/>
      <c r="D15" s="10" t="s">
        <v>83</v>
      </c>
      <c r="E15" s="130">
        <v>22</v>
      </c>
      <c r="F15" s="40"/>
      <c r="I15" s="22"/>
      <c r="L15" s="74"/>
    </row>
    <row r="16" spans="1:12" ht="44.25" customHeight="1" x14ac:dyDescent="0.25">
      <c r="A16" s="123" t="s">
        <v>172</v>
      </c>
      <c r="B16" s="160"/>
      <c r="C16" s="54" t="s">
        <v>3</v>
      </c>
      <c r="D16" s="10" t="s">
        <v>170</v>
      </c>
      <c r="E16" s="130">
        <v>701.4</v>
      </c>
      <c r="F16" s="40"/>
      <c r="I16" s="87"/>
      <c r="L16" s="74"/>
    </row>
    <row r="17" spans="1:12" ht="17.25" customHeight="1" x14ac:dyDescent="0.25">
      <c r="A17" s="123" t="s">
        <v>232</v>
      </c>
      <c r="B17" s="157" t="s">
        <v>7</v>
      </c>
      <c r="C17" s="54" t="s">
        <v>3</v>
      </c>
      <c r="D17" s="30" t="s">
        <v>87</v>
      </c>
      <c r="E17" s="130">
        <v>19.100000000000001</v>
      </c>
      <c r="F17" s="40"/>
      <c r="I17" s="87"/>
      <c r="L17" s="74"/>
    </row>
    <row r="18" spans="1:12" ht="17.25" customHeight="1" x14ac:dyDescent="0.25">
      <c r="A18" s="123" t="s">
        <v>231</v>
      </c>
      <c r="B18" s="158"/>
      <c r="C18" s="54" t="s">
        <v>60</v>
      </c>
      <c r="D18" s="54" t="s">
        <v>61</v>
      </c>
      <c r="E18" s="130">
        <v>0.26800000000000002</v>
      </c>
      <c r="F18" s="40">
        <v>0.26800000000000002</v>
      </c>
      <c r="I18" s="87"/>
      <c r="L18" s="74"/>
    </row>
    <row r="19" spans="1:12" ht="16.5" customHeight="1" x14ac:dyDescent="0.25">
      <c r="A19" s="124" t="s">
        <v>40</v>
      </c>
      <c r="B19" s="158"/>
      <c r="C19" s="54" t="s">
        <v>78</v>
      </c>
      <c r="D19" s="54" t="s">
        <v>79</v>
      </c>
      <c r="E19" s="130">
        <v>0.41799999999999998</v>
      </c>
      <c r="F19" s="40">
        <v>0.41799999999999998</v>
      </c>
      <c r="I19" s="87"/>
      <c r="L19" s="74"/>
    </row>
    <row r="20" spans="1:12" ht="28.5" customHeight="1" x14ac:dyDescent="0.25">
      <c r="A20" s="124" t="s">
        <v>230</v>
      </c>
      <c r="B20" s="158"/>
      <c r="C20" s="54" t="s">
        <v>80</v>
      </c>
      <c r="D20" s="54" t="s">
        <v>81</v>
      </c>
      <c r="E20" s="130">
        <v>0.3</v>
      </c>
      <c r="F20" s="40">
        <v>0.3</v>
      </c>
      <c r="I20" s="87"/>
      <c r="L20" s="74"/>
    </row>
    <row r="21" spans="1:12" ht="18" customHeight="1" x14ac:dyDescent="0.25">
      <c r="A21" s="124" t="s">
        <v>57</v>
      </c>
      <c r="B21" s="159"/>
      <c r="C21" s="54" t="s">
        <v>62</v>
      </c>
      <c r="D21" s="54" t="s">
        <v>63</v>
      </c>
      <c r="E21" s="130">
        <v>81.793000000000006</v>
      </c>
      <c r="F21" s="40"/>
      <c r="G21" s="22"/>
      <c r="I21" s="74"/>
      <c r="L21" s="74"/>
    </row>
    <row r="22" spans="1:12" ht="18" customHeight="1" x14ac:dyDescent="0.25">
      <c r="A22" s="124" t="s">
        <v>101</v>
      </c>
      <c r="B22" s="121" t="s">
        <v>93</v>
      </c>
      <c r="C22" s="76" t="s">
        <v>3</v>
      </c>
      <c r="D22" s="54" t="s">
        <v>102</v>
      </c>
      <c r="E22" s="130">
        <v>6.7130000000000001</v>
      </c>
      <c r="F22" s="40">
        <v>0.13100000000000001</v>
      </c>
      <c r="G22" s="22"/>
      <c r="I22" s="74"/>
      <c r="L22" s="74"/>
    </row>
    <row r="23" spans="1:12" ht="15" customHeight="1" x14ac:dyDescent="0.25">
      <c r="A23" s="162" t="s">
        <v>19</v>
      </c>
      <c r="B23" s="162"/>
      <c r="C23" s="162"/>
      <c r="D23" s="162"/>
      <c r="E23" s="130">
        <f>SUM(E9:E13,E17:E21)</f>
        <v>103.881</v>
      </c>
      <c r="F23" s="40">
        <f>SUM(F9:F13,F17:F21)</f>
        <v>-27.012</v>
      </c>
      <c r="G23" s="40" t="e">
        <f>SUM(#REF!,G21:G21)</f>
        <v>#REF!</v>
      </c>
      <c r="I23" s="74"/>
      <c r="K23" s="74"/>
      <c r="L23" s="74"/>
    </row>
    <row r="24" spans="1:12" ht="15" customHeight="1" x14ac:dyDescent="0.25">
      <c r="A24" s="162" t="s">
        <v>20</v>
      </c>
      <c r="B24" s="162"/>
      <c r="C24" s="162"/>
      <c r="D24" s="162"/>
      <c r="E24" s="40">
        <f>SUM(E15:E16)</f>
        <v>723.4</v>
      </c>
      <c r="F24" s="40">
        <f>SUM(F15:F16)</f>
        <v>0</v>
      </c>
      <c r="G24" s="22"/>
    </row>
    <row r="25" spans="1:12" ht="15" customHeight="1" x14ac:dyDescent="0.25">
      <c r="A25" s="162" t="s">
        <v>95</v>
      </c>
      <c r="B25" s="162"/>
      <c r="C25" s="162"/>
      <c r="D25" s="162"/>
      <c r="E25" s="40">
        <f>SUM(E22)</f>
        <v>6.7130000000000001</v>
      </c>
      <c r="F25" s="40">
        <f>SUM(F22)</f>
        <v>0.13100000000000001</v>
      </c>
      <c r="G25" s="22"/>
    </row>
    <row r="26" spans="1:12" ht="15" customHeight="1" x14ac:dyDescent="0.25">
      <c r="A26" s="161" t="s">
        <v>24</v>
      </c>
      <c r="B26" s="161"/>
      <c r="C26" s="161"/>
      <c r="D26" s="161"/>
      <c r="E26" s="72">
        <f>SUM(E23:E25)</f>
        <v>833.99399999999991</v>
      </c>
      <c r="F26" s="72">
        <f>SUM(F23:F25)</f>
        <v>-26.881</v>
      </c>
    </row>
    <row r="27" spans="1:12" x14ac:dyDescent="0.25">
      <c r="E27" s="74"/>
    </row>
    <row r="28" spans="1:12" x14ac:dyDescent="0.25">
      <c r="D28" s="88"/>
      <c r="E28" s="74"/>
      <c r="F28" s="74"/>
      <c r="I28" s="74"/>
    </row>
    <row r="30" spans="1:12" x14ac:dyDescent="0.25">
      <c r="E30" s="74"/>
    </row>
    <row r="31" spans="1:12" x14ac:dyDescent="0.25">
      <c r="E31" s="74"/>
    </row>
  </sheetData>
  <mergeCells count="13">
    <mergeCell ref="B9:B13"/>
    <mergeCell ref="E1:F1"/>
    <mergeCell ref="E2:F2"/>
    <mergeCell ref="E3:F3"/>
    <mergeCell ref="E4:F4"/>
    <mergeCell ref="A6:F6"/>
    <mergeCell ref="B14:B16"/>
    <mergeCell ref="A26:D26"/>
    <mergeCell ref="A24:D24"/>
    <mergeCell ref="A23:D23"/>
    <mergeCell ref="A25:D25"/>
    <mergeCell ref="C14:C15"/>
    <mergeCell ref="B17:B21"/>
  </mergeCells>
  <phoneticPr fontId="0" type="noConversion"/>
  <pageMargins left="1.1417322834645669" right="0.35433070866141736" top="0.39370078740157483" bottom="0.39370078740157483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K11" sqref="K11"/>
    </sheetView>
  </sheetViews>
  <sheetFormatPr defaultColWidth="9.140625" defaultRowHeight="15" x14ac:dyDescent="0.2"/>
  <cols>
    <col min="1" max="1" width="4" style="34" customWidth="1"/>
    <col min="2" max="2" width="13" style="34" customWidth="1"/>
    <col min="3" max="3" width="41.28515625" style="34" customWidth="1"/>
    <col min="4" max="4" width="40.85546875" style="34" customWidth="1"/>
    <col min="5" max="5" width="12.5703125" style="34" customWidth="1"/>
    <col min="6" max="6" width="14.140625" style="34" customWidth="1"/>
    <col min="7" max="16384" width="9.140625" style="34"/>
  </cols>
  <sheetData>
    <row r="1" spans="1:9" ht="12.75" customHeight="1" x14ac:dyDescent="0.25">
      <c r="D1" s="21"/>
      <c r="E1" s="137" t="s">
        <v>42</v>
      </c>
      <c r="F1" s="137"/>
    </row>
    <row r="2" spans="1:9" ht="12.75" customHeight="1" x14ac:dyDescent="0.25">
      <c r="D2" s="21"/>
      <c r="E2" s="137" t="s">
        <v>139</v>
      </c>
      <c r="F2" s="137"/>
    </row>
    <row r="3" spans="1:9" ht="12.75" customHeight="1" x14ac:dyDescent="0.25">
      <c r="D3" s="21"/>
      <c r="E3" s="137" t="s">
        <v>234</v>
      </c>
      <c r="F3" s="137"/>
    </row>
    <row r="4" spans="1:9" ht="15" customHeight="1" x14ac:dyDescent="0.25">
      <c r="D4" s="21"/>
      <c r="E4" s="137" t="s">
        <v>48</v>
      </c>
      <c r="F4" s="137"/>
    </row>
    <row r="5" spans="1:9" ht="15" customHeight="1" x14ac:dyDescent="0.2"/>
    <row r="6" spans="1:9" ht="30" customHeight="1" x14ac:dyDescent="0.2">
      <c r="A6" s="155" t="s">
        <v>55</v>
      </c>
      <c r="B6" s="155"/>
      <c r="C6" s="155"/>
      <c r="D6" s="155"/>
      <c r="E6" s="155"/>
      <c r="F6" s="155"/>
      <c r="G6" s="7"/>
      <c r="H6" s="7"/>
      <c r="I6" s="7"/>
    </row>
    <row r="7" spans="1:9" ht="15" customHeight="1" x14ac:dyDescent="0.2">
      <c r="F7" s="31" t="s">
        <v>23</v>
      </c>
    </row>
    <row r="8" spans="1:9" ht="45.75" customHeight="1" x14ac:dyDescent="0.2">
      <c r="A8" s="44" t="s">
        <v>10</v>
      </c>
      <c r="B8" s="44" t="s">
        <v>16</v>
      </c>
      <c r="C8" s="44" t="s">
        <v>17</v>
      </c>
      <c r="D8" s="44" t="s">
        <v>18</v>
      </c>
      <c r="E8" s="44" t="s">
        <v>31</v>
      </c>
      <c r="F8" s="44" t="s">
        <v>2</v>
      </c>
    </row>
    <row r="9" spans="1:9" ht="31.5" customHeight="1" x14ac:dyDescent="0.25">
      <c r="A9" s="96" t="s">
        <v>32</v>
      </c>
      <c r="B9" s="157" t="s">
        <v>7</v>
      </c>
      <c r="C9" s="30" t="s">
        <v>76</v>
      </c>
      <c r="D9" s="30" t="s">
        <v>77</v>
      </c>
      <c r="E9" s="36">
        <v>2.5</v>
      </c>
      <c r="F9" s="36"/>
    </row>
    <row r="10" spans="1:9" ht="18" customHeight="1" x14ac:dyDescent="0.25">
      <c r="A10" s="98" t="s">
        <v>103</v>
      </c>
      <c r="B10" s="167"/>
      <c r="C10" s="30" t="s">
        <v>60</v>
      </c>
      <c r="D10" s="30" t="s">
        <v>61</v>
      </c>
      <c r="E10" s="36">
        <v>0.5</v>
      </c>
      <c r="F10" s="36"/>
    </row>
    <row r="11" spans="1:9" ht="17.25" customHeight="1" x14ac:dyDescent="0.25">
      <c r="A11" s="96" t="s">
        <v>99</v>
      </c>
      <c r="B11" s="167"/>
      <c r="C11" s="30" t="s">
        <v>70</v>
      </c>
      <c r="D11" s="30" t="s">
        <v>71</v>
      </c>
      <c r="E11" s="36"/>
      <c r="F11" s="36">
        <v>-1.5</v>
      </c>
    </row>
    <row r="12" spans="1:9" ht="28.5" customHeight="1" x14ac:dyDescent="0.25">
      <c r="A12" s="90" t="s">
        <v>36</v>
      </c>
      <c r="B12" s="167"/>
      <c r="C12" s="30" t="s">
        <v>80</v>
      </c>
      <c r="D12" s="30" t="s">
        <v>81</v>
      </c>
      <c r="E12" s="36">
        <v>1</v>
      </c>
      <c r="F12" s="36"/>
    </row>
    <row r="13" spans="1:9" ht="18" customHeight="1" x14ac:dyDescent="0.25">
      <c r="A13" s="90" t="s">
        <v>37</v>
      </c>
      <c r="B13" s="167"/>
      <c r="C13" s="30" t="s">
        <v>105</v>
      </c>
      <c r="D13" s="30" t="s">
        <v>106</v>
      </c>
      <c r="E13" s="36">
        <v>5.5</v>
      </c>
      <c r="F13" s="36"/>
    </row>
    <row r="14" spans="1:9" ht="18" customHeight="1" x14ac:dyDescent="0.25">
      <c r="A14" s="90" t="s">
        <v>38</v>
      </c>
      <c r="B14" s="167"/>
      <c r="C14" s="30" t="s">
        <v>88</v>
      </c>
      <c r="D14" s="30" t="s">
        <v>89</v>
      </c>
      <c r="E14" s="36">
        <v>14</v>
      </c>
      <c r="F14" s="36"/>
    </row>
    <row r="15" spans="1:9" ht="18" customHeight="1" x14ac:dyDescent="0.25">
      <c r="A15" s="90" t="s">
        <v>39</v>
      </c>
      <c r="B15" s="167"/>
      <c r="C15" s="30" t="s">
        <v>108</v>
      </c>
      <c r="D15" s="30" t="s">
        <v>109</v>
      </c>
      <c r="E15" s="36">
        <v>3</v>
      </c>
      <c r="F15" s="36"/>
    </row>
    <row r="16" spans="1:9" ht="17.25" customHeight="1" x14ac:dyDescent="0.25">
      <c r="A16" s="96" t="s">
        <v>90</v>
      </c>
      <c r="B16" s="168"/>
      <c r="C16" s="30" t="s">
        <v>144</v>
      </c>
      <c r="D16" s="30" t="s">
        <v>145</v>
      </c>
      <c r="E16" s="36">
        <v>8</v>
      </c>
      <c r="F16" s="36"/>
    </row>
    <row r="17" spans="1:11" ht="17.25" customHeight="1" x14ac:dyDescent="0.25">
      <c r="A17" s="96" t="s">
        <v>118</v>
      </c>
      <c r="B17" s="115" t="s">
        <v>93</v>
      </c>
      <c r="C17" s="54" t="s">
        <v>113</v>
      </c>
      <c r="D17" s="54" t="s">
        <v>114</v>
      </c>
      <c r="E17" s="36">
        <v>3.2</v>
      </c>
      <c r="F17" s="36"/>
    </row>
    <row r="18" spans="1:11" ht="17.25" customHeight="1" x14ac:dyDescent="0.25">
      <c r="A18" s="104" t="s">
        <v>177</v>
      </c>
      <c r="B18" s="115" t="s">
        <v>120</v>
      </c>
      <c r="C18" s="30" t="s">
        <v>178</v>
      </c>
      <c r="D18" s="30" t="s">
        <v>179</v>
      </c>
      <c r="E18" s="36">
        <v>-6.5</v>
      </c>
      <c r="F18" s="36"/>
    </row>
    <row r="19" spans="1:11" ht="18" customHeight="1" x14ac:dyDescent="0.25">
      <c r="A19" s="166" t="s">
        <v>19</v>
      </c>
      <c r="B19" s="166"/>
      <c r="C19" s="166"/>
      <c r="D19" s="166"/>
      <c r="E19" s="36">
        <f>SUM(E9:E16)</f>
        <v>34.5</v>
      </c>
      <c r="F19" s="36">
        <f>SUM(F9:F16)</f>
        <v>-1.5</v>
      </c>
      <c r="I19" s="8"/>
      <c r="J19" s="8"/>
      <c r="K19" s="8"/>
    </row>
    <row r="20" spans="1:11" ht="18" customHeight="1" x14ac:dyDescent="0.25">
      <c r="A20" s="166" t="s">
        <v>95</v>
      </c>
      <c r="B20" s="166"/>
      <c r="C20" s="166"/>
      <c r="D20" s="166"/>
      <c r="E20" s="36">
        <f>SUM(E17)</f>
        <v>3.2</v>
      </c>
      <c r="F20" s="36">
        <f>SUM(F17)</f>
        <v>0</v>
      </c>
      <c r="I20" s="8"/>
      <c r="J20" s="8"/>
      <c r="K20" s="8"/>
    </row>
    <row r="21" spans="1:11" ht="18" customHeight="1" x14ac:dyDescent="0.25">
      <c r="A21" s="166" t="s">
        <v>121</v>
      </c>
      <c r="B21" s="166"/>
      <c r="C21" s="166"/>
      <c r="D21" s="166"/>
      <c r="E21" s="36">
        <f>SUM(E18)</f>
        <v>-6.5</v>
      </c>
      <c r="F21" s="36">
        <f>SUM(F18)</f>
        <v>0</v>
      </c>
      <c r="I21" s="8"/>
      <c r="J21" s="8"/>
      <c r="K21" s="8"/>
    </row>
    <row r="22" spans="1:11" ht="18" customHeight="1" x14ac:dyDescent="0.2">
      <c r="A22" s="156" t="s">
        <v>24</v>
      </c>
      <c r="B22" s="156"/>
      <c r="C22" s="156"/>
      <c r="D22" s="156"/>
      <c r="E22" s="38">
        <f>SUM(E19:E21)</f>
        <v>31.200000000000003</v>
      </c>
      <c r="F22" s="38">
        <f>SUM(F19:F21)</f>
        <v>-1.5</v>
      </c>
    </row>
    <row r="24" spans="1:11" x14ac:dyDescent="0.2">
      <c r="E24" s="8"/>
      <c r="F24" s="8"/>
    </row>
    <row r="25" spans="1:11" x14ac:dyDescent="0.2">
      <c r="E25" s="8"/>
      <c r="F25" s="8"/>
    </row>
    <row r="26" spans="1:11" x14ac:dyDescent="0.2">
      <c r="E26" s="8"/>
      <c r="F26" s="8"/>
    </row>
    <row r="27" spans="1:11" x14ac:dyDescent="0.2">
      <c r="E27" s="8"/>
    </row>
    <row r="28" spans="1:11" x14ac:dyDescent="0.2">
      <c r="E28" s="8"/>
      <c r="F28" s="8"/>
    </row>
  </sheetData>
  <mergeCells count="10">
    <mergeCell ref="A22:D22"/>
    <mergeCell ref="A19:D19"/>
    <mergeCell ref="A6:F6"/>
    <mergeCell ref="E1:F1"/>
    <mergeCell ref="E2:F2"/>
    <mergeCell ref="E3:F3"/>
    <mergeCell ref="E4:F4"/>
    <mergeCell ref="A21:D21"/>
    <mergeCell ref="A20:D20"/>
    <mergeCell ref="B9:B16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4"/>
  <sheetViews>
    <sheetView workbookViewId="0">
      <selection activeCell="L16" sqref="L16"/>
    </sheetView>
  </sheetViews>
  <sheetFormatPr defaultColWidth="9.140625" defaultRowHeight="15" x14ac:dyDescent="0.2"/>
  <cols>
    <col min="1" max="1" width="4.5703125" style="5" customWidth="1"/>
    <col min="2" max="2" width="10.140625" style="5" customWidth="1"/>
    <col min="3" max="3" width="62.42578125" style="5" customWidth="1"/>
    <col min="4" max="4" width="19.28515625" style="5" customWidth="1"/>
    <col min="5" max="5" width="18.7109375" style="5" customWidth="1"/>
    <col min="6" max="16384" width="9.140625" style="5"/>
  </cols>
  <sheetData>
    <row r="1" spans="1:7" ht="13.5" customHeight="1" x14ac:dyDescent="0.2">
      <c r="C1" s="34"/>
      <c r="D1" s="137" t="s">
        <v>42</v>
      </c>
      <c r="E1" s="137"/>
    </row>
    <row r="2" spans="1:7" ht="13.5" customHeight="1" x14ac:dyDescent="0.2">
      <c r="C2" s="34"/>
      <c r="D2" s="137" t="s">
        <v>139</v>
      </c>
      <c r="E2" s="137"/>
    </row>
    <row r="3" spans="1:7" ht="13.5" customHeight="1" x14ac:dyDescent="0.2">
      <c r="C3" s="34"/>
      <c r="D3" s="137" t="s">
        <v>234</v>
      </c>
      <c r="E3" s="137"/>
    </row>
    <row r="4" spans="1:7" ht="13.5" customHeight="1" x14ac:dyDescent="0.2">
      <c r="C4" s="34"/>
      <c r="D4" s="137" t="s">
        <v>49</v>
      </c>
      <c r="E4" s="137"/>
    </row>
    <row r="5" spans="1:7" x14ac:dyDescent="0.25">
      <c r="D5" s="29"/>
      <c r="E5" s="29"/>
    </row>
    <row r="6" spans="1:7" ht="32.25" customHeight="1" x14ac:dyDescent="0.2">
      <c r="A6" s="175" t="s">
        <v>56</v>
      </c>
      <c r="B6" s="175"/>
      <c r="C6" s="175"/>
      <c r="D6" s="175"/>
      <c r="E6" s="175"/>
    </row>
    <row r="7" spans="1:7" ht="15" customHeight="1" x14ac:dyDescent="0.2">
      <c r="E7" s="35" t="s">
        <v>23</v>
      </c>
    </row>
    <row r="8" spans="1:7" ht="35.25" customHeight="1" x14ac:dyDescent="0.2">
      <c r="A8" s="46" t="s">
        <v>21</v>
      </c>
      <c r="B8" s="42" t="s">
        <v>6</v>
      </c>
      <c r="C8" s="42" t="s">
        <v>5</v>
      </c>
      <c r="D8" s="42" t="s">
        <v>1</v>
      </c>
      <c r="E8" s="32" t="s">
        <v>2</v>
      </c>
    </row>
    <row r="9" spans="1:7" ht="24.95" customHeight="1" x14ac:dyDescent="0.25">
      <c r="A9" s="46" t="s">
        <v>32</v>
      </c>
      <c r="B9" s="83" t="s">
        <v>7</v>
      </c>
      <c r="C9" s="6" t="s">
        <v>30</v>
      </c>
      <c r="D9" s="129">
        <f>SUM('savivaldybės funkcijos(3)'!E60,'ugd_reikmems(5)'!E30,'kt_ dotacijos (6)'!E23,'biud_ist_pajamos (7)'!E19)</f>
        <v>566.88100000000009</v>
      </c>
      <c r="E9" s="37">
        <f>SUM('savivaldybės funkcijos(3)'!F60,'ugd_reikmems(5)'!F30,'kt_ dotacijos (6)'!F23,'biud_ist_pajamos (7)'!F19)</f>
        <v>84.388000000000019</v>
      </c>
      <c r="G9" s="11"/>
    </row>
    <row r="10" spans="1:7" ht="24.95" customHeight="1" x14ac:dyDescent="0.25">
      <c r="A10" s="46" t="s">
        <v>33</v>
      </c>
      <c r="B10" s="33" t="s">
        <v>8</v>
      </c>
      <c r="C10" s="6" t="s">
        <v>13</v>
      </c>
      <c r="D10" s="129">
        <f>SUM('savivaldybės funkcijos(3)'!E61,'kt_ dotacijos (6)'!E24)</f>
        <v>683.1</v>
      </c>
      <c r="E10" s="37">
        <f>SUM('savivaldybės funkcijos(3)'!F61,'kt_ dotacijos (6)'!F24)</f>
        <v>-0.5</v>
      </c>
      <c r="G10" s="11"/>
    </row>
    <row r="11" spans="1:7" ht="24.95" customHeight="1" x14ac:dyDescent="0.25">
      <c r="A11" s="107" t="s">
        <v>103</v>
      </c>
      <c r="B11" s="33" t="s">
        <v>226</v>
      </c>
      <c r="C11" s="6" t="s">
        <v>227</v>
      </c>
      <c r="D11" s="37">
        <f>SUM('savivaldybės funkcijos(3)'!E62)</f>
        <v>-34.700000000000003</v>
      </c>
      <c r="E11" s="37">
        <f>SUM('savivaldybės funkcijos(3)'!F62)</f>
        <v>0</v>
      </c>
      <c r="G11" s="11"/>
    </row>
    <row r="12" spans="1:7" ht="24.95" customHeight="1" x14ac:dyDescent="0.25">
      <c r="A12" s="75" t="s">
        <v>97</v>
      </c>
      <c r="B12" s="33" t="s">
        <v>93</v>
      </c>
      <c r="C12" s="6" t="s">
        <v>98</v>
      </c>
      <c r="D12" s="37">
        <f>SUM('savivaldybės funkcijos(3)'!E63,'v. f-jos(4)'!E10,'kt_ dotacijos (6)'!E25,'biud_ist_pajamos (7)'!E20)</f>
        <v>248.41299999999998</v>
      </c>
      <c r="E12" s="37">
        <f>SUM('savivaldybės funkcijos(3)'!F63,'v. f-jos(4)'!F10,'kt_ dotacijos (6)'!F25,'biud_ist_pajamos (7)'!F20)</f>
        <v>-5.4690000000000012</v>
      </c>
      <c r="G12" s="11"/>
    </row>
    <row r="13" spans="1:7" ht="24.95" customHeight="1" x14ac:dyDescent="0.25">
      <c r="A13" s="84" t="s">
        <v>104</v>
      </c>
      <c r="B13" s="33" t="s">
        <v>120</v>
      </c>
      <c r="C13" s="6" t="s">
        <v>124</v>
      </c>
      <c r="D13" s="37">
        <f>SUM('savivaldybės funkcijos(3)'!E64,'biud_ist_pajamos (7)'!E21)</f>
        <v>50</v>
      </c>
      <c r="E13" s="37">
        <f>SUM('savivaldybės funkcijos(3)'!F64,'biud_ist_pajamos (7)'!F21)</f>
        <v>-1.4</v>
      </c>
      <c r="G13" s="11"/>
    </row>
    <row r="14" spans="1:7" ht="24.95" customHeight="1" x14ac:dyDescent="0.25">
      <c r="A14" s="75" t="s">
        <v>99</v>
      </c>
      <c r="B14" s="33" t="s">
        <v>94</v>
      </c>
      <c r="C14" s="6" t="s">
        <v>100</v>
      </c>
      <c r="D14" s="37">
        <f>SUM('savivaldybės funkcijos(3)'!E65)</f>
        <v>61.799999999999983</v>
      </c>
      <c r="E14" s="37">
        <f>SUM('savivaldybės funkcijos(3)'!F65)</f>
        <v>3</v>
      </c>
      <c r="G14" s="11"/>
    </row>
    <row r="15" spans="1:7" ht="17.25" customHeight="1" x14ac:dyDescent="0.2">
      <c r="A15" s="75" t="s">
        <v>35</v>
      </c>
      <c r="B15" s="173" t="s">
        <v>22</v>
      </c>
      <c r="C15" s="174"/>
      <c r="D15" s="125">
        <f>SUM(D9:D14)</f>
        <v>1575.4940000000001</v>
      </c>
      <c r="E15" s="125">
        <f>SUM(E9:E14)</f>
        <v>80.019000000000005</v>
      </c>
      <c r="F15" s="18"/>
      <c r="G15" s="18"/>
    </row>
    <row r="16" spans="1:7" ht="18" customHeight="1" x14ac:dyDescent="0.25">
      <c r="A16" s="75" t="s">
        <v>36</v>
      </c>
      <c r="B16" s="169" t="s">
        <v>29</v>
      </c>
      <c r="C16" s="170"/>
      <c r="D16" s="37">
        <v>0</v>
      </c>
      <c r="E16" s="37">
        <v>0</v>
      </c>
    </row>
    <row r="17" spans="1:8" ht="17.25" customHeight="1" x14ac:dyDescent="0.2">
      <c r="A17" s="75" t="s">
        <v>37</v>
      </c>
      <c r="B17" s="171" t="s">
        <v>26</v>
      </c>
      <c r="C17" s="172"/>
      <c r="D17" s="125">
        <f>D15-D16</f>
        <v>1575.4940000000001</v>
      </c>
      <c r="E17" s="125">
        <f>E15-E16</f>
        <v>80.019000000000005</v>
      </c>
      <c r="G17" s="41"/>
      <c r="H17" s="41"/>
    </row>
    <row r="18" spans="1:8" x14ac:dyDescent="0.2">
      <c r="C18" s="23"/>
      <c r="E18" s="12"/>
    </row>
    <row r="19" spans="1:8" x14ac:dyDescent="0.2">
      <c r="C19" s="23"/>
      <c r="D19" s="41"/>
    </row>
    <row r="20" spans="1:8" x14ac:dyDescent="0.2">
      <c r="C20" s="51"/>
      <c r="D20" s="41"/>
    </row>
    <row r="22" spans="1:8" x14ac:dyDescent="0.2">
      <c r="D22" s="41"/>
    </row>
    <row r="24" spans="1:8" x14ac:dyDescent="0.2">
      <c r="D24" s="41"/>
    </row>
  </sheetData>
  <mergeCells count="8">
    <mergeCell ref="B16:C16"/>
    <mergeCell ref="B17:C17"/>
    <mergeCell ref="B15:C15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5</vt:i4>
      </vt:variant>
    </vt:vector>
  </HeadingPairs>
  <TitlesOfParts>
    <vt:vector size="13" baseType="lpstr">
      <vt:lpstr>pajamos (1)</vt:lpstr>
      <vt:lpstr> imokos(2)</vt:lpstr>
      <vt:lpstr>savivaldybės funkcijos(3)</vt:lpstr>
      <vt:lpstr>v. f-jos(4)</vt:lpstr>
      <vt:lpstr>ugd_reikmems(5)</vt:lpstr>
      <vt:lpstr>kt_ dotacijos (6)</vt:lpstr>
      <vt:lpstr>biud_ist_pajamos (7)</vt:lpstr>
      <vt:lpstr>programos(9)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2022-11-16T07:24:57Z</cp:lastPrinted>
  <dcterms:created xsi:type="dcterms:W3CDTF">2002-11-07T10:01:21Z</dcterms:created>
  <dcterms:modified xsi:type="dcterms:W3CDTF">2022-11-24T13:19:37Z</dcterms:modified>
</cp:coreProperties>
</file>