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ose\Desktop\"/>
    </mc:Choice>
  </mc:AlternateContent>
  <bookViews>
    <workbookView xWindow="0" yWindow="0" windowWidth="28800" windowHeight="11745" activeTab="4"/>
  </bookViews>
  <sheets>
    <sheet name="pajamos (1)" sheetId="11" r:id="rId1"/>
    <sheet name=" imokos(2)" sheetId="12" r:id="rId2"/>
    <sheet name="savivaldybės funkcijos(3)" sheetId="24" r:id="rId3"/>
    <sheet name="ugd_reikmems(5)" sheetId="34" r:id="rId4"/>
    <sheet name="kt_ dotacijos (6)" sheetId="21" r:id="rId5"/>
    <sheet name="biud_ist_pajamos (7)" sheetId="33" r:id="rId6"/>
    <sheet name="programos(9)" sheetId="6" r:id="rId7"/>
  </sheets>
  <definedNames>
    <definedName name="_xlnm.Print_Titles" localSheetId="1">' imokos(2)'!$8:$8</definedName>
    <definedName name="_xlnm.Print_Titles" localSheetId="5">'biud_ist_pajamos (7)'!$8:$8</definedName>
    <definedName name="_xlnm.Print_Titles" localSheetId="4">'kt_ dotacijos (6)'!$8:$8</definedName>
    <definedName name="_xlnm.Print_Titles" localSheetId="0">'pajamos (1)'!$7:$7</definedName>
    <definedName name="_xlnm.Print_Titles" localSheetId="2">'savivaldybės funkcijos(3)'!$8:$8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6" l="1"/>
  <c r="E14" i="6"/>
  <c r="D12" i="6"/>
  <c r="E12" i="6"/>
  <c r="E27" i="21"/>
  <c r="F27" i="21"/>
  <c r="F26" i="21" l="1"/>
  <c r="E25" i="21"/>
  <c r="F25" i="21"/>
  <c r="E28" i="21"/>
  <c r="E19" i="24" l="1"/>
  <c r="F19" i="24"/>
  <c r="E30" i="24"/>
  <c r="D13" i="6" s="1"/>
  <c r="F30" i="24"/>
  <c r="E13" i="6" s="1"/>
  <c r="E29" i="24"/>
  <c r="D11" i="6" s="1"/>
  <c r="F29" i="24"/>
  <c r="E11" i="6" s="1"/>
  <c r="E27" i="24"/>
  <c r="F27" i="24"/>
  <c r="C18" i="11"/>
  <c r="F28" i="21"/>
  <c r="E26" i="21"/>
  <c r="E12" i="21"/>
  <c r="F12" i="21"/>
  <c r="C15" i="12"/>
  <c r="C8" i="11"/>
  <c r="D20" i="12"/>
  <c r="E20" i="12"/>
  <c r="F20" i="12"/>
  <c r="E22" i="33"/>
  <c r="F22" i="33"/>
  <c r="F29" i="21" l="1"/>
  <c r="E29" i="21"/>
  <c r="E21" i="33"/>
  <c r="F21" i="33"/>
  <c r="E20" i="33"/>
  <c r="E23" i="33" s="1"/>
  <c r="F20" i="33"/>
  <c r="F23" i="33" s="1"/>
  <c r="C14" i="12"/>
  <c r="C18" i="12" l="1"/>
  <c r="C19" i="12"/>
  <c r="C17" i="12"/>
  <c r="C13" i="12"/>
  <c r="C12" i="12"/>
  <c r="C11" i="12"/>
  <c r="C9" i="12"/>
  <c r="E28" i="24" l="1"/>
  <c r="D10" i="6" s="1"/>
  <c r="F28" i="24"/>
  <c r="E10" i="6" s="1"/>
  <c r="E31" i="24" l="1"/>
  <c r="F31" i="24"/>
  <c r="C10" i="12" l="1"/>
  <c r="G25" i="21" l="1"/>
  <c r="E20" i="34"/>
  <c r="D9" i="6" s="1"/>
  <c r="F20" i="34" l="1"/>
  <c r="E9" i="6" s="1"/>
  <c r="C20" i="12" l="1"/>
  <c r="F33" i="24"/>
  <c r="E33" i="24"/>
  <c r="D15" i="6"/>
  <c r="E15" i="6"/>
  <c r="C16" i="12"/>
  <c r="D17" i="6" l="1"/>
  <c r="E17" i="6"/>
</calcChain>
</file>

<file path=xl/sharedStrings.xml><?xml version="1.0" encoding="utf-8"?>
<sst xmlns="http://schemas.openxmlformats.org/spreadsheetml/2006/main" count="345" uniqueCount="176">
  <si>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</si>
  <si>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</si>
  <si>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</si>
  <si>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</si>
  <si>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</si>
  <si>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</si>
  <si>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</si>
  <si>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01</t>
  </si>
  <si>
    <t>02</t>
  </si>
  <si>
    <t>Įstaigos pavadinimas</t>
  </si>
  <si>
    <t>Eil.Nr.</t>
  </si>
  <si>
    <t>Pajamų pavadinimas</t>
  </si>
  <si>
    <t>IŠ VISO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</si>
  <si>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</si>
  <si>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</si>
  <si>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</si>
  <si>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</si>
  <si>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</si>
  <si>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</si>
  <si>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Iš viso 01 programai</t>
  </si>
  <si>
    <t>Iš viso 02 programai</t>
  </si>
  <si>
    <t>Eil. Nr.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</si>
  <si>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</si>
  <si>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</si>
  <si>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</si>
  <si>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</si>
  <si>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</si>
  <si>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VISO ASIGNAVIMŲ (9eil.-10eil.)</t>
  </si>
  <si>
    <t>Pajamos už prekes ir paslaugas</t>
  </si>
  <si>
    <t>Pajamos už ilgalaikio ir trumpalaikio materialiojo turto nuomą</t>
  </si>
  <si>
    <t>Biudžetinių įstaigų pajamos už prekes ir paslaugas</t>
  </si>
  <si>
    <t>iš jų - paskolų grąžinimas</t>
  </si>
  <si>
    <t>Ugdymo kokybės, sporto ir modernios aplinkos užtikrinimo programa</t>
  </si>
  <si>
    <t xml:space="preserve">Iš viso </t>
  </si>
  <si>
    <t>1.</t>
  </si>
  <si>
    <t>2.</t>
  </si>
  <si>
    <t>8.</t>
  </si>
  <si>
    <t>9.</t>
  </si>
  <si>
    <t>10.</t>
  </si>
  <si>
    <t>11.</t>
  </si>
  <si>
    <t>13.</t>
  </si>
  <si>
    <t>14.</t>
  </si>
  <si>
    <t>32.</t>
  </si>
  <si>
    <t>44.</t>
  </si>
  <si>
    <t xml:space="preserve">Plungės rajono savivaldybės </t>
  </si>
  <si>
    <t>2 priedas</t>
  </si>
  <si>
    <t>3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</si>
  <si>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</si>
  <si>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</si>
  <si>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</si>
  <si>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</si>
  <si>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</si>
  <si>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 xml:space="preserve">                                                                                                                 1 priedas</t>
  </si>
  <si>
    <t>PLUNGĖS RAJONO SAVIVALDYBĖS 2022 METŲ BIUDŽETO PAJAMŲ PAKEITIMAI (PADIDINTA+, SUMAŽINTA -)</t>
  </si>
  <si>
    <t xml:space="preserve">                                                                                                                                 sprendimo Nr. T1-</t>
  </si>
  <si>
    <t>sprendimo Nr. T1-</t>
  </si>
  <si>
    <t>BIUDŽETINIŲ ĮSTAIGŲ  PAJAMŲ UŽ PREKES, TEIKIAMAS PASLAUGAS IR TURTO NUOMĄ ĮMOKŲ 2022 M.  Į SAVIVALDYBĖS BIUDŽETĄ PAKEITIMAI (PADIDINTA+, SUMAŽINTA -)</t>
  </si>
  <si>
    <t>ASIGNAVIMŲ SAVARANKIŠKOSIOMS SAVIVALDYBĖS FUNKCIJOMS VYKDYTI 2022 METAIS PASKIRSTYMO PAKEITIMAI (PADIDINTA+, SUMAŽINTA -)</t>
  </si>
  <si>
    <t>2022 METŲ KITŲ  DOTACIJŲ PASKIRSTYMO PAKEITIMAI (PADIDINTA+, SUMAŽINTA -)</t>
  </si>
  <si>
    <t>2022 METŲ BIUDŽETINIŲ ĮSTAIGŲ GAUNAMŲ LĖŠŲ IR PAJAMŲ UŽ NUOMĄ  PASKIRSTYMO PAKEITIMAI (PADIDINTA+, SUMAŽINTA -)</t>
  </si>
  <si>
    <t>PLUNGĖS RAJONO SAVIVALDYBĖS 2022 METŲ BIUDŽETO ASIGNAVIMŲ PASKIRSTYMAS PAGAL  2022-2024 METŲ STRATEGINIO VEIKLOS PLANO PROGRAMAS  PAKEITIMAI (PADIDINTA+, SUMAŽINTA -)</t>
  </si>
  <si>
    <t>34.</t>
  </si>
  <si>
    <t>5 priedas</t>
  </si>
  <si>
    <t>2022 METŲ VALSTYBĖS BIUDŽETO SPECIALIOSIOS TIKSLINĖS DOTACIJOS,  SKIRIAMOS UGDYMO REIKMĖMS FINANSUOTI, PASKIRSTYMO PAKEITIMAI (PADIDINTA+, SUMAŽINTA -)</t>
  </si>
  <si>
    <t>Akademiko Adolfo Jucio progimnazija</t>
  </si>
  <si>
    <t>Akademiko Adolfo Jucio progimnazijos veikla</t>
  </si>
  <si>
    <t>Kulių gimnazija</t>
  </si>
  <si>
    <t>Kulių gimnazijos veikla</t>
  </si>
  <si>
    <t xml:space="preserve">Specialiojo ugdymo centras </t>
  </si>
  <si>
    <t>Specialiojo ugdymo centro veikla</t>
  </si>
  <si>
    <t>„Babrungo“ progimnazija</t>
  </si>
  <si>
    <t>Plungės „Babrungo“ progimnazijos veikla</t>
  </si>
  <si>
    <t>„Ryto“ pagrindinė mokykla</t>
  </si>
  <si>
    <t>„Ryto“ pagrindinės mokyklos veikla</t>
  </si>
  <si>
    <t>„Saulės“  gimnazija</t>
  </si>
  <si>
    <t>„Saulės“  gimnazijos veikla</t>
  </si>
  <si>
    <t>Senamiesčio mokykla</t>
  </si>
  <si>
    <t>Senamiesčio mokyklos veikla</t>
  </si>
  <si>
    <t>24.</t>
  </si>
  <si>
    <t>25.</t>
  </si>
  <si>
    <t>26.</t>
  </si>
  <si>
    <t>27.</t>
  </si>
  <si>
    <t>Alsėdžių Stanislovo Narutavičiaus gimnazija</t>
  </si>
  <si>
    <t>Alsėdžių Stanislovo Narutavičiaus gimnazijos veikla</t>
  </si>
  <si>
    <t>Liepijų mokykla</t>
  </si>
  <si>
    <t>Liepijų mokyklos veikla</t>
  </si>
  <si>
    <t>Žemaičių Kalvarijos M.Valančiaus gimnazija</t>
  </si>
  <si>
    <t>Žemaičių Kalvarijos M.Valančiaus gimnazijos veikla</t>
  </si>
  <si>
    <t>31.</t>
  </si>
  <si>
    <t>33.</t>
  </si>
  <si>
    <t>8.45.</t>
  </si>
  <si>
    <t>vaikų, atvykusių į Lietuvos Respubliką iš Ukrainos dėl Rusijos federacijos karinių veiksmų Ukrainoje, ugdymui ir pavėžėjimui į mokyklą ir atgal finansuoti</t>
  </si>
  <si>
    <t>Europos Sąjungos, kitos tarptautinės finansinės paramos  lėšos</t>
  </si>
  <si>
    <t>Investicijų ir kiti projektai</t>
  </si>
  <si>
    <t>12.</t>
  </si>
  <si>
    <t>12.1.</t>
  </si>
  <si>
    <t>Ugdymo kokybės užtikrinimas</t>
  </si>
  <si>
    <t>Lopšelis-darželis „Raudonkepuraitė“</t>
  </si>
  <si>
    <t>Lopšelio-darželio „Raudonkepuraitė“ veikla</t>
  </si>
  <si>
    <t>17.</t>
  </si>
  <si>
    <t>15.</t>
  </si>
  <si>
    <t>iš jų: paskolų grąžinimas</t>
  </si>
  <si>
    <t>04</t>
  </si>
  <si>
    <t>07</t>
  </si>
  <si>
    <t>Iš viso 04 programai</t>
  </si>
  <si>
    <t>Iš viso 07 programai</t>
  </si>
  <si>
    <t>4.</t>
  </si>
  <si>
    <t>Socialiai saugios ir sveikos aplinkos kūrimo programa</t>
  </si>
  <si>
    <t>7.</t>
  </si>
  <si>
    <t>Savivaldybės veiklos valdymo programa</t>
  </si>
  <si>
    <t>35.</t>
  </si>
  <si>
    <t>Savivaldybės teikiamos paramos organizavimas</t>
  </si>
  <si>
    <t>Savivaldybės administracijos veikla</t>
  </si>
  <si>
    <t>3.</t>
  </si>
  <si>
    <t>6.</t>
  </si>
  <si>
    <t>Lopšelis-darželis „Nykštukas“</t>
  </si>
  <si>
    <t>Lopšelio-darželio „Nykštukas“ veikla</t>
  </si>
  <si>
    <t>5.</t>
  </si>
  <si>
    <t>Lopšelis-darželis „Rūtelė“</t>
  </si>
  <si>
    <t>Lopšelio-darželio „Rūtelė“ veikla</t>
  </si>
  <si>
    <t>Lopšelis-darželis „Vyturėlis“</t>
  </si>
  <si>
    <t>Lopšelio-darželio „Vyturėlis“ veikla</t>
  </si>
  <si>
    <t>16.</t>
  </si>
  <si>
    <t>Plungės socialinių paslaugų centras</t>
  </si>
  <si>
    <t>Plungės socialinių paslaugų centro veikla</t>
  </si>
  <si>
    <t xml:space="preserve">Žemaičių dailės muziejus </t>
  </si>
  <si>
    <t>Žemaičių dailės muziejaus veikla</t>
  </si>
  <si>
    <t>Kulių kultūros centras</t>
  </si>
  <si>
    <t>Kulių kultūros centro veikla</t>
  </si>
  <si>
    <t xml:space="preserve">Lopšelis-darželis „Nykštukas“ </t>
  </si>
  <si>
    <t>Plungės rajono savivaldybės administracija</t>
  </si>
  <si>
    <t>21.</t>
  </si>
  <si>
    <t xml:space="preserve"> Alsėdžių Stanislovo Narutavičiaus gimnazijos veikla</t>
  </si>
  <si>
    <t>06</t>
  </si>
  <si>
    <t>Iš viso 06 programai</t>
  </si>
  <si>
    <t>Socialinės reabilitacijos paslaugų neįgaliesiems bendruomenėje projektų  rėmimas</t>
  </si>
  <si>
    <t xml:space="preserve">Socialinėms pašalpoms ir kompensacijoms skaičiuoti ir mokėti </t>
  </si>
  <si>
    <t>8.54.</t>
  </si>
  <si>
    <t>44.13.</t>
  </si>
  <si>
    <t>Investicijų ir kiti projektai (prisidėti prie projektų)</t>
  </si>
  <si>
    <t>08</t>
  </si>
  <si>
    <t>Iš viso 08 programai</t>
  </si>
  <si>
    <t>Kultūros ir turizmo programa</t>
  </si>
  <si>
    <t>Infrastruktūros objektų priežiūros ir ūkinių subjektų rėmimo programa</t>
  </si>
  <si>
    <t>savivaldybių administracijoms 2022 metais, siekiant kompensuoti patirtas faktines išlaidas užsieniečiams, pasitraukusiems iš Ukrainos  dėl  Rusijos federacijos karinių veiksmų Ukrainoje, priimti ir pagalbai teikti</t>
  </si>
  <si>
    <t>12.6.</t>
  </si>
  <si>
    <t>8.51.</t>
  </si>
  <si>
    <t xml:space="preserve">                                                                                                                                                 tarybos 2022 m. rugsėjo 22 d. </t>
  </si>
  <si>
    <t xml:space="preserve">tarybos 2022 m. rugsėjo 22 d. </t>
  </si>
  <si>
    <t xml:space="preserve">tarybos 2022 m. rugsėjo  22 d. </t>
  </si>
  <si>
    <t>8.50.</t>
  </si>
  <si>
    <t>8.57.</t>
  </si>
  <si>
    <t>8.30.</t>
  </si>
  <si>
    <t>„Babrungo“ progimnazijos veikla</t>
  </si>
  <si>
    <t>Specialiojo ugdymo centras</t>
  </si>
  <si>
    <t>Žemaičių dailės muziejus</t>
  </si>
  <si>
    <t>44.3.</t>
  </si>
  <si>
    <t>Vaikų vasaros poilsio organizavimo programa</t>
  </si>
  <si>
    <t>Mokslo  rėmimo programa</t>
  </si>
  <si>
    <t>44.2.</t>
  </si>
  <si>
    <t>44.19.</t>
  </si>
  <si>
    <t>44.22.</t>
  </si>
  <si>
    <t xml:space="preserve"> savivaldybių patirtoms išlaidoms, valdant nepaprastąją padėtį dėl užsieniečių,pasitraukusių iš Ukrainos dėl Rusijos federacijos karinių veiksmų Ukrainoje,kompensuoti</t>
  </si>
  <si>
    <t>36.</t>
  </si>
  <si>
    <t>8.36.</t>
  </si>
  <si>
    <t>projektui "Užterštos teritorijos Plungės m., Birutės g., greta Gandingos HE tvenkinio, ir  užterštos naftos produktais teritorijos Plungės r. sav., Šateikių sen., Narvaišių k., sutvarkymas" (VIPA)</t>
  </si>
  <si>
    <t>12.3.</t>
  </si>
  <si>
    <t>projektui „Užterštos teritorijos Plungės m., Birutės g., greta Gandingos HE tvenkinio, ir  užterštos naftos produktais teritorijos Plungės r. sav., Šateikių sen., Narvaišių k., sutvarkymas" (VIPA)</t>
  </si>
  <si>
    <t xml:space="preserve">Savivaldybės infrastruktūros plėtra </t>
  </si>
  <si>
    <t>Savivaldybės administracijos direktoriaus rezervas</t>
  </si>
  <si>
    <t>44.39.</t>
  </si>
  <si>
    <t>44.41.</t>
  </si>
  <si>
    <t>Savivaldybės turto valdymas</t>
  </si>
  <si>
    <r>
      <t xml:space="preserve">asmeninei pagalbai teikti ir administruoti  </t>
    </r>
    <r>
      <rPr>
        <sz val="11"/>
        <color rgb="FFFF0000"/>
        <rFont val="Times New Roman"/>
        <family val="1"/>
        <charset val="186"/>
      </rPr>
      <t xml:space="preserve"> </t>
    </r>
  </si>
  <si>
    <t>savivaldybių administracijoms vienkartinėms išmokoms įsikurti gyvenamojoje vietoje savivaldybės teritorijoje ir (ar) mėnesinėms kompensacijoms vaiko ugdymo pagal ikimokyklinio ar priešmokyklinio ugdymo programą išlaidoms kompensuoti</t>
  </si>
  <si>
    <t xml:space="preserve"> kompensacijoms už būsto suteikimą užsieniečiams, pasitraukusiems iš Ukrainos dėl Rusijos Federacijos karinių veiksmų Ukrainoje, finansuoti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</si>
</sst>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5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2"/>
      <name val="Times New Roman"/>
      <family val="1"/>
      <charset val="186"/>
    </font>
    <font>
      <sz val="11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</cellStyleXfs>
  <cellXfs count="147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168" fontId="1" fillId="0" borderId="0" xfId="0" applyNumberFormat="1" applyFont="1" applyFill="1" applyAlignment="1">
      <alignment horizontal="right" vertical="justify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5" xfId="0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167" fontId="9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168" fontId="2" fillId="0" borderId="1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4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8" fontId="1" fillId="0" borderId="2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vertical="center" wrapText="1"/>
    </xf>
    <xf numFmtId="168" fontId="2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168" fontId="1" fillId="0" borderId="0" xfId="0" applyNumberFormat="1" applyFont="1" applyFill="1" applyBorder="1" applyAlignment="1">
      <alignment vertical="center" wrapText="1"/>
    </xf>
    <xf numFmtId="168" fontId="1" fillId="0" borderId="0" xfId="0" applyNumberFormat="1" applyFont="1" applyFill="1"/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" fillId="0" borderId="1" xfId="0" quotePrefix="1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vertical="center" wrapText="1"/>
    </xf>
    <xf numFmtId="168" fontId="1" fillId="0" borderId="2" xfId="0" applyNumberFormat="1" applyFont="1" applyFill="1" applyBorder="1" applyAlignment="1">
      <alignment vertical="center" wrapText="1"/>
    </xf>
    <xf numFmtId="0" fontId="1" fillId="0" borderId="0" xfId="0" quotePrefix="1" applyFont="1" applyFill="1" applyBorder="1" applyAlignment="1">
      <alignment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21"/>
  <sheetViews>
    <sheetView workbookViewId="0">
      <selection activeCell="F10" sqref="F10"/>
    </sheetView>
  </sheetViews>
  <sheetFormatPr defaultColWidth="9.140625" defaultRowHeight="15" x14ac:dyDescent="0.25"/>
  <cols>
    <col min="1" max="1" width="7.140625" style="14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13" t="s">
        <v>25</v>
      </c>
      <c r="C1" s="113"/>
    </row>
    <row r="2" spans="1:3" ht="15" customHeight="1" x14ac:dyDescent="0.25">
      <c r="B2" s="113" t="s">
        <v>147</v>
      </c>
      <c r="C2" s="113"/>
    </row>
    <row r="3" spans="1:3" ht="15" customHeight="1" x14ac:dyDescent="0.25">
      <c r="B3" s="113" t="s">
        <v>54</v>
      </c>
      <c r="C3" s="113"/>
    </row>
    <row r="4" spans="1:3" ht="15" customHeight="1" x14ac:dyDescent="0.25">
      <c r="B4" s="113" t="s">
        <v>52</v>
      </c>
      <c r="C4" s="113"/>
    </row>
    <row r="5" spans="1:3" ht="16.5" customHeight="1" x14ac:dyDescent="0.25">
      <c r="B5" s="16" t="s">
        <v>53</v>
      </c>
      <c r="C5" s="2"/>
    </row>
    <row r="6" spans="1:3" ht="12.75" customHeight="1" x14ac:dyDescent="0.25">
      <c r="B6" s="16"/>
      <c r="C6" s="20" t="s">
        <v>23</v>
      </c>
    </row>
    <row r="7" spans="1:3" ht="24.75" customHeight="1" x14ac:dyDescent="0.25">
      <c r="A7" s="17" t="s">
        <v>10</v>
      </c>
      <c r="B7" s="3" t="s">
        <v>11</v>
      </c>
      <c r="C7" s="3" t="s">
        <v>1</v>
      </c>
    </row>
    <row r="8" spans="1:3" ht="17.25" customHeight="1" x14ac:dyDescent="0.25">
      <c r="A8" s="28" t="s">
        <v>36</v>
      </c>
      <c r="B8" s="26" t="s">
        <v>26</v>
      </c>
      <c r="C8" s="93">
        <f>SUM(C9:C15)</f>
        <v>-23.552999999999997</v>
      </c>
    </row>
    <row r="9" spans="1:3" ht="17.25" customHeight="1" x14ac:dyDescent="0.25">
      <c r="A9" s="24" t="s">
        <v>152</v>
      </c>
      <c r="B9" s="25" t="s">
        <v>173</v>
      </c>
      <c r="C9" s="37">
        <v>-56.866999999999997</v>
      </c>
    </row>
    <row r="10" spans="1:3" ht="33" customHeight="1" x14ac:dyDescent="0.25">
      <c r="A10" s="24" t="s">
        <v>164</v>
      </c>
      <c r="B10" s="10" t="s">
        <v>165</v>
      </c>
      <c r="C10" s="37">
        <v>30.2</v>
      </c>
    </row>
    <row r="11" spans="1:3" ht="33" customHeight="1" x14ac:dyDescent="0.25">
      <c r="A11" s="24" t="s">
        <v>90</v>
      </c>
      <c r="B11" s="10" t="s">
        <v>91</v>
      </c>
      <c r="C11" s="36">
        <v>1.1160000000000001</v>
      </c>
    </row>
    <row r="12" spans="1:3" ht="33" customHeight="1" x14ac:dyDescent="0.25">
      <c r="A12" s="24" t="s">
        <v>150</v>
      </c>
      <c r="B12" s="10" t="s">
        <v>174</v>
      </c>
      <c r="C12" s="36">
        <v>0.98899999999999999</v>
      </c>
    </row>
    <row r="13" spans="1:3" ht="33" customHeight="1" x14ac:dyDescent="0.25">
      <c r="A13" s="24" t="s">
        <v>146</v>
      </c>
      <c r="B13" s="10" t="s">
        <v>175</v>
      </c>
      <c r="C13" s="36">
        <v>20.408999999999999</v>
      </c>
    </row>
    <row r="14" spans="1:3" ht="32.25" customHeight="1" x14ac:dyDescent="0.25">
      <c r="A14" s="24" t="s">
        <v>137</v>
      </c>
      <c r="B14" s="10" t="s">
        <v>144</v>
      </c>
      <c r="C14" s="36">
        <v>-26.4</v>
      </c>
    </row>
    <row r="15" spans="1:3" ht="33" customHeight="1" x14ac:dyDescent="0.25">
      <c r="A15" s="24" t="s">
        <v>151</v>
      </c>
      <c r="B15" s="102" t="s">
        <v>162</v>
      </c>
      <c r="C15" s="36">
        <v>7</v>
      </c>
    </row>
    <row r="16" spans="1:3" ht="17.25" customHeight="1" x14ac:dyDescent="0.25">
      <c r="A16" s="24" t="s">
        <v>40</v>
      </c>
      <c r="B16" s="25" t="s">
        <v>30</v>
      </c>
      <c r="C16" s="36">
        <v>63.3</v>
      </c>
    </row>
    <row r="17" spans="1:3" ht="17.25" customHeight="1" x14ac:dyDescent="0.25">
      <c r="A17" s="24" t="s">
        <v>100</v>
      </c>
      <c r="B17" s="1" t="s">
        <v>15</v>
      </c>
      <c r="C17" s="36">
        <v>75.2</v>
      </c>
    </row>
    <row r="18" spans="1:3" ht="18.75" customHeight="1" x14ac:dyDescent="0.25">
      <c r="A18" s="111" t="s">
        <v>12</v>
      </c>
      <c r="B18" s="112"/>
      <c r="C18" s="93">
        <f>SUM(C9:C17)</f>
        <v>114.947</v>
      </c>
    </row>
    <row r="20" spans="1:3" x14ac:dyDescent="0.25">
      <c r="C20" s="89"/>
    </row>
    <row r="21" spans="1:3" x14ac:dyDescent="0.25">
      <c r="C21" s="9"/>
    </row>
  </sheetData>
  <mergeCells count="5">
    <mergeCell ref="A18:B18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scale="8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23"/>
  <sheetViews>
    <sheetView workbookViewId="0">
      <selection activeCell="B27" sqref="B27"/>
    </sheetView>
  </sheetViews>
  <sheetFormatPr defaultColWidth="9.140625" defaultRowHeight="15" x14ac:dyDescent="0.25"/>
  <cols>
    <col min="1" max="1" width="4.140625" style="29" customWidth="1"/>
    <col min="2" max="2" width="52.140625" style="4" customWidth="1"/>
    <col min="3" max="6" width="18.7109375" style="4" customWidth="1"/>
    <col min="7" max="7" width="12.85546875" style="4" customWidth="1"/>
    <col min="8" max="8" width="9.42578125" style="4" customWidth="1"/>
    <col min="9" max="9" width="26.7109375" style="4" customWidth="1"/>
    <col min="10" max="10" width="19.85546875" style="4" customWidth="1"/>
    <col min="11" max="16384" width="9.140625" style="4"/>
  </cols>
  <sheetData>
    <row r="1" spans="1:10" ht="15" customHeight="1" x14ac:dyDescent="0.25">
      <c r="D1" s="34" t="s">
        <v>49</v>
      </c>
      <c r="E1" s="117" t="s">
        <v>44</v>
      </c>
      <c r="F1" s="117"/>
      <c r="G1" s="34"/>
      <c r="H1" s="34"/>
      <c r="I1" s="34"/>
      <c r="J1" s="15"/>
    </row>
    <row r="2" spans="1:10" ht="15" customHeight="1" x14ac:dyDescent="0.25">
      <c r="D2" s="34" t="s">
        <v>48</v>
      </c>
      <c r="E2" s="117" t="s">
        <v>148</v>
      </c>
      <c r="F2" s="117"/>
      <c r="G2" s="34"/>
      <c r="H2" s="34"/>
      <c r="I2" s="34"/>
      <c r="J2" s="15"/>
    </row>
    <row r="3" spans="1:10" ht="15" customHeight="1" x14ac:dyDescent="0.25">
      <c r="A3" s="29" t="s">
        <v>14</v>
      </c>
      <c r="D3" s="34"/>
      <c r="E3" s="117" t="s">
        <v>55</v>
      </c>
      <c r="F3" s="117"/>
      <c r="G3" s="34"/>
      <c r="H3" s="34"/>
      <c r="I3" s="34"/>
      <c r="J3" s="15"/>
    </row>
    <row r="4" spans="1:10" ht="15" customHeight="1" x14ac:dyDescent="0.25">
      <c r="D4" s="34"/>
      <c r="E4" s="117" t="s">
        <v>45</v>
      </c>
      <c r="F4" s="117"/>
      <c r="G4" s="34"/>
      <c r="H4" s="34"/>
      <c r="I4" s="34"/>
      <c r="J4" s="15"/>
    </row>
    <row r="5" spans="1:10" ht="14.25" customHeight="1" x14ac:dyDescent="0.25">
      <c r="D5" s="34"/>
      <c r="E5" s="117"/>
      <c r="F5" s="117"/>
      <c r="G5" s="34"/>
      <c r="H5" s="34"/>
      <c r="I5" s="34"/>
      <c r="J5" s="15"/>
    </row>
    <row r="6" spans="1:10" ht="31.5" customHeight="1" x14ac:dyDescent="0.25">
      <c r="A6" s="116" t="s">
        <v>56</v>
      </c>
      <c r="B6" s="116"/>
      <c r="C6" s="116"/>
      <c r="D6" s="116"/>
      <c r="E6" s="116"/>
      <c r="F6" s="116"/>
    </row>
    <row r="7" spans="1:10" ht="15" customHeight="1" x14ac:dyDescent="0.25">
      <c r="F7" s="27" t="s">
        <v>23</v>
      </c>
    </row>
    <row r="8" spans="1:10" ht="63" customHeight="1" x14ac:dyDescent="0.25">
      <c r="A8" s="44" t="s">
        <v>0</v>
      </c>
      <c r="B8" s="44" t="s">
        <v>9</v>
      </c>
      <c r="C8" s="44" t="s">
        <v>1</v>
      </c>
      <c r="D8" s="44" t="s">
        <v>28</v>
      </c>
      <c r="E8" s="44" t="s">
        <v>29</v>
      </c>
      <c r="F8" s="44" t="s">
        <v>15</v>
      </c>
    </row>
    <row r="9" spans="1:10" ht="16.5" customHeight="1" x14ac:dyDescent="0.25">
      <c r="A9" s="13" t="s">
        <v>106</v>
      </c>
      <c r="B9" s="1" t="s">
        <v>66</v>
      </c>
      <c r="C9" s="36">
        <f t="shared" ref="C9:C20" si="0">SUM(D9+E9+F9)</f>
        <v>6.5</v>
      </c>
      <c r="D9" s="39"/>
      <c r="E9" s="39"/>
      <c r="F9" s="39">
        <v>6.5</v>
      </c>
    </row>
    <row r="10" spans="1:10" ht="16.5" customHeight="1" x14ac:dyDescent="0.25">
      <c r="A10" s="3" t="s">
        <v>117</v>
      </c>
      <c r="B10" s="1" t="s">
        <v>84</v>
      </c>
      <c r="C10" s="36">
        <f t="shared" si="0"/>
        <v>0.7</v>
      </c>
      <c r="D10" s="39"/>
      <c r="E10" s="39"/>
      <c r="F10" s="39">
        <v>0.7</v>
      </c>
    </row>
    <row r="11" spans="1:10" ht="16.5" customHeight="1" x14ac:dyDescent="0.25">
      <c r="A11" s="13" t="s">
        <v>37</v>
      </c>
      <c r="B11" s="1" t="s">
        <v>154</v>
      </c>
      <c r="C11" s="36">
        <f t="shared" si="0"/>
        <v>7</v>
      </c>
      <c r="D11" s="39">
        <v>7</v>
      </c>
      <c r="E11" s="39"/>
      <c r="F11" s="39"/>
    </row>
    <row r="12" spans="1:10" ht="16.5" customHeight="1" x14ac:dyDescent="0.25">
      <c r="A12" s="13" t="s">
        <v>38</v>
      </c>
      <c r="B12" s="1" t="s">
        <v>86</v>
      </c>
      <c r="C12" s="36">
        <f t="shared" si="0"/>
        <v>3</v>
      </c>
      <c r="D12" s="39"/>
      <c r="E12" s="39"/>
      <c r="F12" s="39">
        <v>3</v>
      </c>
    </row>
    <row r="13" spans="1:10" ht="16.5" customHeight="1" x14ac:dyDescent="0.25">
      <c r="A13" s="13" t="s">
        <v>39</v>
      </c>
      <c r="B13" s="1" t="s">
        <v>115</v>
      </c>
      <c r="C13" s="36">
        <f t="shared" si="0"/>
        <v>4.4000000000000004</v>
      </c>
      <c r="D13" s="39"/>
      <c r="E13" s="39"/>
      <c r="F13" s="39">
        <v>4.4000000000000004</v>
      </c>
    </row>
    <row r="14" spans="1:10" ht="16.5" customHeight="1" x14ac:dyDescent="0.25">
      <c r="A14" s="3" t="s">
        <v>40</v>
      </c>
      <c r="B14" s="1" t="s">
        <v>97</v>
      </c>
      <c r="C14" s="36">
        <f t="shared" si="0"/>
        <v>5.8</v>
      </c>
      <c r="D14" s="39"/>
      <c r="E14" s="39"/>
      <c r="F14" s="39">
        <v>5.8</v>
      </c>
    </row>
    <row r="15" spans="1:10" ht="16.5" customHeight="1" x14ac:dyDescent="0.25">
      <c r="A15" s="13" t="s">
        <v>41</v>
      </c>
      <c r="B15" s="1" t="s">
        <v>118</v>
      </c>
      <c r="C15" s="36">
        <f t="shared" si="0"/>
        <v>10.8</v>
      </c>
      <c r="D15" s="39"/>
      <c r="E15" s="39"/>
      <c r="F15" s="39">
        <v>10.8</v>
      </c>
    </row>
    <row r="16" spans="1:10" ht="16.5" customHeight="1" x14ac:dyDescent="0.25">
      <c r="A16" s="13" t="s">
        <v>122</v>
      </c>
      <c r="B16" s="1" t="s">
        <v>120</v>
      </c>
      <c r="C16" s="36">
        <f t="shared" si="0"/>
        <v>44</v>
      </c>
      <c r="D16" s="39"/>
      <c r="E16" s="39"/>
      <c r="F16" s="39">
        <v>44</v>
      </c>
    </row>
    <row r="17" spans="1:6" ht="16.5" customHeight="1" x14ac:dyDescent="0.25">
      <c r="A17" s="3" t="s">
        <v>79</v>
      </c>
      <c r="B17" s="1" t="s">
        <v>155</v>
      </c>
      <c r="C17" s="36">
        <f t="shared" si="0"/>
        <v>6</v>
      </c>
      <c r="D17" s="39">
        <v>6</v>
      </c>
      <c r="E17" s="39"/>
      <c r="F17" s="39"/>
    </row>
    <row r="18" spans="1:6" ht="16.5" customHeight="1" x14ac:dyDescent="0.25">
      <c r="A18" s="13" t="s">
        <v>81</v>
      </c>
      <c r="B18" s="1" t="s">
        <v>127</v>
      </c>
      <c r="C18" s="36">
        <f t="shared" si="0"/>
        <v>0.3</v>
      </c>
      <c r="D18" s="39">
        <v>0.3</v>
      </c>
      <c r="E18" s="39"/>
      <c r="F18" s="39"/>
    </row>
    <row r="19" spans="1:6" ht="16.5" customHeight="1" x14ac:dyDescent="0.25">
      <c r="A19" s="13" t="s">
        <v>42</v>
      </c>
      <c r="B19" s="1" t="s">
        <v>3</v>
      </c>
      <c r="C19" s="36">
        <f t="shared" si="0"/>
        <v>50</v>
      </c>
      <c r="D19" s="39">
        <v>50</v>
      </c>
      <c r="E19" s="39"/>
      <c r="F19" s="39"/>
    </row>
    <row r="20" spans="1:6" ht="13.5" customHeight="1" x14ac:dyDescent="0.25">
      <c r="A20" s="114" t="s">
        <v>4</v>
      </c>
      <c r="B20" s="115"/>
      <c r="C20" s="38">
        <f t="shared" si="0"/>
        <v>138.5</v>
      </c>
      <c r="D20" s="38">
        <f>SUM(D9:D19)</f>
        <v>63.3</v>
      </c>
      <c r="E20" s="38">
        <f>SUM(E9:E19)</f>
        <v>0</v>
      </c>
      <c r="F20" s="38">
        <f>SUM(F9:F19)</f>
        <v>75.2</v>
      </c>
    </row>
    <row r="21" spans="1:6" x14ac:dyDescent="0.25">
      <c r="D21" s="9"/>
      <c r="E21" s="9"/>
      <c r="F21" s="9"/>
    </row>
    <row r="22" spans="1:6" x14ac:dyDescent="0.25">
      <c r="C22" s="9"/>
      <c r="D22" s="9"/>
      <c r="E22" s="9"/>
      <c r="F22" s="9"/>
    </row>
    <row r="23" spans="1:6" x14ac:dyDescent="0.25">
      <c r="F23" s="9"/>
    </row>
  </sheetData>
  <mergeCells count="7">
    <mergeCell ref="A20:B20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J20" sqref="J20"/>
    </sheetView>
  </sheetViews>
  <sheetFormatPr defaultColWidth="9.140625" defaultRowHeight="15" x14ac:dyDescent="0.2"/>
  <cols>
    <col min="1" max="1" width="6" style="19" customWidth="1"/>
    <col min="2" max="2" width="15.140625" style="19" customWidth="1"/>
    <col min="3" max="3" width="39.5703125" style="19" customWidth="1"/>
    <col min="4" max="4" width="46.140625" style="19" customWidth="1"/>
    <col min="5" max="5" width="12.5703125" style="19" customWidth="1"/>
    <col min="6" max="6" width="14.140625" style="19" customWidth="1"/>
    <col min="7" max="7" width="9.140625" style="19"/>
    <col min="8" max="8" width="11" style="19" customWidth="1"/>
    <col min="9" max="16384" width="9.140625" style="19"/>
  </cols>
  <sheetData>
    <row r="1" spans="1:7" ht="13.5" customHeight="1" x14ac:dyDescent="0.2">
      <c r="D1" s="34"/>
      <c r="E1" s="117" t="s">
        <v>44</v>
      </c>
      <c r="F1" s="117"/>
    </row>
    <row r="2" spans="1:7" ht="13.5" customHeight="1" x14ac:dyDescent="0.2">
      <c r="D2" s="34"/>
      <c r="E2" s="117" t="s">
        <v>148</v>
      </c>
      <c r="F2" s="117"/>
    </row>
    <row r="3" spans="1:7" ht="13.5" customHeight="1" x14ac:dyDescent="0.2">
      <c r="D3" s="34"/>
      <c r="E3" s="117" t="s">
        <v>55</v>
      </c>
      <c r="F3" s="117"/>
    </row>
    <row r="4" spans="1:7" ht="13.5" customHeight="1" x14ac:dyDescent="0.2">
      <c r="D4" s="34"/>
      <c r="E4" s="117" t="s">
        <v>46</v>
      </c>
      <c r="F4" s="117"/>
    </row>
    <row r="5" spans="1:7" ht="14.25" customHeight="1" x14ac:dyDescent="0.2">
      <c r="D5" s="47"/>
      <c r="E5" s="47"/>
      <c r="F5" s="47"/>
    </row>
    <row r="6" spans="1:7" ht="31.5" customHeight="1" x14ac:dyDescent="0.2">
      <c r="A6" s="118" t="s">
        <v>57</v>
      </c>
      <c r="B6" s="118"/>
      <c r="C6" s="118"/>
      <c r="D6" s="118"/>
      <c r="E6" s="118"/>
      <c r="F6" s="118"/>
      <c r="G6" s="52"/>
    </row>
    <row r="7" spans="1:7" ht="15" customHeight="1" x14ac:dyDescent="0.2">
      <c r="B7" s="49"/>
      <c r="C7" s="49"/>
      <c r="D7" s="49"/>
      <c r="E7" s="49"/>
      <c r="F7" s="43" t="s">
        <v>23</v>
      </c>
    </row>
    <row r="8" spans="1:7" ht="43.5" customHeight="1" x14ac:dyDescent="0.2">
      <c r="A8" s="48" t="s">
        <v>21</v>
      </c>
      <c r="B8" s="48" t="s">
        <v>16</v>
      </c>
      <c r="C8" s="48" t="s">
        <v>17</v>
      </c>
      <c r="D8" s="48" t="s">
        <v>18</v>
      </c>
      <c r="E8" s="48" t="s">
        <v>33</v>
      </c>
      <c r="F8" s="48" t="s">
        <v>2</v>
      </c>
    </row>
    <row r="9" spans="1:7" ht="15.75" customHeight="1" x14ac:dyDescent="0.25">
      <c r="A9" s="57" t="s">
        <v>34</v>
      </c>
      <c r="B9" s="121" t="s">
        <v>7</v>
      </c>
      <c r="C9" s="71" t="s">
        <v>82</v>
      </c>
      <c r="D9" s="30" t="s">
        <v>83</v>
      </c>
      <c r="E9" s="36">
        <v>-0.6</v>
      </c>
      <c r="F9" s="36">
        <v>-0.6</v>
      </c>
    </row>
    <row r="10" spans="1:7" ht="15.75" customHeight="1" x14ac:dyDescent="0.25">
      <c r="A10" s="79" t="s">
        <v>35</v>
      </c>
      <c r="B10" s="122"/>
      <c r="C10" s="54" t="s">
        <v>70</v>
      </c>
      <c r="D10" s="54" t="s">
        <v>71</v>
      </c>
      <c r="E10" s="36">
        <v>1.5</v>
      </c>
      <c r="F10" s="36">
        <v>-2.2000000000000002</v>
      </c>
    </row>
    <row r="11" spans="1:7" ht="15.75" customHeight="1" x14ac:dyDescent="0.25">
      <c r="A11" s="79" t="s">
        <v>113</v>
      </c>
      <c r="B11" s="122"/>
      <c r="C11" s="54" t="s">
        <v>64</v>
      </c>
      <c r="D11" s="54" t="s">
        <v>65</v>
      </c>
      <c r="E11" s="36">
        <v>1.3</v>
      </c>
      <c r="F11" s="36">
        <v>1.3</v>
      </c>
    </row>
    <row r="12" spans="1:7" ht="15.75" customHeight="1" x14ac:dyDescent="0.25">
      <c r="A12" s="97" t="s">
        <v>106</v>
      </c>
      <c r="B12" s="122"/>
      <c r="C12" s="54" t="s">
        <v>66</v>
      </c>
      <c r="D12" s="54" t="s">
        <v>67</v>
      </c>
      <c r="E12" s="36">
        <v>-0.6</v>
      </c>
      <c r="F12" s="36">
        <v>-0.6</v>
      </c>
    </row>
    <row r="13" spans="1:7" ht="15.75" customHeight="1" x14ac:dyDescent="0.25">
      <c r="A13" s="79" t="s">
        <v>117</v>
      </c>
      <c r="B13" s="122"/>
      <c r="C13" s="54" t="s">
        <v>84</v>
      </c>
      <c r="D13" s="54" t="s">
        <v>85</v>
      </c>
      <c r="E13" s="36">
        <v>0.9</v>
      </c>
      <c r="F13" s="36">
        <v>0.9</v>
      </c>
    </row>
    <row r="14" spans="1:7" ht="15.75" customHeight="1" x14ac:dyDescent="0.25">
      <c r="A14" s="79" t="s">
        <v>114</v>
      </c>
      <c r="B14" s="122"/>
      <c r="C14" s="54" t="s">
        <v>72</v>
      </c>
      <c r="D14" s="54" t="s">
        <v>73</v>
      </c>
      <c r="E14" s="36">
        <v>-0.9</v>
      </c>
      <c r="F14" s="36">
        <v>-0.9</v>
      </c>
    </row>
    <row r="15" spans="1:7" ht="15.75" customHeight="1" x14ac:dyDescent="0.25">
      <c r="A15" s="79" t="s">
        <v>108</v>
      </c>
      <c r="B15" s="122"/>
      <c r="C15" s="54" t="s">
        <v>74</v>
      </c>
      <c r="D15" s="54" t="s">
        <v>75</v>
      </c>
      <c r="E15" s="36">
        <v>-0.9</v>
      </c>
      <c r="F15" s="36">
        <v>-0.9</v>
      </c>
    </row>
    <row r="16" spans="1:7" ht="15.75" customHeight="1" x14ac:dyDescent="0.25">
      <c r="A16" s="79" t="s">
        <v>36</v>
      </c>
      <c r="B16" s="122"/>
      <c r="C16" s="1" t="s">
        <v>76</v>
      </c>
      <c r="D16" s="54" t="s">
        <v>77</v>
      </c>
      <c r="E16" s="36">
        <v>-0.9</v>
      </c>
      <c r="F16" s="36">
        <v>-0.9</v>
      </c>
    </row>
    <row r="17" spans="1:6" ht="15.75" customHeight="1" x14ac:dyDescent="0.25">
      <c r="A17" s="79" t="s">
        <v>38</v>
      </c>
      <c r="B17" s="122"/>
      <c r="C17" s="54" t="s">
        <v>86</v>
      </c>
      <c r="D17" s="54" t="s">
        <v>87</v>
      </c>
      <c r="E17" s="36">
        <v>-0.6</v>
      </c>
      <c r="F17" s="36">
        <v>-0.6</v>
      </c>
    </row>
    <row r="18" spans="1:6" ht="18" customHeight="1" x14ac:dyDescent="0.25">
      <c r="A18" s="79" t="s">
        <v>122</v>
      </c>
      <c r="B18" s="122"/>
      <c r="C18" s="54" t="s">
        <v>120</v>
      </c>
      <c r="D18" s="54" t="s">
        <v>121</v>
      </c>
      <c r="E18" s="36"/>
      <c r="F18" s="36">
        <v>-2.1</v>
      </c>
    </row>
    <row r="19" spans="1:6" ht="15.95" customHeight="1" x14ac:dyDescent="0.2">
      <c r="A19" s="78" t="s">
        <v>43</v>
      </c>
      <c r="B19" s="79"/>
      <c r="C19" s="81" t="s">
        <v>3</v>
      </c>
      <c r="D19" s="81"/>
      <c r="E19" s="82">
        <f>SUM(E20:E26)</f>
        <v>0.79999999999999716</v>
      </c>
      <c r="F19" s="82">
        <f>SUM(F20:F26)</f>
        <v>-1.7</v>
      </c>
    </row>
    <row r="20" spans="1:6" ht="15.95" customHeight="1" x14ac:dyDescent="0.2">
      <c r="A20" s="74" t="s">
        <v>159</v>
      </c>
      <c r="B20" s="121" t="s">
        <v>7</v>
      </c>
      <c r="C20" s="125" t="s">
        <v>3</v>
      </c>
      <c r="D20" s="54" t="s">
        <v>158</v>
      </c>
      <c r="E20" s="105">
        <v>2.2999999999999998</v>
      </c>
      <c r="F20" s="105"/>
    </row>
    <row r="21" spans="1:6" ht="15.95" customHeight="1" x14ac:dyDescent="0.2">
      <c r="A21" s="74" t="s">
        <v>156</v>
      </c>
      <c r="B21" s="124"/>
      <c r="C21" s="126"/>
      <c r="D21" s="54" t="s">
        <v>157</v>
      </c>
      <c r="E21" s="105">
        <v>-1.5</v>
      </c>
      <c r="F21" s="104"/>
    </row>
    <row r="22" spans="1:6" ht="15.95" customHeight="1" x14ac:dyDescent="0.25">
      <c r="A22" s="74" t="s">
        <v>138</v>
      </c>
      <c r="B22" s="107" t="s">
        <v>8</v>
      </c>
      <c r="C22" s="123" t="s">
        <v>3</v>
      </c>
      <c r="D22" s="54" t="s">
        <v>139</v>
      </c>
      <c r="E22" s="80"/>
      <c r="F22" s="80">
        <v>-1.7</v>
      </c>
    </row>
    <row r="23" spans="1:6" ht="15.95" customHeight="1" x14ac:dyDescent="0.25">
      <c r="A23" s="74" t="s">
        <v>160</v>
      </c>
      <c r="B23" s="122" t="s">
        <v>102</v>
      </c>
      <c r="C23" s="123"/>
      <c r="D23" s="54" t="s">
        <v>111</v>
      </c>
      <c r="E23" s="80">
        <v>95</v>
      </c>
      <c r="F23" s="80"/>
    </row>
    <row r="24" spans="1:6" ht="27.75" customHeight="1" x14ac:dyDescent="0.25">
      <c r="A24" s="74" t="s">
        <v>161</v>
      </c>
      <c r="B24" s="124"/>
      <c r="C24" s="123"/>
      <c r="D24" s="54" t="s">
        <v>136</v>
      </c>
      <c r="E24" s="80">
        <v>-95</v>
      </c>
      <c r="F24" s="80"/>
    </row>
    <row r="25" spans="1:6" ht="15.95" customHeight="1" x14ac:dyDescent="0.2">
      <c r="A25" s="97" t="s">
        <v>170</v>
      </c>
      <c r="B25" s="121" t="s">
        <v>103</v>
      </c>
      <c r="C25" s="123"/>
      <c r="D25" s="54" t="s">
        <v>169</v>
      </c>
      <c r="E25" s="110">
        <v>-4.0999999999999996</v>
      </c>
      <c r="F25" s="54"/>
    </row>
    <row r="26" spans="1:6" ht="16.5" customHeight="1" x14ac:dyDescent="0.25">
      <c r="A26" s="85" t="s">
        <v>171</v>
      </c>
      <c r="B26" s="124"/>
      <c r="C26" s="123"/>
      <c r="D26" s="54" t="s">
        <v>172</v>
      </c>
      <c r="E26" s="36">
        <v>4.0999999999999996</v>
      </c>
      <c r="F26" s="36"/>
    </row>
    <row r="27" spans="1:6" ht="16.5" customHeight="1" x14ac:dyDescent="0.25">
      <c r="A27" s="120" t="s">
        <v>19</v>
      </c>
      <c r="B27" s="120"/>
      <c r="C27" s="120"/>
      <c r="D27" s="120"/>
      <c r="E27" s="36">
        <f>SUM(E9:E18,E20:E21)</f>
        <v>0</v>
      </c>
      <c r="F27" s="36">
        <f>SUM(F9:F18,F20:F21)</f>
        <v>-6.6</v>
      </c>
    </row>
    <row r="28" spans="1:6" ht="16.5" customHeight="1" x14ac:dyDescent="0.25">
      <c r="A28" s="120" t="s">
        <v>20</v>
      </c>
      <c r="B28" s="120"/>
      <c r="C28" s="120"/>
      <c r="D28" s="120"/>
      <c r="E28" s="36">
        <f>SUM(E22:E22)</f>
        <v>0</v>
      </c>
      <c r="F28" s="36">
        <f>SUM(F22:F22)</f>
        <v>-1.7</v>
      </c>
    </row>
    <row r="29" spans="1:6" ht="16.5" customHeight="1" x14ac:dyDescent="0.25">
      <c r="A29" s="120" t="s">
        <v>104</v>
      </c>
      <c r="B29" s="120"/>
      <c r="C29" s="120"/>
      <c r="D29" s="120"/>
      <c r="E29" s="36">
        <f>SUM(E23:E24)</f>
        <v>0</v>
      </c>
      <c r="F29" s="36">
        <f>SUM(F23:F24)</f>
        <v>0</v>
      </c>
    </row>
    <row r="30" spans="1:6" ht="16.5" customHeight="1" x14ac:dyDescent="0.25">
      <c r="A30" s="120" t="s">
        <v>105</v>
      </c>
      <c r="B30" s="120"/>
      <c r="C30" s="120"/>
      <c r="D30" s="120"/>
      <c r="E30" s="36">
        <f>SUM(E25:E26)</f>
        <v>0</v>
      </c>
      <c r="F30" s="36">
        <f>SUM(F25:F26)</f>
        <v>0</v>
      </c>
    </row>
    <row r="31" spans="1:6" ht="18" customHeight="1" x14ac:dyDescent="0.2">
      <c r="A31" s="119" t="s">
        <v>4</v>
      </c>
      <c r="B31" s="119"/>
      <c r="C31" s="119"/>
      <c r="D31" s="119"/>
      <c r="E31" s="38">
        <f>SUM(E27:E30)</f>
        <v>0</v>
      </c>
      <c r="F31" s="38">
        <f>SUM(F27:F30)</f>
        <v>-8.2999999999999989</v>
      </c>
    </row>
    <row r="32" spans="1:6" ht="18" customHeight="1" x14ac:dyDescent="0.2">
      <c r="A32" s="120" t="s">
        <v>101</v>
      </c>
      <c r="B32" s="120"/>
      <c r="C32" s="120"/>
      <c r="D32" s="120"/>
      <c r="E32" s="38"/>
      <c r="F32" s="38"/>
    </row>
    <row r="33" spans="1:6" ht="18" customHeight="1" x14ac:dyDescent="0.2">
      <c r="A33" s="119" t="s">
        <v>24</v>
      </c>
      <c r="B33" s="119"/>
      <c r="C33" s="119"/>
      <c r="D33" s="119"/>
      <c r="E33" s="38">
        <f>SUM(E31-E32)</f>
        <v>0</v>
      </c>
      <c r="F33" s="38">
        <f>SUM(F31-F32)</f>
        <v>-8.2999999999999989</v>
      </c>
    </row>
    <row r="35" spans="1:6" x14ac:dyDescent="0.2">
      <c r="E35" s="88"/>
      <c r="F35" s="88"/>
    </row>
  </sheetData>
  <mergeCells count="18">
    <mergeCell ref="A33:D33"/>
    <mergeCell ref="A31:D31"/>
    <mergeCell ref="A27:D27"/>
    <mergeCell ref="A32:D32"/>
    <mergeCell ref="B9:B18"/>
    <mergeCell ref="A29:D29"/>
    <mergeCell ref="A30:D30"/>
    <mergeCell ref="C22:C26"/>
    <mergeCell ref="A28:D28"/>
    <mergeCell ref="B20:B21"/>
    <mergeCell ref="B23:B24"/>
    <mergeCell ref="B25:B26"/>
    <mergeCell ref="C20:C21"/>
    <mergeCell ref="A6:F6"/>
    <mergeCell ref="E1:F1"/>
    <mergeCell ref="E2:F2"/>
    <mergeCell ref="E3:F3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C26" sqref="C26"/>
    </sheetView>
  </sheetViews>
  <sheetFormatPr defaultColWidth="9.140625" defaultRowHeight="15" x14ac:dyDescent="0.2"/>
  <cols>
    <col min="1" max="1" width="4" style="34" customWidth="1"/>
    <col min="2" max="2" width="13" style="34" customWidth="1"/>
    <col min="3" max="3" width="40.85546875" style="34" customWidth="1"/>
    <col min="4" max="4" width="44.28515625" style="34" customWidth="1"/>
    <col min="5" max="5" width="12.28515625" style="34" customWidth="1"/>
    <col min="6" max="6" width="15.5703125" style="34" customWidth="1"/>
    <col min="7" max="16384" width="9.140625" style="34"/>
  </cols>
  <sheetData>
    <row r="1" spans="1:8" x14ac:dyDescent="0.2">
      <c r="E1" s="117" t="s">
        <v>44</v>
      </c>
      <c r="F1" s="117"/>
    </row>
    <row r="2" spans="1:8" x14ac:dyDescent="0.2">
      <c r="E2" s="117" t="s">
        <v>148</v>
      </c>
      <c r="F2" s="117"/>
    </row>
    <row r="3" spans="1:8" x14ac:dyDescent="0.2">
      <c r="E3" s="117" t="s">
        <v>55</v>
      </c>
      <c r="F3" s="117"/>
    </row>
    <row r="4" spans="1:8" x14ac:dyDescent="0.2">
      <c r="E4" s="117" t="s">
        <v>62</v>
      </c>
      <c r="F4" s="117"/>
    </row>
    <row r="6" spans="1:8" ht="32.25" customHeight="1" x14ac:dyDescent="0.2">
      <c r="A6" s="128" t="s">
        <v>63</v>
      </c>
      <c r="B6" s="128"/>
      <c r="C6" s="128"/>
      <c r="D6" s="128"/>
      <c r="E6" s="128"/>
      <c r="F6" s="128"/>
      <c r="G6" s="7"/>
      <c r="H6" s="59"/>
    </row>
    <row r="7" spans="1:8" x14ac:dyDescent="0.2">
      <c r="F7" s="60" t="s">
        <v>23</v>
      </c>
    </row>
    <row r="8" spans="1:8" ht="45" x14ac:dyDescent="0.2">
      <c r="A8" s="30" t="s">
        <v>10</v>
      </c>
      <c r="B8" s="56" t="s">
        <v>16</v>
      </c>
      <c r="C8" s="56" t="s">
        <v>17</v>
      </c>
      <c r="D8" s="56" t="s">
        <v>18</v>
      </c>
      <c r="E8" s="56" t="s">
        <v>33</v>
      </c>
      <c r="F8" s="56" t="s">
        <v>2</v>
      </c>
    </row>
    <row r="9" spans="1:8" ht="17.25" customHeight="1" x14ac:dyDescent="0.25">
      <c r="A9" s="83" t="s">
        <v>34</v>
      </c>
      <c r="B9" s="129" t="s">
        <v>7</v>
      </c>
      <c r="C9" s="30" t="s">
        <v>82</v>
      </c>
      <c r="D9" s="30" t="s">
        <v>132</v>
      </c>
      <c r="E9" s="36">
        <v>0.4</v>
      </c>
      <c r="F9" s="36">
        <v>-10.199999999999999</v>
      </c>
    </row>
    <row r="10" spans="1:8" ht="17.25" customHeight="1" x14ac:dyDescent="0.25">
      <c r="A10" s="100" t="s">
        <v>35</v>
      </c>
      <c r="B10" s="130"/>
      <c r="C10" s="30" t="s">
        <v>70</v>
      </c>
      <c r="D10" s="30" t="s">
        <v>153</v>
      </c>
      <c r="E10" s="36">
        <v>0.4</v>
      </c>
      <c r="F10" s="36">
        <v>-3.5</v>
      </c>
    </row>
    <row r="11" spans="1:8" ht="17.25" customHeight="1" x14ac:dyDescent="0.25">
      <c r="A11" s="83" t="s">
        <v>113</v>
      </c>
      <c r="B11" s="130"/>
      <c r="C11" s="30" t="s">
        <v>64</v>
      </c>
      <c r="D11" s="30" t="s">
        <v>65</v>
      </c>
      <c r="E11" s="36">
        <v>1.1000000000000001</v>
      </c>
      <c r="F11" s="36">
        <v>1.1000000000000001</v>
      </c>
    </row>
    <row r="12" spans="1:8" ht="17.25" customHeight="1" x14ac:dyDescent="0.25">
      <c r="A12" s="83" t="s">
        <v>106</v>
      </c>
      <c r="B12" s="130"/>
      <c r="C12" s="30" t="s">
        <v>66</v>
      </c>
      <c r="D12" s="30" t="s">
        <v>67</v>
      </c>
      <c r="E12" s="36">
        <v>0.5</v>
      </c>
      <c r="F12" s="36">
        <v>0.5</v>
      </c>
    </row>
    <row r="13" spans="1:8" ht="17.25" customHeight="1" x14ac:dyDescent="0.25">
      <c r="A13" s="100" t="s">
        <v>117</v>
      </c>
      <c r="B13" s="130"/>
      <c r="C13" s="30" t="s">
        <v>84</v>
      </c>
      <c r="D13" s="30" t="s">
        <v>85</v>
      </c>
      <c r="E13" s="36">
        <v>0.9</v>
      </c>
      <c r="F13" s="36">
        <v>0.9</v>
      </c>
    </row>
    <row r="14" spans="1:8" ht="17.25" customHeight="1" x14ac:dyDescent="0.25">
      <c r="A14" s="100" t="s">
        <v>114</v>
      </c>
      <c r="B14" s="130"/>
      <c r="C14" s="30" t="s">
        <v>72</v>
      </c>
      <c r="D14" s="30" t="s">
        <v>73</v>
      </c>
      <c r="E14" s="36">
        <v>2.2000000000000002</v>
      </c>
      <c r="F14" s="36">
        <v>2.2000000000000002</v>
      </c>
    </row>
    <row r="15" spans="1:8" ht="17.25" customHeight="1" x14ac:dyDescent="0.25">
      <c r="A15" s="83" t="s">
        <v>108</v>
      </c>
      <c r="B15" s="130"/>
      <c r="C15" s="30" t="s">
        <v>74</v>
      </c>
      <c r="D15" s="30" t="s">
        <v>75</v>
      </c>
      <c r="E15" s="36">
        <v>2.5</v>
      </c>
      <c r="F15" s="36">
        <v>2.5</v>
      </c>
    </row>
    <row r="16" spans="1:8" ht="17.25" customHeight="1" x14ac:dyDescent="0.25">
      <c r="A16" s="83" t="s">
        <v>36</v>
      </c>
      <c r="B16" s="130"/>
      <c r="C16" s="1" t="s">
        <v>76</v>
      </c>
      <c r="D16" s="54" t="s">
        <v>77</v>
      </c>
      <c r="E16" s="36">
        <v>2.2000000000000002</v>
      </c>
      <c r="F16" s="36">
        <v>2.2000000000000002</v>
      </c>
    </row>
    <row r="17" spans="1:6" ht="17.25" customHeight="1" x14ac:dyDescent="0.25">
      <c r="A17" s="83" t="s">
        <v>39</v>
      </c>
      <c r="B17" s="130"/>
      <c r="C17" s="30" t="s">
        <v>86</v>
      </c>
      <c r="D17" s="30" t="s">
        <v>87</v>
      </c>
      <c r="E17" s="36">
        <v>0.6</v>
      </c>
      <c r="F17" s="36">
        <v>0.6</v>
      </c>
    </row>
    <row r="18" spans="1:6" ht="17.25" customHeight="1" x14ac:dyDescent="0.25">
      <c r="A18" s="83" t="s">
        <v>99</v>
      </c>
      <c r="B18" s="130"/>
      <c r="C18" s="30" t="s">
        <v>120</v>
      </c>
      <c r="D18" s="30" t="s">
        <v>121</v>
      </c>
      <c r="E18" s="36"/>
      <c r="F18" s="36">
        <v>-1</v>
      </c>
    </row>
    <row r="19" spans="1:6" ht="17.25" customHeight="1" x14ac:dyDescent="0.25">
      <c r="A19" s="83" t="s">
        <v>131</v>
      </c>
      <c r="B19" s="131"/>
      <c r="C19" s="30" t="s">
        <v>130</v>
      </c>
      <c r="D19" s="30" t="s">
        <v>96</v>
      </c>
      <c r="E19" s="36">
        <v>-10.8</v>
      </c>
      <c r="F19" s="36"/>
    </row>
    <row r="20" spans="1:6" ht="17.25" customHeight="1" x14ac:dyDescent="0.2">
      <c r="A20" s="127" t="s">
        <v>24</v>
      </c>
      <c r="B20" s="127"/>
      <c r="C20" s="127"/>
      <c r="D20" s="127"/>
      <c r="E20" s="38">
        <f>SUM(E9:E19)</f>
        <v>0</v>
      </c>
      <c r="F20" s="38">
        <f>SUM(F9:F18)</f>
        <v>-4.6999999999999993</v>
      </c>
    </row>
    <row r="21" spans="1:6" x14ac:dyDescent="0.2">
      <c r="A21" s="7"/>
      <c r="B21" s="7"/>
      <c r="C21" s="7"/>
      <c r="D21" s="7"/>
      <c r="E21" s="61"/>
      <c r="F21" s="61"/>
    </row>
    <row r="22" spans="1:6" x14ac:dyDescent="0.2">
      <c r="A22" s="7"/>
      <c r="B22" s="7"/>
      <c r="C22" s="7"/>
      <c r="D22" s="62"/>
      <c r="E22" s="63"/>
      <c r="F22" s="63"/>
    </row>
    <row r="23" spans="1:6" x14ac:dyDescent="0.2">
      <c r="A23" s="64"/>
      <c r="B23" s="64"/>
      <c r="C23" s="64"/>
      <c r="D23" s="65"/>
      <c r="E23" s="63"/>
      <c r="F23" s="63"/>
    </row>
    <row r="24" spans="1:6" x14ac:dyDescent="0.2">
      <c r="A24" s="64"/>
      <c r="B24" s="64"/>
      <c r="C24" s="64"/>
      <c r="D24" s="65"/>
      <c r="E24" s="63"/>
      <c r="F24" s="63"/>
    </row>
    <row r="25" spans="1:6" x14ac:dyDescent="0.2">
      <c r="A25" s="66"/>
      <c r="B25" s="66"/>
      <c r="C25" s="66"/>
      <c r="D25" s="65"/>
      <c r="E25" s="67"/>
      <c r="F25" s="67"/>
    </row>
    <row r="26" spans="1:6" x14ac:dyDescent="0.2">
      <c r="A26" s="66"/>
      <c r="B26" s="66"/>
      <c r="C26" s="66"/>
      <c r="D26" s="65"/>
      <c r="E26" s="67"/>
      <c r="F26" s="67"/>
    </row>
    <row r="27" spans="1:6" x14ac:dyDescent="0.2">
      <c r="A27" s="66"/>
      <c r="B27" s="66"/>
      <c r="C27" s="66"/>
      <c r="D27" s="68"/>
      <c r="E27" s="69"/>
      <c r="F27" s="69"/>
    </row>
    <row r="28" spans="1:6" x14ac:dyDescent="0.2">
      <c r="A28" s="66"/>
      <c r="B28" s="66"/>
      <c r="C28" s="66"/>
      <c r="D28" s="68"/>
      <c r="E28" s="69"/>
      <c r="F28" s="69"/>
    </row>
    <row r="29" spans="1:6" x14ac:dyDescent="0.2">
      <c r="A29" s="66"/>
      <c r="B29" s="66"/>
      <c r="C29" s="66"/>
      <c r="D29" s="68"/>
      <c r="E29" s="69"/>
      <c r="F29" s="69"/>
    </row>
    <row r="30" spans="1:6" x14ac:dyDescent="0.2">
      <c r="A30" s="66"/>
      <c r="B30" s="66"/>
      <c r="C30" s="66"/>
      <c r="D30" s="68"/>
      <c r="E30" s="69"/>
      <c r="F30" s="69"/>
    </row>
    <row r="31" spans="1:6" x14ac:dyDescent="0.2">
      <c r="A31" s="66"/>
      <c r="B31" s="66"/>
      <c r="C31" s="66"/>
      <c r="D31" s="68"/>
      <c r="E31" s="69"/>
      <c r="F31" s="69"/>
    </row>
    <row r="32" spans="1:6" x14ac:dyDescent="0.2">
      <c r="A32" s="66"/>
      <c r="B32" s="66"/>
      <c r="C32" s="66"/>
      <c r="D32" s="68"/>
      <c r="E32" s="69"/>
      <c r="F32" s="69"/>
    </row>
    <row r="33" spans="1:6" x14ac:dyDescent="0.2">
      <c r="A33" s="66"/>
      <c r="B33" s="66"/>
      <c r="C33" s="66"/>
      <c r="D33" s="68"/>
      <c r="E33" s="69"/>
      <c r="F33" s="69"/>
    </row>
    <row r="34" spans="1:6" x14ac:dyDescent="0.2">
      <c r="A34" s="66"/>
      <c r="B34" s="66"/>
      <c r="C34" s="66"/>
      <c r="D34" s="68"/>
      <c r="E34" s="69"/>
      <c r="F34" s="69"/>
    </row>
    <row r="35" spans="1:6" x14ac:dyDescent="0.2">
      <c r="A35" s="66"/>
      <c r="B35" s="66"/>
      <c r="C35" s="66"/>
      <c r="D35" s="66"/>
      <c r="E35" s="70"/>
      <c r="F35" s="70"/>
    </row>
    <row r="36" spans="1:6" x14ac:dyDescent="0.2">
      <c r="A36" s="66"/>
      <c r="B36" s="66"/>
      <c r="C36" s="66"/>
      <c r="D36" s="66"/>
      <c r="E36" s="66"/>
      <c r="F36" s="66"/>
    </row>
    <row r="37" spans="1:6" x14ac:dyDescent="0.2">
      <c r="A37" s="66"/>
      <c r="B37" s="66"/>
      <c r="C37" s="66"/>
      <c r="D37" s="66"/>
      <c r="E37" s="66"/>
      <c r="F37" s="66"/>
    </row>
    <row r="38" spans="1:6" x14ac:dyDescent="0.2">
      <c r="A38" s="66"/>
      <c r="B38" s="66"/>
      <c r="C38" s="66"/>
      <c r="D38" s="66"/>
      <c r="E38" s="66"/>
      <c r="F38" s="66"/>
    </row>
    <row r="39" spans="1:6" x14ac:dyDescent="0.2">
      <c r="A39" s="66"/>
      <c r="B39" s="66"/>
      <c r="C39" s="66"/>
      <c r="D39" s="66"/>
      <c r="E39" s="66"/>
      <c r="F39" s="66"/>
    </row>
    <row r="40" spans="1:6" x14ac:dyDescent="0.2">
      <c r="A40" s="66"/>
      <c r="B40" s="66"/>
      <c r="C40" s="66"/>
      <c r="D40" s="66"/>
      <c r="E40" s="66"/>
      <c r="F40" s="66"/>
    </row>
    <row r="41" spans="1:6" x14ac:dyDescent="0.2">
      <c r="A41" s="66"/>
      <c r="B41" s="66"/>
      <c r="C41" s="66"/>
      <c r="D41" s="66"/>
      <c r="E41" s="66"/>
      <c r="F41" s="66"/>
    </row>
    <row r="42" spans="1:6" x14ac:dyDescent="0.2">
      <c r="A42" s="66"/>
      <c r="B42" s="66"/>
      <c r="C42" s="66"/>
      <c r="D42" s="66"/>
      <c r="E42" s="66"/>
      <c r="F42" s="66"/>
    </row>
    <row r="43" spans="1:6" x14ac:dyDescent="0.2">
      <c r="A43" s="66"/>
      <c r="B43" s="66"/>
      <c r="C43" s="66"/>
      <c r="D43" s="66"/>
      <c r="E43" s="66"/>
      <c r="F43" s="66"/>
    </row>
    <row r="44" spans="1:6" x14ac:dyDescent="0.2">
      <c r="A44" s="66"/>
      <c r="B44" s="66"/>
      <c r="C44" s="66"/>
      <c r="D44" s="66"/>
      <c r="E44" s="66"/>
      <c r="F44" s="66"/>
    </row>
    <row r="45" spans="1:6" x14ac:dyDescent="0.2">
      <c r="A45" s="66"/>
      <c r="B45" s="66"/>
      <c r="C45" s="66"/>
      <c r="D45" s="66"/>
      <c r="E45" s="66"/>
      <c r="F45" s="66"/>
    </row>
  </sheetData>
  <mergeCells count="7">
    <mergeCell ref="A20:D20"/>
    <mergeCell ref="E1:F1"/>
    <mergeCell ref="E2:F2"/>
    <mergeCell ref="E3:F3"/>
    <mergeCell ref="E4:F4"/>
    <mergeCell ref="A6:F6"/>
    <mergeCell ref="B9:B19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topLeftCell="A10" workbookViewId="0">
      <selection activeCell="D33" sqref="D33"/>
    </sheetView>
  </sheetViews>
  <sheetFormatPr defaultColWidth="9.140625" defaultRowHeight="15" x14ac:dyDescent="0.25"/>
  <cols>
    <col min="1" max="1" width="6.28515625" style="21" customWidth="1"/>
    <col min="2" max="2" width="16.7109375" style="21" customWidth="1"/>
    <col min="3" max="3" width="35.42578125" style="21" customWidth="1"/>
    <col min="4" max="4" width="46.7109375" style="21" customWidth="1"/>
    <col min="5" max="5" width="12.85546875" style="21" customWidth="1"/>
    <col min="6" max="6" width="13.28515625" style="21" customWidth="1"/>
    <col min="7" max="7" width="9.140625" style="21" hidden="1" customWidth="1"/>
    <col min="8" max="8" width="9.140625" style="21"/>
    <col min="9" max="9" width="10.42578125" style="21" bestFit="1" customWidth="1"/>
    <col min="10" max="16384" width="9.140625" style="21"/>
  </cols>
  <sheetData>
    <row r="1" spans="1:12" ht="15" customHeight="1" x14ac:dyDescent="0.25">
      <c r="E1" s="117" t="s">
        <v>44</v>
      </c>
      <c r="F1" s="117"/>
    </row>
    <row r="2" spans="1:12" ht="15" customHeight="1" x14ac:dyDescent="0.25">
      <c r="E2" s="117" t="s">
        <v>149</v>
      </c>
      <c r="F2" s="117"/>
    </row>
    <row r="3" spans="1:12" ht="15" customHeight="1" x14ac:dyDescent="0.25">
      <c r="E3" s="117" t="s">
        <v>55</v>
      </c>
      <c r="F3" s="117"/>
    </row>
    <row r="4" spans="1:12" ht="15" customHeight="1" x14ac:dyDescent="0.25">
      <c r="E4" s="117" t="s">
        <v>47</v>
      </c>
      <c r="F4" s="117"/>
    </row>
    <row r="5" spans="1:12" ht="15" customHeight="1" x14ac:dyDescent="0.25">
      <c r="E5" s="45"/>
      <c r="F5" s="45"/>
    </row>
    <row r="6" spans="1:12" ht="13.5" customHeight="1" x14ac:dyDescent="0.25">
      <c r="A6" s="137" t="s">
        <v>58</v>
      </c>
      <c r="B6" s="137"/>
      <c r="C6" s="137"/>
      <c r="D6" s="137"/>
      <c r="E6" s="137"/>
      <c r="F6" s="137"/>
      <c r="G6" s="53"/>
      <c r="H6" s="53"/>
      <c r="I6" s="53"/>
      <c r="J6" s="53"/>
    </row>
    <row r="7" spans="1:12" ht="17.25" customHeight="1" x14ac:dyDescent="0.25">
      <c r="F7" s="21" t="s">
        <v>23</v>
      </c>
    </row>
    <row r="8" spans="1:12" ht="29.25" customHeight="1" x14ac:dyDescent="0.25">
      <c r="A8" s="50" t="s">
        <v>21</v>
      </c>
      <c r="B8" s="50" t="s">
        <v>16</v>
      </c>
      <c r="C8" s="50" t="s">
        <v>17</v>
      </c>
      <c r="D8" s="50" t="s">
        <v>18</v>
      </c>
      <c r="E8" s="50" t="s">
        <v>33</v>
      </c>
      <c r="F8" s="50" t="s">
        <v>2</v>
      </c>
      <c r="H8" s="53"/>
      <c r="I8" s="53"/>
    </row>
    <row r="9" spans="1:12" ht="17.25" customHeight="1" x14ac:dyDescent="0.25">
      <c r="A9" s="91" t="s">
        <v>35</v>
      </c>
      <c r="B9" s="130" t="s">
        <v>7</v>
      </c>
      <c r="C9" s="10" t="s">
        <v>129</v>
      </c>
      <c r="D9" s="10" t="s">
        <v>116</v>
      </c>
      <c r="E9" s="40">
        <v>0.124</v>
      </c>
      <c r="F9" s="40">
        <v>0.124</v>
      </c>
      <c r="I9" s="94"/>
      <c r="L9" s="75"/>
    </row>
    <row r="10" spans="1:12" ht="17.25" customHeight="1" x14ac:dyDescent="0.25">
      <c r="A10" s="99" t="s">
        <v>117</v>
      </c>
      <c r="B10" s="130"/>
      <c r="C10" s="25" t="s">
        <v>118</v>
      </c>
      <c r="D10" s="10" t="s">
        <v>119</v>
      </c>
      <c r="E10" s="40">
        <v>7.798</v>
      </c>
      <c r="F10" s="40">
        <v>7.633</v>
      </c>
      <c r="I10" s="94"/>
      <c r="L10" s="75"/>
    </row>
    <row r="11" spans="1:12" ht="17.25" customHeight="1" x14ac:dyDescent="0.25">
      <c r="A11" s="91" t="s">
        <v>106</v>
      </c>
      <c r="B11" s="131"/>
      <c r="C11" s="25" t="s">
        <v>97</v>
      </c>
      <c r="D11" s="10" t="s">
        <v>98</v>
      </c>
      <c r="E11" s="40">
        <v>0.224</v>
      </c>
      <c r="F11" s="40">
        <v>0.224</v>
      </c>
      <c r="I11" s="94"/>
      <c r="L11" s="75"/>
    </row>
    <row r="12" spans="1:12" ht="17.25" customHeight="1" x14ac:dyDescent="0.25">
      <c r="A12" s="90" t="s">
        <v>94</v>
      </c>
      <c r="B12" s="129" t="s">
        <v>8</v>
      </c>
      <c r="C12" s="134" t="s">
        <v>3</v>
      </c>
      <c r="D12" s="72" t="s">
        <v>93</v>
      </c>
      <c r="E12" s="73">
        <f>SUM(E13:E15)</f>
        <v>30.199999999999989</v>
      </c>
      <c r="F12" s="73">
        <f>SUM(F13:F15)</f>
        <v>2.8</v>
      </c>
      <c r="I12" s="94"/>
      <c r="L12" s="75"/>
    </row>
    <row r="13" spans="1:12" ht="31.5" customHeight="1" x14ac:dyDescent="0.25">
      <c r="A13" s="91" t="s">
        <v>95</v>
      </c>
      <c r="B13" s="130"/>
      <c r="C13" s="135"/>
      <c r="D13" s="10" t="s">
        <v>92</v>
      </c>
      <c r="E13" s="40">
        <v>251</v>
      </c>
      <c r="F13" s="40">
        <v>2.5</v>
      </c>
      <c r="I13" s="94"/>
      <c r="L13" s="75"/>
    </row>
    <row r="14" spans="1:12" ht="60.75" customHeight="1" x14ac:dyDescent="0.25">
      <c r="A14" s="99" t="s">
        <v>166</v>
      </c>
      <c r="B14" s="131"/>
      <c r="C14" s="136"/>
      <c r="D14" s="10" t="s">
        <v>167</v>
      </c>
      <c r="E14" s="40">
        <v>30.2</v>
      </c>
      <c r="F14" s="40">
        <v>0.3</v>
      </c>
      <c r="I14" s="94"/>
      <c r="L14" s="75"/>
    </row>
    <row r="15" spans="1:12" ht="34.5" customHeight="1" x14ac:dyDescent="0.25">
      <c r="A15" s="99" t="s">
        <v>145</v>
      </c>
      <c r="B15" s="98" t="s">
        <v>8</v>
      </c>
      <c r="C15" s="54" t="s">
        <v>68</v>
      </c>
      <c r="D15" s="10" t="s">
        <v>92</v>
      </c>
      <c r="E15" s="40">
        <v>-251</v>
      </c>
      <c r="F15" s="40"/>
      <c r="I15" s="94"/>
      <c r="L15" s="75"/>
    </row>
    <row r="16" spans="1:12" ht="32.25" customHeight="1" x14ac:dyDescent="0.25">
      <c r="A16" s="91" t="s">
        <v>100</v>
      </c>
      <c r="B16" s="103" t="s">
        <v>102</v>
      </c>
      <c r="C16" s="55" t="s">
        <v>3</v>
      </c>
      <c r="D16" s="55" t="s">
        <v>135</v>
      </c>
      <c r="E16" s="40">
        <v>-1.115</v>
      </c>
      <c r="F16" s="40">
        <v>-1.115</v>
      </c>
      <c r="I16" s="94"/>
      <c r="L16" s="75"/>
    </row>
    <row r="17" spans="1:12" ht="18" customHeight="1" x14ac:dyDescent="0.25">
      <c r="A17" s="99" t="s">
        <v>122</v>
      </c>
      <c r="B17" s="103" t="s">
        <v>102</v>
      </c>
      <c r="C17" s="30" t="s">
        <v>123</v>
      </c>
      <c r="D17" s="30" t="s">
        <v>124</v>
      </c>
      <c r="E17" s="40">
        <v>-55.752000000000002</v>
      </c>
      <c r="F17" s="40"/>
      <c r="I17" s="94"/>
      <c r="L17" s="75"/>
    </row>
    <row r="18" spans="1:12" ht="18" customHeight="1" x14ac:dyDescent="0.25">
      <c r="A18" s="92" t="s">
        <v>78</v>
      </c>
      <c r="B18" s="130" t="s">
        <v>7</v>
      </c>
      <c r="C18" s="54" t="s">
        <v>64</v>
      </c>
      <c r="D18" s="54" t="s">
        <v>65</v>
      </c>
      <c r="E18" s="40">
        <v>-7.55</v>
      </c>
      <c r="F18" s="40">
        <v>-7.55</v>
      </c>
      <c r="I18" s="94"/>
      <c r="K18" s="75"/>
      <c r="L18" s="75"/>
    </row>
    <row r="19" spans="1:12" ht="18" customHeight="1" x14ac:dyDescent="0.25">
      <c r="A19" s="92" t="s">
        <v>80</v>
      </c>
      <c r="B19" s="130"/>
      <c r="C19" s="54" t="s">
        <v>74</v>
      </c>
      <c r="D19" s="54" t="s">
        <v>75</v>
      </c>
      <c r="E19" s="40">
        <v>3.8959999999999999</v>
      </c>
      <c r="F19" s="40"/>
      <c r="I19" s="75"/>
      <c r="L19" s="75"/>
    </row>
    <row r="20" spans="1:12" ht="28.5" customHeight="1" x14ac:dyDescent="0.25">
      <c r="A20" s="96" t="s">
        <v>88</v>
      </c>
      <c r="B20" s="130"/>
      <c r="C20" s="71" t="s">
        <v>82</v>
      </c>
      <c r="D20" s="30" t="s">
        <v>83</v>
      </c>
      <c r="E20" s="40">
        <v>1.5780000000000001</v>
      </c>
      <c r="F20" s="40">
        <v>0.27200000000000002</v>
      </c>
      <c r="G20" s="22"/>
      <c r="I20" s="75"/>
      <c r="L20" s="75"/>
    </row>
    <row r="21" spans="1:12" ht="30" customHeight="1" x14ac:dyDescent="0.25">
      <c r="A21" s="96" t="s">
        <v>89</v>
      </c>
      <c r="B21" s="130"/>
      <c r="C21" s="54" t="s">
        <v>86</v>
      </c>
      <c r="D21" s="54" t="s">
        <v>87</v>
      </c>
      <c r="E21" s="40">
        <v>0.248</v>
      </c>
      <c r="F21" s="40">
        <v>0.248</v>
      </c>
      <c r="G21" s="22"/>
      <c r="I21" s="94"/>
      <c r="L21" s="75"/>
    </row>
    <row r="22" spans="1:12" ht="18" customHeight="1" x14ac:dyDescent="0.25">
      <c r="A22" s="96" t="s">
        <v>61</v>
      </c>
      <c r="B22" s="131"/>
      <c r="C22" s="54" t="s">
        <v>66</v>
      </c>
      <c r="D22" s="54" t="s">
        <v>67</v>
      </c>
      <c r="E22" s="40">
        <v>0.42899999999999999</v>
      </c>
      <c r="F22" s="40"/>
      <c r="G22" s="22"/>
      <c r="I22" s="75"/>
      <c r="L22" s="75"/>
    </row>
    <row r="23" spans="1:12" ht="18" customHeight="1" x14ac:dyDescent="0.25">
      <c r="A23" s="108" t="s">
        <v>110</v>
      </c>
      <c r="B23" s="109" t="s">
        <v>102</v>
      </c>
      <c r="C23" s="30" t="s">
        <v>3</v>
      </c>
      <c r="D23" s="54" t="s">
        <v>111</v>
      </c>
      <c r="E23" s="40">
        <v>-5.0019999999999998</v>
      </c>
      <c r="F23" s="40">
        <v>0.315</v>
      </c>
      <c r="G23" s="22"/>
      <c r="I23" s="75"/>
    </row>
    <row r="24" spans="1:12" ht="18" customHeight="1" x14ac:dyDescent="0.25">
      <c r="A24" s="100" t="s">
        <v>163</v>
      </c>
      <c r="B24" s="101" t="s">
        <v>103</v>
      </c>
      <c r="C24" s="77" t="s">
        <v>3</v>
      </c>
      <c r="D24" s="54" t="s">
        <v>112</v>
      </c>
      <c r="E24" s="40">
        <v>1.369</v>
      </c>
      <c r="F24" s="40"/>
      <c r="G24" s="22"/>
      <c r="H24" s="106"/>
      <c r="I24" s="75"/>
    </row>
    <row r="25" spans="1:12" ht="15" customHeight="1" x14ac:dyDescent="0.25">
      <c r="A25" s="133" t="s">
        <v>19</v>
      </c>
      <c r="B25" s="133"/>
      <c r="C25" s="133"/>
      <c r="D25" s="133"/>
      <c r="E25" s="40">
        <f>SUM(E9:E11,E18:E22)</f>
        <v>6.7469999999999999</v>
      </c>
      <c r="F25" s="40">
        <f>SUM(F9:F11,F18:F22)</f>
        <v>0.95100000000000007</v>
      </c>
      <c r="G25" s="40">
        <f>SUM(G9:G11,G18:G22)</f>
        <v>0</v>
      </c>
      <c r="I25" s="75"/>
      <c r="K25" s="75"/>
      <c r="L25" s="75"/>
    </row>
    <row r="26" spans="1:12" ht="15" customHeight="1" x14ac:dyDescent="0.25">
      <c r="A26" s="133" t="s">
        <v>20</v>
      </c>
      <c r="B26" s="133"/>
      <c r="C26" s="133"/>
      <c r="D26" s="133"/>
      <c r="E26" s="40">
        <f>SUM(E13:E15)</f>
        <v>30.199999999999989</v>
      </c>
      <c r="F26" s="40">
        <f>SUM(F13:F15)</f>
        <v>2.8</v>
      </c>
      <c r="G26" s="22"/>
    </row>
    <row r="27" spans="1:12" ht="15" customHeight="1" x14ac:dyDescent="0.25">
      <c r="A27" s="133" t="s">
        <v>104</v>
      </c>
      <c r="B27" s="133"/>
      <c r="C27" s="133"/>
      <c r="D27" s="133"/>
      <c r="E27" s="40">
        <f>SUM(E16:E17,E23)</f>
        <v>-61.869000000000007</v>
      </c>
      <c r="F27" s="40">
        <f>SUM(F16:F17,F23)</f>
        <v>-0.8</v>
      </c>
      <c r="G27" s="22"/>
    </row>
    <row r="28" spans="1:12" ht="15" customHeight="1" x14ac:dyDescent="0.25">
      <c r="A28" s="133" t="s">
        <v>105</v>
      </c>
      <c r="B28" s="133"/>
      <c r="C28" s="133"/>
      <c r="D28" s="133"/>
      <c r="E28" s="40">
        <f>SUM(E24)</f>
        <v>1.369</v>
      </c>
      <c r="F28" s="40">
        <f>SUM(F24)</f>
        <v>0</v>
      </c>
      <c r="G28" s="22"/>
    </row>
    <row r="29" spans="1:12" ht="15" customHeight="1" x14ac:dyDescent="0.25">
      <c r="A29" s="132" t="s">
        <v>24</v>
      </c>
      <c r="B29" s="132"/>
      <c r="C29" s="132"/>
      <c r="D29" s="132"/>
      <c r="E29" s="73">
        <f>SUM(E25:E28)</f>
        <v>-23.553000000000019</v>
      </c>
      <c r="F29" s="73">
        <f>SUM(F25:F28)</f>
        <v>2.9509999999999996</v>
      </c>
    </row>
    <row r="30" spans="1:12" x14ac:dyDescent="0.25">
      <c r="E30" s="75"/>
    </row>
    <row r="31" spans="1:12" x14ac:dyDescent="0.25">
      <c r="D31" s="95"/>
      <c r="E31" s="75"/>
      <c r="F31" s="75"/>
      <c r="I31" s="75"/>
    </row>
    <row r="33" spans="5:5" x14ac:dyDescent="0.25">
      <c r="E33" s="75"/>
    </row>
    <row r="34" spans="5:5" x14ac:dyDescent="0.25">
      <c r="E34" s="75"/>
    </row>
  </sheetData>
  <mergeCells count="14">
    <mergeCell ref="E1:F1"/>
    <mergeCell ref="E2:F2"/>
    <mergeCell ref="E3:F3"/>
    <mergeCell ref="E4:F4"/>
    <mergeCell ref="A6:F6"/>
    <mergeCell ref="B9:B11"/>
    <mergeCell ref="A29:D29"/>
    <mergeCell ref="A26:D26"/>
    <mergeCell ref="A25:D25"/>
    <mergeCell ref="A27:D27"/>
    <mergeCell ref="B12:B14"/>
    <mergeCell ref="A28:D28"/>
    <mergeCell ref="B18:B22"/>
    <mergeCell ref="C12:C14"/>
  </mergeCells>
  <phoneticPr fontId="0" type="noConversion"/>
  <pageMargins left="1.1417322834645669" right="0.35433070866141736" top="0.59055118110236227" bottom="0.59055118110236227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K18" sqref="K18"/>
    </sheetView>
  </sheetViews>
  <sheetFormatPr defaultColWidth="9.140625" defaultRowHeight="15" x14ac:dyDescent="0.2"/>
  <cols>
    <col min="1" max="1" width="4" style="34" customWidth="1"/>
    <col min="2" max="2" width="13" style="34" customWidth="1"/>
    <col min="3" max="3" width="41.28515625" style="34" customWidth="1"/>
    <col min="4" max="4" width="40.85546875" style="34" customWidth="1"/>
    <col min="5" max="5" width="12.5703125" style="34" customWidth="1"/>
    <col min="6" max="6" width="14.140625" style="34" customWidth="1"/>
    <col min="7" max="16384" width="9.140625" style="34"/>
  </cols>
  <sheetData>
    <row r="1" spans="1:9" ht="12.75" customHeight="1" x14ac:dyDescent="0.25">
      <c r="D1" s="21"/>
      <c r="E1" s="117" t="s">
        <v>44</v>
      </c>
      <c r="F1" s="117"/>
    </row>
    <row r="2" spans="1:9" ht="12.75" customHeight="1" x14ac:dyDescent="0.25">
      <c r="D2" s="21"/>
      <c r="E2" s="117" t="s">
        <v>148</v>
      </c>
      <c r="F2" s="117"/>
    </row>
    <row r="3" spans="1:9" ht="12.75" customHeight="1" x14ac:dyDescent="0.25">
      <c r="D3" s="21"/>
      <c r="E3" s="117" t="s">
        <v>55</v>
      </c>
      <c r="F3" s="117"/>
    </row>
    <row r="4" spans="1:9" ht="15" customHeight="1" x14ac:dyDescent="0.25">
      <c r="D4" s="21"/>
      <c r="E4" s="117" t="s">
        <v>50</v>
      </c>
      <c r="F4" s="117"/>
    </row>
    <row r="5" spans="1:9" ht="15" customHeight="1" x14ac:dyDescent="0.2"/>
    <row r="6" spans="1:9" ht="30" customHeight="1" x14ac:dyDescent="0.2">
      <c r="A6" s="128" t="s">
        <v>59</v>
      </c>
      <c r="B6" s="128"/>
      <c r="C6" s="128"/>
      <c r="D6" s="128"/>
      <c r="E6" s="128"/>
      <c r="F6" s="128"/>
      <c r="G6" s="7"/>
      <c r="H6" s="7"/>
      <c r="I6" s="7"/>
    </row>
    <row r="7" spans="1:9" ht="15" customHeight="1" x14ac:dyDescent="0.2">
      <c r="F7" s="31" t="s">
        <v>23</v>
      </c>
    </row>
    <row r="8" spans="1:9" ht="45.75" customHeight="1" x14ac:dyDescent="0.2">
      <c r="A8" s="44" t="s">
        <v>10</v>
      </c>
      <c r="B8" s="44" t="s">
        <v>16</v>
      </c>
      <c r="C8" s="44" t="s">
        <v>17</v>
      </c>
      <c r="D8" s="44" t="s">
        <v>18</v>
      </c>
      <c r="E8" s="44" t="s">
        <v>33</v>
      </c>
      <c r="F8" s="44" t="s">
        <v>2</v>
      </c>
    </row>
    <row r="9" spans="1:9" ht="17.25" customHeight="1" x14ac:dyDescent="0.25">
      <c r="A9" s="100" t="s">
        <v>106</v>
      </c>
      <c r="B9" s="139" t="s">
        <v>7</v>
      </c>
      <c r="C9" s="54" t="s">
        <v>66</v>
      </c>
      <c r="D9" s="54" t="s">
        <v>67</v>
      </c>
      <c r="E9" s="36">
        <v>6.5</v>
      </c>
      <c r="F9" s="36">
        <v>0.4</v>
      </c>
    </row>
    <row r="10" spans="1:9" ht="17.25" customHeight="1" x14ac:dyDescent="0.25">
      <c r="A10" s="58" t="s">
        <v>117</v>
      </c>
      <c r="B10" s="139"/>
      <c r="C10" s="30" t="s">
        <v>84</v>
      </c>
      <c r="D10" s="30" t="s">
        <v>85</v>
      </c>
      <c r="E10" s="36">
        <v>0.7</v>
      </c>
      <c r="F10" s="36">
        <v>0.7</v>
      </c>
    </row>
    <row r="11" spans="1:9" ht="17.25" customHeight="1" x14ac:dyDescent="0.25">
      <c r="A11" s="100" t="s">
        <v>37</v>
      </c>
      <c r="B11" s="139"/>
      <c r="C11" s="30" t="s">
        <v>68</v>
      </c>
      <c r="D11" s="30" t="s">
        <v>69</v>
      </c>
      <c r="E11" s="36">
        <v>7</v>
      </c>
      <c r="F11" s="36"/>
    </row>
    <row r="12" spans="1:9" ht="28.5" customHeight="1" x14ac:dyDescent="0.25">
      <c r="A12" s="100" t="s">
        <v>38</v>
      </c>
      <c r="B12" s="139"/>
      <c r="C12" s="30" t="s">
        <v>86</v>
      </c>
      <c r="D12" s="30" t="s">
        <v>87</v>
      </c>
      <c r="E12" s="36">
        <v>3</v>
      </c>
      <c r="F12" s="36"/>
    </row>
    <row r="13" spans="1:9" ht="18" customHeight="1" x14ac:dyDescent="0.25">
      <c r="A13" s="100" t="s">
        <v>39</v>
      </c>
      <c r="B13" s="139"/>
      <c r="C13" s="30" t="s">
        <v>115</v>
      </c>
      <c r="D13" s="30" t="s">
        <v>116</v>
      </c>
      <c r="E13" s="36">
        <v>4.4000000000000004</v>
      </c>
      <c r="F13" s="36">
        <v>4.3</v>
      </c>
    </row>
    <row r="14" spans="1:9" ht="18" customHeight="1" x14ac:dyDescent="0.25">
      <c r="A14" s="100" t="s">
        <v>40</v>
      </c>
      <c r="B14" s="139"/>
      <c r="C14" s="30" t="s">
        <v>97</v>
      </c>
      <c r="D14" s="30" t="s">
        <v>98</v>
      </c>
      <c r="E14" s="36">
        <v>5.8</v>
      </c>
      <c r="F14" s="36">
        <v>5.7</v>
      </c>
    </row>
    <row r="15" spans="1:9" ht="18" customHeight="1" x14ac:dyDescent="0.25">
      <c r="A15" s="100" t="s">
        <v>41</v>
      </c>
      <c r="B15" s="139"/>
      <c r="C15" s="30" t="s">
        <v>118</v>
      </c>
      <c r="D15" s="30" t="s">
        <v>119</v>
      </c>
      <c r="E15" s="36">
        <v>10.8</v>
      </c>
      <c r="F15" s="36">
        <v>7.7</v>
      </c>
    </row>
    <row r="16" spans="1:9" ht="17.25" customHeight="1" x14ac:dyDescent="0.25">
      <c r="A16" s="84" t="s">
        <v>122</v>
      </c>
      <c r="B16" s="139"/>
      <c r="C16" s="30" t="s">
        <v>120</v>
      </c>
      <c r="D16" s="30" t="s">
        <v>121</v>
      </c>
      <c r="E16" s="36">
        <v>44</v>
      </c>
      <c r="F16" s="36">
        <v>8.4</v>
      </c>
    </row>
    <row r="17" spans="1:11" ht="17.25" customHeight="1" x14ac:dyDescent="0.25">
      <c r="A17" s="100" t="s">
        <v>79</v>
      </c>
      <c r="B17" s="129" t="s">
        <v>133</v>
      </c>
      <c r="C17" s="30" t="s">
        <v>125</v>
      </c>
      <c r="D17" s="30" t="s">
        <v>126</v>
      </c>
      <c r="E17" s="36">
        <v>6</v>
      </c>
      <c r="F17" s="36"/>
    </row>
    <row r="18" spans="1:11" ht="17.25" customHeight="1" x14ac:dyDescent="0.25">
      <c r="A18" s="84" t="s">
        <v>81</v>
      </c>
      <c r="B18" s="131"/>
      <c r="C18" s="30" t="s">
        <v>127</v>
      </c>
      <c r="D18" s="30" t="s">
        <v>128</v>
      </c>
      <c r="E18" s="36">
        <v>0.3</v>
      </c>
      <c r="F18" s="36"/>
    </row>
    <row r="19" spans="1:11" ht="17.25" customHeight="1" x14ac:dyDescent="0.25">
      <c r="A19" s="100" t="s">
        <v>61</v>
      </c>
      <c r="B19" s="101" t="s">
        <v>140</v>
      </c>
      <c r="C19" s="55" t="s">
        <v>3</v>
      </c>
      <c r="D19" s="30" t="s">
        <v>168</v>
      </c>
      <c r="E19" s="36">
        <v>50</v>
      </c>
      <c r="F19" s="36"/>
    </row>
    <row r="20" spans="1:11" ht="18" customHeight="1" x14ac:dyDescent="0.25">
      <c r="A20" s="138" t="s">
        <v>19</v>
      </c>
      <c r="B20" s="138"/>
      <c r="C20" s="138"/>
      <c r="D20" s="138"/>
      <c r="E20" s="36">
        <f>SUM(E9:E16)</f>
        <v>82.2</v>
      </c>
      <c r="F20" s="36">
        <f>SUM(F9:F16)</f>
        <v>27.200000000000003</v>
      </c>
      <c r="I20" s="8"/>
      <c r="J20" s="8"/>
      <c r="K20" s="8"/>
    </row>
    <row r="21" spans="1:11" ht="18" customHeight="1" x14ac:dyDescent="0.25">
      <c r="A21" s="138" t="s">
        <v>134</v>
      </c>
      <c r="B21" s="138"/>
      <c r="C21" s="138"/>
      <c r="D21" s="138"/>
      <c r="E21" s="36">
        <f>SUM(E17:E18)</f>
        <v>6.3</v>
      </c>
      <c r="F21" s="36">
        <f>SUM(F17:F18)</f>
        <v>0</v>
      </c>
      <c r="I21" s="8"/>
      <c r="J21" s="8"/>
      <c r="K21" s="8"/>
    </row>
    <row r="22" spans="1:11" ht="18" customHeight="1" x14ac:dyDescent="0.25">
      <c r="A22" s="138" t="s">
        <v>141</v>
      </c>
      <c r="B22" s="138"/>
      <c r="C22" s="138"/>
      <c r="D22" s="138"/>
      <c r="E22" s="36">
        <f>SUM(E19)</f>
        <v>50</v>
      </c>
      <c r="F22" s="36">
        <f>SUM(F19)</f>
        <v>0</v>
      </c>
      <c r="I22" s="8"/>
      <c r="J22" s="8"/>
      <c r="K22" s="8"/>
    </row>
    <row r="23" spans="1:11" ht="18" customHeight="1" x14ac:dyDescent="0.2">
      <c r="A23" s="127" t="s">
        <v>24</v>
      </c>
      <c r="B23" s="127"/>
      <c r="C23" s="127"/>
      <c r="D23" s="127"/>
      <c r="E23" s="38">
        <f>SUM(E20:E22)</f>
        <v>138.5</v>
      </c>
      <c r="F23" s="38">
        <f>SUM(F20:F22)</f>
        <v>27.200000000000003</v>
      </c>
    </row>
    <row r="25" spans="1:11" x14ac:dyDescent="0.2">
      <c r="E25" s="8"/>
      <c r="F25" s="8"/>
    </row>
    <row r="26" spans="1:11" x14ac:dyDescent="0.2">
      <c r="E26" s="8"/>
      <c r="F26" s="8"/>
    </row>
    <row r="27" spans="1:11" x14ac:dyDescent="0.2">
      <c r="E27" s="8"/>
      <c r="F27" s="8"/>
    </row>
    <row r="28" spans="1:11" x14ac:dyDescent="0.2">
      <c r="E28" s="8"/>
    </row>
    <row r="29" spans="1:11" x14ac:dyDescent="0.2">
      <c r="E29" s="8"/>
      <c r="F29" s="8"/>
    </row>
  </sheetData>
  <mergeCells count="11">
    <mergeCell ref="A23:D23"/>
    <mergeCell ref="A20:D20"/>
    <mergeCell ref="A6:F6"/>
    <mergeCell ref="E1:F1"/>
    <mergeCell ref="E2:F2"/>
    <mergeCell ref="E3:F3"/>
    <mergeCell ref="E4:F4"/>
    <mergeCell ref="B9:B16"/>
    <mergeCell ref="A21:D21"/>
    <mergeCell ref="B17:B18"/>
    <mergeCell ref="A22:D22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4"/>
  <sheetViews>
    <sheetView workbookViewId="0">
      <selection activeCell="I18" sqref="I18"/>
    </sheetView>
  </sheetViews>
  <sheetFormatPr defaultColWidth="9.140625" defaultRowHeight="15" x14ac:dyDescent="0.2"/>
  <cols>
    <col min="1" max="1" width="4.5703125" style="5" customWidth="1"/>
    <col min="2" max="2" width="10.140625" style="5" customWidth="1"/>
    <col min="3" max="3" width="62.42578125" style="5" customWidth="1"/>
    <col min="4" max="4" width="19.28515625" style="5" customWidth="1"/>
    <col min="5" max="5" width="18.7109375" style="5" customWidth="1"/>
    <col min="6" max="16384" width="9.140625" style="5"/>
  </cols>
  <sheetData>
    <row r="1" spans="1:7" ht="13.5" customHeight="1" x14ac:dyDescent="0.2">
      <c r="C1" s="34"/>
      <c r="D1" s="117" t="s">
        <v>44</v>
      </c>
      <c r="E1" s="117"/>
    </row>
    <row r="2" spans="1:7" ht="13.5" customHeight="1" x14ac:dyDescent="0.2">
      <c r="C2" s="34"/>
      <c r="D2" s="117" t="s">
        <v>149</v>
      </c>
      <c r="E2" s="117"/>
    </row>
    <row r="3" spans="1:7" ht="13.5" customHeight="1" x14ac:dyDescent="0.2">
      <c r="C3" s="34"/>
      <c r="D3" s="117" t="s">
        <v>55</v>
      </c>
      <c r="E3" s="117"/>
    </row>
    <row r="4" spans="1:7" ht="13.5" customHeight="1" x14ac:dyDescent="0.2">
      <c r="C4" s="34"/>
      <c r="D4" s="117" t="s">
        <v>51</v>
      </c>
      <c r="E4" s="117"/>
    </row>
    <row r="5" spans="1:7" x14ac:dyDescent="0.25">
      <c r="D5" s="29"/>
      <c r="E5" s="29"/>
    </row>
    <row r="6" spans="1:7" ht="32.25" customHeight="1" x14ac:dyDescent="0.2">
      <c r="A6" s="146" t="s">
        <v>60</v>
      </c>
      <c r="B6" s="146"/>
      <c r="C6" s="146"/>
      <c r="D6" s="146"/>
      <c r="E6" s="146"/>
    </row>
    <row r="7" spans="1:7" ht="15" customHeight="1" x14ac:dyDescent="0.2">
      <c r="E7" s="35" t="s">
        <v>23</v>
      </c>
    </row>
    <row r="8" spans="1:7" ht="35.25" customHeight="1" x14ac:dyDescent="0.2">
      <c r="A8" s="46" t="s">
        <v>21</v>
      </c>
      <c r="B8" s="42" t="s">
        <v>6</v>
      </c>
      <c r="C8" s="42" t="s">
        <v>5</v>
      </c>
      <c r="D8" s="42" t="s">
        <v>1</v>
      </c>
      <c r="E8" s="32" t="s">
        <v>2</v>
      </c>
    </row>
    <row r="9" spans="1:7" ht="24.95" customHeight="1" x14ac:dyDescent="0.25">
      <c r="A9" s="46" t="s">
        <v>34</v>
      </c>
      <c r="B9" s="86" t="s">
        <v>7</v>
      </c>
      <c r="C9" s="6" t="s">
        <v>32</v>
      </c>
      <c r="D9" s="37">
        <f>SUM('savivaldybės funkcijos(3)'!E27,'ugd_reikmems(5)'!E20,'kt_ dotacijos (6)'!E25,'biud_ist_pajamos (7)'!E20)</f>
        <v>88.947000000000003</v>
      </c>
      <c r="E9" s="37">
        <f>SUM('savivaldybės funkcijos(3)'!F27,'ugd_reikmems(5)'!F20,'kt_ dotacijos (6)'!F25,'biud_ist_pajamos (7)'!F20)</f>
        <v>16.851000000000006</v>
      </c>
      <c r="G9" s="11"/>
    </row>
    <row r="10" spans="1:7" ht="24.95" customHeight="1" x14ac:dyDescent="0.25">
      <c r="A10" s="46" t="s">
        <v>35</v>
      </c>
      <c r="B10" s="33" t="s">
        <v>8</v>
      </c>
      <c r="C10" s="6" t="s">
        <v>13</v>
      </c>
      <c r="D10" s="37">
        <f>SUM('savivaldybės funkcijos(3)'!E28,'kt_ dotacijos (6)'!E26)</f>
        <v>30.199999999999989</v>
      </c>
      <c r="E10" s="37">
        <f>SUM('savivaldybės funkcijos(3)'!F28,'kt_ dotacijos (6)'!F26)</f>
        <v>1.0999999999999999</v>
      </c>
      <c r="G10" s="11"/>
    </row>
    <row r="11" spans="1:7" ht="24.95" customHeight="1" x14ac:dyDescent="0.25">
      <c r="A11" s="76" t="s">
        <v>106</v>
      </c>
      <c r="B11" s="33" t="s">
        <v>102</v>
      </c>
      <c r="C11" s="6" t="s">
        <v>107</v>
      </c>
      <c r="D11" s="37">
        <f>SUM('savivaldybės funkcijos(3)'!E29,'kt_ dotacijos (6)'!E27)</f>
        <v>-61.869000000000007</v>
      </c>
      <c r="E11" s="37">
        <f>SUM('savivaldybės funkcijos(3)'!F29,'kt_ dotacijos (6)'!F27)</f>
        <v>-0.8</v>
      </c>
      <c r="G11" s="11"/>
    </row>
    <row r="12" spans="1:7" ht="24.95" customHeight="1" x14ac:dyDescent="0.25">
      <c r="A12" s="87" t="s">
        <v>114</v>
      </c>
      <c r="B12" s="33" t="s">
        <v>133</v>
      </c>
      <c r="C12" s="6" t="s">
        <v>142</v>
      </c>
      <c r="D12" s="37">
        <f>SUM('biud_ist_pajamos (7)'!E21)</f>
        <v>6.3</v>
      </c>
      <c r="E12" s="37">
        <f>SUM('biud_ist_pajamos (7)'!F21)</f>
        <v>0</v>
      </c>
      <c r="G12" s="11"/>
    </row>
    <row r="13" spans="1:7" ht="24.95" customHeight="1" x14ac:dyDescent="0.25">
      <c r="A13" s="76" t="s">
        <v>108</v>
      </c>
      <c r="B13" s="33" t="s">
        <v>103</v>
      </c>
      <c r="C13" s="6" t="s">
        <v>109</v>
      </c>
      <c r="D13" s="37">
        <f>SUM('savivaldybės funkcijos(3)'!E30,'kt_ dotacijos (6)'!E28)</f>
        <v>1.369</v>
      </c>
      <c r="E13" s="37">
        <f>SUM('savivaldybės funkcijos(3)'!F30,'kt_ dotacijos (6)'!F28)</f>
        <v>0</v>
      </c>
      <c r="G13" s="11"/>
    </row>
    <row r="14" spans="1:7" ht="24.95" customHeight="1" x14ac:dyDescent="0.25">
      <c r="A14" s="87" t="s">
        <v>36</v>
      </c>
      <c r="B14" s="33" t="s">
        <v>140</v>
      </c>
      <c r="C14" s="6" t="s">
        <v>143</v>
      </c>
      <c r="D14" s="37">
        <f>SUM('biud_ist_pajamos (7)'!E22)</f>
        <v>50</v>
      </c>
      <c r="E14" s="37">
        <f>SUM('biud_ist_pajamos (7)'!F22)</f>
        <v>0</v>
      </c>
      <c r="G14" s="11"/>
    </row>
    <row r="15" spans="1:7" ht="17.25" customHeight="1" x14ac:dyDescent="0.2">
      <c r="A15" s="76" t="s">
        <v>37</v>
      </c>
      <c r="B15" s="144" t="s">
        <v>22</v>
      </c>
      <c r="C15" s="145"/>
      <c r="D15" s="93">
        <f>SUM(D9:D14)</f>
        <v>114.94699999999999</v>
      </c>
      <c r="E15" s="93">
        <f>SUM(E9:E14)</f>
        <v>17.151000000000007</v>
      </c>
      <c r="F15" s="18"/>
      <c r="G15" s="18"/>
    </row>
    <row r="16" spans="1:7" ht="18" customHeight="1" x14ac:dyDescent="0.25">
      <c r="A16" s="76" t="s">
        <v>38</v>
      </c>
      <c r="B16" s="140" t="s">
        <v>31</v>
      </c>
      <c r="C16" s="141"/>
      <c r="D16" s="37">
        <v>0</v>
      </c>
      <c r="E16" s="37">
        <v>0</v>
      </c>
    </row>
    <row r="17" spans="1:8" ht="17.25" customHeight="1" x14ac:dyDescent="0.2">
      <c r="A17" s="76" t="s">
        <v>39</v>
      </c>
      <c r="B17" s="142" t="s">
        <v>27</v>
      </c>
      <c r="C17" s="143"/>
      <c r="D17" s="93">
        <f>D15-D16</f>
        <v>114.94699999999999</v>
      </c>
      <c r="E17" s="93">
        <f>E15-E16</f>
        <v>17.151000000000007</v>
      </c>
      <c r="G17" s="41"/>
      <c r="H17" s="41"/>
    </row>
    <row r="18" spans="1:8" x14ac:dyDescent="0.2">
      <c r="C18" s="23"/>
      <c r="E18" s="12"/>
    </row>
    <row r="19" spans="1:8" x14ac:dyDescent="0.2">
      <c r="C19" s="23"/>
      <c r="D19" s="41"/>
    </row>
    <row r="20" spans="1:8" x14ac:dyDescent="0.2">
      <c r="C20" s="51"/>
      <c r="D20" s="41"/>
    </row>
    <row r="22" spans="1:8" x14ac:dyDescent="0.2">
      <c r="D22" s="41"/>
    </row>
    <row r="24" spans="1:8" x14ac:dyDescent="0.2">
      <c r="D24" s="41"/>
    </row>
  </sheetData>
  <mergeCells count="8">
    <mergeCell ref="B16:C16"/>
    <mergeCell ref="B17:C17"/>
    <mergeCell ref="B15:C15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7</vt:i4>
      </vt:variant>
      <vt:variant>
        <vt:lpstr>Įvardinti diapazonai</vt:lpstr>
      </vt:variant>
      <vt:variant>
        <vt:i4>5</vt:i4>
      </vt:variant>
    </vt:vector>
  </HeadingPairs>
  <TitlesOfParts>
    <vt:vector size="12" baseType="lpstr">
      <vt:lpstr>pajamos (1)</vt:lpstr>
      <vt:lpstr> imokos(2)</vt:lpstr>
      <vt:lpstr>savivaldybės funkcijos(3)</vt:lpstr>
      <vt:lpstr>ugd_reikmems(5)</vt:lpstr>
      <vt:lpstr>kt_ dotacijos (6)</vt:lpstr>
      <vt:lpstr>biud_ist_pajamos (7)</vt:lpstr>
      <vt:lpstr>programos(9)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Griguolienė</cp:lastModifiedBy>
  <cp:lastPrinted>2022-09-07T06:42:35Z</cp:lastPrinted>
  <dcterms:created xsi:type="dcterms:W3CDTF">2002-11-07T10:01:21Z</dcterms:created>
  <dcterms:modified xsi:type="dcterms:W3CDTF">2022-09-07T07:42:13Z</dcterms:modified>
</cp:coreProperties>
</file>