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1835"/>
  </bookViews>
  <sheets>
    <sheet name="04 progr. asignavimų suvestinė" sheetId="4" r:id="rId1"/>
  </sheets>
  <calcPr calcId="145621"/>
  <fileRecoveryPr autoRecover="0"/>
</workbook>
</file>

<file path=xl/calcChain.xml><?xml version="1.0" encoding="utf-8"?>
<calcChain xmlns="http://schemas.openxmlformats.org/spreadsheetml/2006/main">
  <c r="W50" i="4" l="1"/>
  <c r="V50" i="4"/>
  <c r="U50" i="4"/>
  <c r="T50" i="4"/>
  <c r="S50" i="4"/>
  <c r="R50" i="4"/>
  <c r="Q50" i="4"/>
  <c r="P50" i="4"/>
  <c r="O50" i="4"/>
  <c r="N50" i="4"/>
  <c r="M50" i="4"/>
  <c r="L50" i="4"/>
  <c r="K50" i="4"/>
  <c r="J50" i="4"/>
  <c r="I50" i="4"/>
  <c r="H50" i="4"/>
  <c r="W145" i="4" l="1"/>
  <c r="V145" i="4"/>
  <c r="V146" i="4" s="1"/>
  <c r="V147" i="4" s="1"/>
  <c r="U145" i="4"/>
  <c r="U146" i="4" s="1"/>
  <c r="U147" i="4" s="1"/>
  <c r="T145" i="4"/>
  <c r="T146" i="4" s="1"/>
  <c r="T147" i="4" s="1"/>
  <c r="S145" i="4"/>
  <c r="S146" i="4" s="1"/>
  <c r="S147" i="4" s="1"/>
  <c r="R145" i="4"/>
  <c r="R146" i="4" s="1"/>
  <c r="R147" i="4" s="1"/>
  <c r="Q145" i="4"/>
  <c r="Q146" i="4" s="1"/>
  <c r="Q147" i="4" s="1"/>
  <c r="P145" i="4"/>
  <c r="O145" i="4"/>
  <c r="N145" i="4"/>
  <c r="N146" i="4" s="1"/>
  <c r="N147" i="4" s="1"/>
  <c r="M145" i="4"/>
  <c r="M146" i="4" s="1"/>
  <c r="M147" i="4" s="1"/>
  <c r="L145" i="4"/>
  <c r="L146" i="4" s="1"/>
  <c r="L147" i="4" s="1"/>
  <c r="K145" i="4"/>
  <c r="J145" i="4"/>
  <c r="I145" i="4"/>
  <c r="I146" i="4" s="1"/>
  <c r="I147" i="4" s="1"/>
  <c r="H145" i="4"/>
  <c r="W112" i="4"/>
  <c r="V112" i="4"/>
  <c r="U112" i="4"/>
  <c r="T112" i="4"/>
  <c r="S112" i="4"/>
  <c r="R112" i="4"/>
  <c r="Q112" i="4"/>
  <c r="P112" i="4"/>
  <c r="O112" i="4"/>
  <c r="N112" i="4"/>
  <c r="M112" i="4"/>
  <c r="L112" i="4"/>
  <c r="K112" i="4"/>
  <c r="J112" i="4"/>
  <c r="I112" i="4"/>
  <c r="H112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W131" i="4"/>
  <c r="W132" i="4" s="1"/>
  <c r="V131" i="4"/>
  <c r="V132" i="4" s="1"/>
  <c r="U131" i="4"/>
  <c r="U132" i="4" s="1"/>
  <c r="T131" i="4"/>
  <c r="T132" i="4" s="1"/>
  <c r="S131" i="4"/>
  <c r="S132" i="4" s="1"/>
  <c r="R131" i="4"/>
  <c r="R132" i="4" s="1"/>
  <c r="Q131" i="4"/>
  <c r="Q132" i="4" s="1"/>
  <c r="P131" i="4"/>
  <c r="P132" i="4" s="1"/>
  <c r="O131" i="4"/>
  <c r="O132" i="4"/>
  <c r="N131" i="4"/>
  <c r="N132" i="4" s="1"/>
  <c r="M131" i="4"/>
  <c r="M132" i="4" s="1"/>
  <c r="L131" i="4"/>
  <c r="L132" i="4" s="1"/>
  <c r="K131" i="4"/>
  <c r="K132" i="4" s="1"/>
  <c r="J131" i="4"/>
  <c r="J132" i="4"/>
  <c r="I131" i="4"/>
  <c r="I132" i="4" s="1"/>
  <c r="H131" i="4"/>
  <c r="H132" i="4" s="1"/>
  <c r="W95" i="4"/>
  <c r="V95" i="4"/>
  <c r="U95" i="4"/>
  <c r="T95" i="4"/>
  <c r="S95" i="4"/>
  <c r="R95" i="4"/>
  <c r="Q95" i="4"/>
  <c r="P95" i="4"/>
  <c r="O95" i="4"/>
  <c r="N95" i="4"/>
  <c r="M95" i="4"/>
  <c r="L95" i="4"/>
  <c r="K95" i="4"/>
  <c r="I95" i="4"/>
  <c r="H95" i="4"/>
  <c r="W64" i="4"/>
  <c r="V64" i="4"/>
  <c r="U64" i="4"/>
  <c r="T64" i="4"/>
  <c r="S64" i="4"/>
  <c r="R64" i="4"/>
  <c r="Q64" i="4"/>
  <c r="P64" i="4"/>
  <c r="O64" i="4"/>
  <c r="N64" i="4"/>
  <c r="M64" i="4"/>
  <c r="L64" i="4"/>
  <c r="K64" i="4"/>
  <c r="J64" i="4"/>
  <c r="I64" i="4"/>
  <c r="H64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M34" i="4"/>
  <c r="H34" i="4"/>
  <c r="I34" i="4"/>
  <c r="J34" i="4"/>
  <c r="K34" i="4"/>
  <c r="W34" i="4"/>
  <c r="V34" i="4"/>
  <c r="U34" i="4"/>
  <c r="T34" i="4"/>
  <c r="S34" i="4"/>
  <c r="R34" i="4"/>
  <c r="Q34" i="4"/>
  <c r="P34" i="4"/>
  <c r="O34" i="4"/>
  <c r="N34" i="4"/>
  <c r="L34" i="4"/>
  <c r="W159" i="4"/>
  <c r="W160" i="4" s="1"/>
  <c r="W161" i="4" s="1"/>
  <c r="V159" i="4"/>
  <c r="V160" i="4" s="1"/>
  <c r="V161" i="4" s="1"/>
  <c r="U159" i="4"/>
  <c r="U160" i="4" s="1"/>
  <c r="U161" i="4" s="1"/>
  <c r="T159" i="4"/>
  <c r="T160" i="4" s="1"/>
  <c r="T161" i="4" s="1"/>
  <c r="S159" i="4"/>
  <c r="S160" i="4" s="1"/>
  <c r="S161" i="4" s="1"/>
  <c r="R159" i="4"/>
  <c r="R160" i="4" s="1"/>
  <c r="R161" i="4" s="1"/>
  <c r="Q159" i="4"/>
  <c r="Q160" i="4" s="1"/>
  <c r="Q161" i="4" s="1"/>
  <c r="P159" i="4"/>
  <c r="P160" i="4"/>
  <c r="P161" i="4" s="1"/>
  <c r="O159" i="4"/>
  <c r="O160" i="4" s="1"/>
  <c r="O161" i="4" s="1"/>
  <c r="N159" i="4"/>
  <c r="N160" i="4" s="1"/>
  <c r="N161" i="4" s="1"/>
  <c r="M159" i="4"/>
  <c r="M160" i="4" s="1"/>
  <c r="M161" i="4" s="1"/>
  <c r="L159" i="4"/>
  <c r="L160" i="4" s="1"/>
  <c r="L161" i="4" s="1"/>
  <c r="K159" i="4"/>
  <c r="K160" i="4"/>
  <c r="K161" i="4" s="1"/>
  <c r="J159" i="4"/>
  <c r="J160" i="4" s="1"/>
  <c r="J161" i="4" s="1"/>
  <c r="I159" i="4"/>
  <c r="I160" i="4" s="1"/>
  <c r="I161" i="4" s="1"/>
  <c r="H159" i="4"/>
  <c r="H160" i="4" s="1"/>
  <c r="H161" i="4" s="1"/>
  <c r="W152" i="4"/>
  <c r="W153" i="4"/>
  <c r="W154" i="4" s="1"/>
  <c r="V152" i="4"/>
  <c r="V153" i="4" s="1"/>
  <c r="V154" i="4" s="1"/>
  <c r="U152" i="4"/>
  <c r="U153" i="4" s="1"/>
  <c r="U154" i="4" s="1"/>
  <c r="T152" i="4"/>
  <c r="T153" i="4" s="1"/>
  <c r="T154" i="4" s="1"/>
  <c r="S152" i="4"/>
  <c r="S153" i="4" s="1"/>
  <c r="S154" i="4" s="1"/>
  <c r="R152" i="4"/>
  <c r="R153" i="4" s="1"/>
  <c r="R154" i="4" s="1"/>
  <c r="Q152" i="4"/>
  <c r="Q153" i="4" s="1"/>
  <c r="Q154" i="4" s="1"/>
  <c r="P152" i="4"/>
  <c r="P153" i="4" s="1"/>
  <c r="P154" i="4" s="1"/>
  <c r="O152" i="4"/>
  <c r="O153" i="4" s="1"/>
  <c r="O154" i="4" s="1"/>
  <c r="N152" i="4"/>
  <c r="N153" i="4"/>
  <c r="N154" i="4" s="1"/>
  <c r="M152" i="4"/>
  <c r="M153" i="4" s="1"/>
  <c r="M154" i="4" s="1"/>
  <c r="L152" i="4"/>
  <c r="L153" i="4" s="1"/>
  <c r="L154" i="4" s="1"/>
  <c r="K152" i="4"/>
  <c r="K153" i="4" s="1"/>
  <c r="K154" i="4" s="1"/>
  <c r="J152" i="4"/>
  <c r="J153" i="4" s="1"/>
  <c r="J154" i="4" s="1"/>
  <c r="I152" i="4"/>
  <c r="I153" i="4" s="1"/>
  <c r="I154" i="4" s="1"/>
  <c r="H152" i="4"/>
  <c r="H153" i="4" s="1"/>
  <c r="H154" i="4" s="1"/>
  <c r="W146" i="4"/>
  <c r="W147" i="4" s="1"/>
  <c r="P146" i="4"/>
  <c r="P147" i="4" s="1"/>
  <c r="O146" i="4"/>
  <c r="O147" i="4" s="1"/>
  <c r="K146" i="4"/>
  <c r="K147" i="4" s="1"/>
  <c r="J146" i="4"/>
  <c r="J147" i="4"/>
  <c r="H146" i="4"/>
  <c r="H147" i="4" s="1"/>
  <c r="W137" i="4"/>
  <c r="W138" i="4" s="1"/>
  <c r="V137" i="4"/>
  <c r="V138" i="4"/>
  <c r="U137" i="4"/>
  <c r="U138" i="4" s="1"/>
  <c r="U139" i="4" s="1"/>
  <c r="T137" i="4"/>
  <c r="T138" i="4" s="1"/>
  <c r="S137" i="4"/>
  <c r="S138" i="4"/>
  <c r="R137" i="4"/>
  <c r="R138" i="4" s="1"/>
  <c r="Q137" i="4"/>
  <c r="Q138" i="4" s="1"/>
  <c r="P137" i="4"/>
  <c r="P138" i="4" s="1"/>
  <c r="O137" i="4"/>
  <c r="O138" i="4" s="1"/>
  <c r="N137" i="4"/>
  <c r="N138" i="4"/>
  <c r="M137" i="4"/>
  <c r="M138" i="4" s="1"/>
  <c r="L137" i="4"/>
  <c r="L138" i="4" s="1"/>
  <c r="K137" i="4"/>
  <c r="K138" i="4" s="1"/>
  <c r="J137" i="4"/>
  <c r="J138" i="4" s="1"/>
  <c r="J139" i="4" s="1"/>
  <c r="I137" i="4"/>
  <c r="I138" i="4" s="1"/>
  <c r="H137" i="4"/>
  <c r="H138" i="4" s="1"/>
  <c r="W124" i="4"/>
  <c r="V124" i="4"/>
  <c r="U124" i="4"/>
  <c r="T124" i="4"/>
  <c r="S124" i="4"/>
  <c r="R124" i="4"/>
  <c r="Q124" i="4"/>
  <c r="P124" i="4"/>
  <c r="O124" i="4"/>
  <c r="N124" i="4"/>
  <c r="M124" i="4"/>
  <c r="L124" i="4"/>
  <c r="K124" i="4"/>
  <c r="J124" i="4"/>
  <c r="I124" i="4"/>
  <c r="H124" i="4"/>
  <c r="W121" i="4"/>
  <c r="W125" i="4" s="1"/>
  <c r="W126" i="4" s="1"/>
  <c r="V121" i="4"/>
  <c r="V125" i="4" s="1"/>
  <c r="V126" i="4" s="1"/>
  <c r="U121" i="4"/>
  <c r="U125" i="4" s="1"/>
  <c r="U126" i="4" s="1"/>
  <c r="T121" i="4"/>
  <c r="T125" i="4" s="1"/>
  <c r="T126" i="4" s="1"/>
  <c r="S121" i="4"/>
  <c r="R121" i="4"/>
  <c r="R125" i="4" s="1"/>
  <c r="R126" i="4" s="1"/>
  <c r="Q121" i="4"/>
  <c r="Q125" i="4" s="1"/>
  <c r="Q126" i="4" s="1"/>
  <c r="P121" i="4"/>
  <c r="P125" i="4" s="1"/>
  <c r="P126" i="4" s="1"/>
  <c r="O121" i="4"/>
  <c r="N121" i="4"/>
  <c r="N125" i="4" s="1"/>
  <c r="N126" i="4" s="1"/>
  <c r="M121" i="4"/>
  <c r="M125" i="4"/>
  <c r="M126" i="4"/>
  <c r="L121" i="4"/>
  <c r="K121" i="4"/>
  <c r="J121" i="4"/>
  <c r="J125" i="4"/>
  <c r="J126" i="4" s="1"/>
  <c r="I121" i="4"/>
  <c r="H121" i="4"/>
  <c r="H125" i="4"/>
  <c r="H126" i="4" s="1"/>
  <c r="W108" i="4"/>
  <c r="V108" i="4"/>
  <c r="U108" i="4"/>
  <c r="T108" i="4"/>
  <c r="S108" i="4"/>
  <c r="R108" i="4"/>
  <c r="Q108" i="4"/>
  <c r="P108" i="4"/>
  <c r="O108" i="4"/>
  <c r="N108" i="4"/>
  <c r="M108" i="4"/>
  <c r="L108" i="4"/>
  <c r="K108" i="4"/>
  <c r="J108" i="4"/>
  <c r="I108" i="4"/>
  <c r="H108" i="4"/>
  <c r="W105" i="4"/>
  <c r="V105" i="4"/>
  <c r="U105" i="4"/>
  <c r="T105" i="4"/>
  <c r="S105" i="4"/>
  <c r="S113" i="4" s="1"/>
  <c r="S114" i="4" s="1"/>
  <c r="R105" i="4"/>
  <c r="Q105" i="4"/>
  <c r="P105" i="4"/>
  <c r="O105" i="4"/>
  <c r="N105" i="4"/>
  <c r="M105" i="4"/>
  <c r="L105" i="4"/>
  <c r="K105" i="4"/>
  <c r="J105" i="4"/>
  <c r="I105" i="4"/>
  <c r="H105" i="4"/>
  <c r="W102" i="4"/>
  <c r="W113" i="4" s="1"/>
  <c r="W114" i="4" s="1"/>
  <c r="V102" i="4"/>
  <c r="V113" i="4" s="1"/>
  <c r="U102" i="4"/>
  <c r="T102" i="4"/>
  <c r="T113" i="4" s="1"/>
  <c r="T114" i="4" s="1"/>
  <c r="S102" i="4"/>
  <c r="R102" i="4"/>
  <c r="Q102" i="4"/>
  <c r="P102" i="4"/>
  <c r="P113" i="4" s="1"/>
  <c r="P114" i="4" s="1"/>
  <c r="O102" i="4"/>
  <c r="N102" i="4"/>
  <c r="M102" i="4"/>
  <c r="M113" i="4" s="1"/>
  <c r="M114" i="4" s="1"/>
  <c r="L102" i="4"/>
  <c r="L113" i="4" s="1"/>
  <c r="L114" i="4" s="1"/>
  <c r="K102" i="4"/>
  <c r="K113" i="4"/>
  <c r="K114" i="4" s="1"/>
  <c r="J102" i="4"/>
  <c r="J113" i="4" s="1"/>
  <c r="J114" i="4" s="1"/>
  <c r="I102" i="4"/>
  <c r="H102" i="4"/>
  <c r="H113" i="4" s="1"/>
  <c r="H114" i="4" s="1"/>
  <c r="J95" i="4"/>
  <c r="W91" i="4"/>
  <c r="V91" i="4"/>
  <c r="U91" i="4"/>
  <c r="U96" i="4"/>
  <c r="T91" i="4"/>
  <c r="T96" i="4" s="1"/>
  <c r="S91" i="4"/>
  <c r="S96" i="4" s="1"/>
  <c r="R91" i="4"/>
  <c r="R96" i="4" s="1"/>
  <c r="Q91" i="4"/>
  <c r="P91" i="4"/>
  <c r="O91" i="4"/>
  <c r="O96" i="4" s="1"/>
  <c r="N91" i="4"/>
  <c r="M91" i="4"/>
  <c r="L91" i="4"/>
  <c r="L96" i="4" s="1"/>
  <c r="K91" i="4"/>
  <c r="J91" i="4"/>
  <c r="I91" i="4"/>
  <c r="I96" i="4"/>
  <c r="H91" i="4"/>
  <c r="W86" i="4"/>
  <c r="W87" i="4" s="1"/>
  <c r="V86" i="4"/>
  <c r="V87" i="4" s="1"/>
  <c r="U86" i="4"/>
  <c r="U87" i="4" s="1"/>
  <c r="T86" i="4"/>
  <c r="T87" i="4" s="1"/>
  <c r="S86" i="4"/>
  <c r="S87" i="4" s="1"/>
  <c r="R86" i="4"/>
  <c r="R87" i="4" s="1"/>
  <c r="Q86" i="4"/>
  <c r="Q87" i="4" s="1"/>
  <c r="P86" i="4"/>
  <c r="P87" i="4" s="1"/>
  <c r="O86" i="4"/>
  <c r="O87" i="4" s="1"/>
  <c r="N86" i="4"/>
  <c r="N87" i="4" s="1"/>
  <c r="M86" i="4"/>
  <c r="M87" i="4" s="1"/>
  <c r="L86" i="4"/>
  <c r="L87" i="4" s="1"/>
  <c r="K86" i="4"/>
  <c r="K87" i="4" s="1"/>
  <c r="J86" i="4"/>
  <c r="J87" i="4" s="1"/>
  <c r="I86" i="4"/>
  <c r="I87" i="4" s="1"/>
  <c r="H86" i="4"/>
  <c r="H87" i="4" s="1"/>
  <c r="W81" i="4"/>
  <c r="W82" i="4" s="1"/>
  <c r="V81" i="4"/>
  <c r="V82" i="4" s="1"/>
  <c r="U81" i="4"/>
  <c r="U82" i="4" s="1"/>
  <c r="T81" i="4"/>
  <c r="T82" i="4" s="1"/>
  <c r="S81" i="4"/>
  <c r="S82" i="4" s="1"/>
  <c r="R81" i="4"/>
  <c r="R82" i="4" s="1"/>
  <c r="Q81" i="4"/>
  <c r="Q82" i="4" s="1"/>
  <c r="P81" i="4"/>
  <c r="P82" i="4" s="1"/>
  <c r="O81" i="4"/>
  <c r="O82" i="4" s="1"/>
  <c r="N81" i="4"/>
  <c r="N82" i="4" s="1"/>
  <c r="M81" i="4"/>
  <c r="M82" i="4" s="1"/>
  <c r="L81" i="4"/>
  <c r="L82" i="4"/>
  <c r="K81" i="4"/>
  <c r="K82" i="4" s="1"/>
  <c r="J81" i="4"/>
  <c r="J82" i="4" s="1"/>
  <c r="I81" i="4"/>
  <c r="I82" i="4" s="1"/>
  <c r="H81" i="4"/>
  <c r="H82" i="4" s="1"/>
  <c r="W74" i="4"/>
  <c r="V74" i="4"/>
  <c r="U74" i="4"/>
  <c r="T74" i="4"/>
  <c r="S74" i="4"/>
  <c r="R74" i="4"/>
  <c r="Q74" i="4"/>
  <c r="P74" i="4"/>
  <c r="O74" i="4"/>
  <c r="N74" i="4"/>
  <c r="M74" i="4"/>
  <c r="L74" i="4"/>
  <c r="K74" i="4"/>
  <c r="J74" i="4"/>
  <c r="I74" i="4"/>
  <c r="H74" i="4"/>
  <c r="W71" i="4"/>
  <c r="W75" i="4" s="1"/>
  <c r="V71" i="4"/>
  <c r="V75" i="4" s="1"/>
  <c r="U71" i="4"/>
  <c r="U75" i="4" s="1"/>
  <c r="T71" i="4"/>
  <c r="T75" i="4" s="1"/>
  <c r="S71" i="4"/>
  <c r="S75" i="4" s="1"/>
  <c r="R71" i="4"/>
  <c r="R75" i="4" s="1"/>
  <c r="Q71" i="4"/>
  <c r="Q75" i="4"/>
  <c r="P71" i="4"/>
  <c r="P75" i="4" s="1"/>
  <c r="O71" i="4"/>
  <c r="O75" i="4" s="1"/>
  <c r="N71" i="4"/>
  <c r="M71" i="4"/>
  <c r="M75" i="4"/>
  <c r="L71" i="4"/>
  <c r="K71" i="4"/>
  <c r="K75" i="4"/>
  <c r="J71" i="4"/>
  <c r="J75" i="4" s="1"/>
  <c r="I71" i="4"/>
  <c r="I75" i="4" s="1"/>
  <c r="H71" i="4"/>
  <c r="H75" i="4" s="1"/>
  <c r="W60" i="4"/>
  <c r="V60" i="4"/>
  <c r="U60" i="4"/>
  <c r="T60" i="4"/>
  <c r="S60" i="4"/>
  <c r="R60" i="4"/>
  <c r="Q60" i="4"/>
  <c r="P60" i="4"/>
  <c r="O60" i="4"/>
  <c r="N60" i="4"/>
  <c r="M60" i="4"/>
  <c r="L60" i="4"/>
  <c r="K60" i="4"/>
  <c r="J60" i="4"/>
  <c r="I60" i="4"/>
  <c r="H60" i="4"/>
  <c r="W57" i="4"/>
  <c r="V57" i="4"/>
  <c r="U57" i="4"/>
  <c r="T57" i="4"/>
  <c r="S57" i="4"/>
  <c r="R57" i="4"/>
  <c r="Q57" i="4"/>
  <c r="P57" i="4"/>
  <c r="O57" i="4"/>
  <c r="N57" i="4"/>
  <c r="M57" i="4"/>
  <c r="L57" i="4"/>
  <c r="K57" i="4"/>
  <c r="J57" i="4"/>
  <c r="I57" i="4"/>
  <c r="H57" i="4"/>
  <c r="W53" i="4"/>
  <c r="V53" i="4"/>
  <c r="U53" i="4"/>
  <c r="T53" i="4"/>
  <c r="R53" i="4"/>
  <c r="Q53" i="4"/>
  <c r="P53" i="4"/>
  <c r="O53" i="4"/>
  <c r="O65" i="4" s="1"/>
  <c r="N53" i="4"/>
  <c r="M53" i="4"/>
  <c r="L53" i="4"/>
  <c r="K53" i="4"/>
  <c r="K65" i="4" s="1"/>
  <c r="J53" i="4"/>
  <c r="J65" i="4" s="1"/>
  <c r="I53" i="4"/>
  <c r="H53" i="4"/>
  <c r="V65" i="4"/>
  <c r="R65" i="4"/>
  <c r="P65" i="4"/>
  <c r="M65" i="4"/>
  <c r="I65" i="4"/>
  <c r="W44" i="4"/>
  <c r="V44" i="4"/>
  <c r="U44" i="4"/>
  <c r="T44" i="4"/>
  <c r="S44" i="4"/>
  <c r="R44" i="4"/>
  <c r="Q44" i="4"/>
  <c r="P44" i="4"/>
  <c r="O44" i="4"/>
  <c r="N44" i="4"/>
  <c r="M44" i="4"/>
  <c r="L44" i="4"/>
  <c r="K44" i="4"/>
  <c r="J44" i="4"/>
  <c r="I44" i="4"/>
  <c r="H44" i="4"/>
  <c r="H41" i="4"/>
  <c r="U41" i="4"/>
  <c r="T41" i="4"/>
  <c r="S41" i="4"/>
  <c r="R41" i="4"/>
  <c r="Q41" i="4"/>
  <c r="P41" i="4"/>
  <c r="O41" i="4"/>
  <c r="N41" i="4"/>
  <c r="M41" i="4"/>
  <c r="L41" i="4"/>
  <c r="K41" i="4"/>
  <c r="J41" i="4"/>
  <c r="I41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W21" i="4"/>
  <c r="V21" i="4"/>
  <c r="U21" i="4"/>
  <c r="T21" i="4"/>
  <c r="S21" i="4"/>
  <c r="S45" i="4" s="1"/>
  <c r="R21" i="4"/>
  <c r="Q21" i="4"/>
  <c r="P21" i="4"/>
  <c r="O21" i="4"/>
  <c r="O45" i="4" s="1"/>
  <c r="N21" i="4"/>
  <c r="M21" i="4"/>
  <c r="L21" i="4"/>
  <c r="K21" i="4"/>
  <c r="K45" i="4" s="1"/>
  <c r="J21" i="4"/>
  <c r="I21" i="4"/>
  <c r="H21" i="4"/>
  <c r="L125" i="4"/>
  <c r="L126" i="4" s="1"/>
  <c r="I125" i="4"/>
  <c r="I126" i="4" s="1"/>
  <c r="P96" i="4"/>
  <c r="M96" i="4"/>
  <c r="V96" i="4"/>
  <c r="K96" i="4"/>
  <c r="W45" i="4" l="1"/>
  <c r="O113" i="4"/>
  <c r="O114" i="4" s="1"/>
  <c r="I113" i="4"/>
  <c r="I114" i="4" s="1"/>
  <c r="Q113" i="4"/>
  <c r="Q114" i="4" s="1"/>
  <c r="M139" i="4"/>
  <c r="K125" i="4"/>
  <c r="K126" i="4" s="1"/>
  <c r="J96" i="4"/>
  <c r="H96" i="4"/>
  <c r="Q96" i="4"/>
  <c r="R139" i="4"/>
  <c r="Q65" i="4"/>
  <c r="N96" i="4"/>
  <c r="H45" i="4"/>
  <c r="L45" i="4"/>
  <c r="P45" i="4"/>
  <c r="P97" i="4" s="1"/>
  <c r="T45" i="4"/>
  <c r="S65" i="4"/>
  <c r="W65" i="4"/>
  <c r="H139" i="4"/>
  <c r="K139" i="4"/>
  <c r="N139" i="4"/>
  <c r="Q139" i="4"/>
  <c r="V139" i="4"/>
  <c r="I45" i="4"/>
  <c r="I97" i="4" s="1"/>
  <c r="M45" i="4"/>
  <c r="M97" i="4" s="1"/>
  <c r="M162" i="4" s="1"/>
  <c r="Q45" i="4"/>
  <c r="Q97" i="4" s="1"/>
  <c r="Q162" i="4" s="1"/>
  <c r="U45" i="4"/>
  <c r="N65" i="4"/>
  <c r="T65" i="4"/>
  <c r="N75" i="4"/>
  <c r="N113" i="4"/>
  <c r="N114" i="4" s="1"/>
  <c r="O125" i="4"/>
  <c r="O126" i="4" s="1"/>
  <c r="S139" i="4"/>
  <c r="W139" i="4"/>
  <c r="J45" i="4"/>
  <c r="J97" i="4" s="1"/>
  <c r="J162" i="4" s="1"/>
  <c r="N45" i="4"/>
  <c r="R45" i="4"/>
  <c r="R97" i="4" s="1"/>
  <c r="V45" i="4"/>
  <c r="V97" i="4" s="1"/>
  <c r="V162" i="4" s="1"/>
  <c r="H65" i="4"/>
  <c r="U65" i="4"/>
  <c r="U97" i="4" s="1"/>
  <c r="L75" i="4"/>
  <c r="W96" i="4"/>
  <c r="R113" i="4"/>
  <c r="R114" i="4" s="1"/>
  <c r="U113" i="4"/>
  <c r="U114" i="4" s="1"/>
  <c r="S125" i="4"/>
  <c r="S126" i="4" s="1"/>
  <c r="O139" i="4"/>
  <c r="K97" i="4"/>
  <c r="K162" i="4" s="1"/>
  <c r="O97" i="4"/>
  <c r="S97" i="4"/>
  <c r="S162" i="4" s="1"/>
  <c r="P139" i="4"/>
  <c r="I139" i="4"/>
  <c r="L139" i="4"/>
  <c r="T139" i="4"/>
  <c r="L65" i="4"/>
  <c r="O162" i="4" l="1"/>
  <c r="T97" i="4"/>
  <c r="T162" i="4" s="1"/>
  <c r="W97" i="4"/>
  <c r="W162" i="4" s="1"/>
  <c r="N97" i="4"/>
  <c r="N162" i="4" s="1"/>
  <c r="L97" i="4"/>
  <c r="L162" i="4" s="1"/>
  <c r="P162" i="4"/>
  <c r="I162" i="4"/>
  <c r="U162" i="4"/>
  <c r="R162" i="4"/>
  <c r="H97" i="4"/>
  <c r="H162" i="4" s="1"/>
</calcChain>
</file>

<file path=xl/sharedStrings.xml><?xml version="1.0" encoding="utf-8"?>
<sst xmlns="http://schemas.openxmlformats.org/spreadsheetml/2006/main" count="363" uniqueCount="112">
  <si>
    <t>Užtikrinti kokybišką medicininių paslaugų prieinamumą ir priežiūrą Plungės rajono savivaldybės gyventojams, nukreiptą į ligų prevenciją, sveikatos ugdymą, išsaugojimą bei plačiai paplitusių ligų ankstyvą diagnostiką ir gydymą bei fizinio raštingumo skatinimą ir ugdymą.</t>
  </si>
  <si>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</si>
  <si>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</si>
  <si>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</si>
  <si>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</si>
  <si>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</si>
  <si>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</si>
  <si>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</si>
  <si>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</si>
  <si>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</si>
  <si>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</si>
  <si>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</si>
  <si>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</si>
  <si>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</si>
  <si>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</si>
  <si>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</si>
  <si>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</si>
  <si>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</si>
  <si>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</si>
  <si>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</si>
  <si>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</si>
  <si>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</si>
  <si>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</si>
  <si>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</si>
  <si>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</si>
  <si>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1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</si>
  <si>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</si>
  <si>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</si>
  <si>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</si>
  <si>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</si>
  <si>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</si>
  <si>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</si>
  <si>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</si>
  <si>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</si>
  <si>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Plungės specialiojo ugdymo centro veikla</t>
  </si>
  <si>
    <t>190986017</t>
  </si>
  <si>
    <t>05</t>
  </si>
  <si>
    <t>Europos Sąjungos paramos lėšos ES</t>
  </si>
  <si>
    <t>06</t>
  </si>
  <si>
    <t>Iš viso programos tikslui</t>
  </si>
  <si>
    <t>188714469</t>
  </si>
  <si>
    <t>07</t>
  </si>
  <si>
    <t>08</t>
  </si>
  <si>
    <t>Iš viso programai</t>
  </si>
  <si>
    <t xml:space="preserve">02 </t>
  </si>
  <si>
    <t>271759610</t>
  </si>
  <si>
    <t>302415311</t>
  </si>
  <si>
    <t>Socialiai saugios ir sveikos aplinkos kūrimo programa</t>
  </si>
  <si>
    <t>Mažinti socialinę atskirtį vykdant valstybės ir savivaldybės socialinės politikos priemones.</t>
  </si>
  <si>
    <t>Valstybės teikiamos paramos įgyvendinimas Plungės rajono savivaldybėje</t>
  </si>
  <si>
    <t>Socialinėms išmokoms ir kompensacijoms skaičiuoti ir mokėti</t>
  </si>
  <si>
    <t>Socialinei paramai mokiniams</t>
  </si>
  <si>
    <t>Socialinėms paslaugoms</t>
  </si>
  <si>
    <t>Visuomenės sveikatos priežiūros funkcijoms vykdyti</t>
  </si>
  <si>
    <t>Kita jokiai grupei nepriskirta su socialine apsauga</t>
  </si>
  <si>
    <t>09</t>
  </si>
  <si>
    <t>Būsto nuomos mokesčio daliai kompensuoti</t>
  </si>
  <si>
    <t>10</t>
  </si>
  <si>
    <t>Neveiksnių asmenų būklės peržiūrėjimui užtikrinti</t>
  </si>
  <si>
    <t>Savivaldybės teikiamos paramos organizavimas savivaldybės gyventojams</t>
  </si>
  <si>
    <t>Savivaldybės teikiamos paramos organizavimas</t>
  </si>
  <si>
    <t>NVO programų rėmimas</t>
  </si>
  <si>
    <t>VšĮ Plungės bendruomenės centro programa</t>
  </si>
  <si>
    <t>Socialinėms pašalpoms  ir kompensacijoms skaičiuoti ir mokėti</t>
  </si>
  <si>
    <t xml:space="preserve"> Socialinių ir globos  paslaugų užtikrinimas </t>
  </si>
  <si>
    <t>Plungės Socialinių paslaugų centro veikla</t>
  </si>
  <si>
    <t>Užtikrinti Plungės krizių centro teikiamų socialinių paslaugų tęstinumą gerinti jų kokybę ir plėsti paslaugų tinklą</t>
  </si>
  <si>
    <t>Plungės krizių centro veikla</t>
  </si>
  <si>
    <t>171697549</t>
  </si>
  <si>
    <t>Užimtumo didinimo programos įgyvendinimas</t>
  </si>
  <si>
    <t>Savivaldybės patvirtintai užimtumo didinimo programai įgyvendinti</t>
  </si>
  <si>
    <t>Transporto išlaidų kompensavimas keleivių vežėjams</t>
  </si>
  <si>
    <t>UAB „Plungės autobusų parkas“ veikla</t>
  </si>
  <si>
    <t>Keleivių ir moksleivių pavėžėjimas</t>
  </si>
  <si>
    <t xml:space="preserve">Gerinti savivaldybės gyventojų sveikatos lygį bei paslaugų prieinamumą ir kokybę
</t>
  </si>
  <si>
    <t>Gydytojų rezidentų studijų finansavimas</t>
  </si>
  <si>
    <t>Saugios nakvynės paslauga VšĮ Plungės rajono savivaldybės ligoninėje</t>
  </si>
  <si>
    <t xml:space="preserve"> Visuomenės sveikatos rėmimo specialioji programa</t>
  </si>
  <si>
    <t>VšĮ Plungės rajono savivadybės ligoninės programa</t>
  </si>
  <si>
    <t>Siekti, kad BĮ Plungės rajono savivaldybės visuomenės sveikatos biuras taptų modernia šiuolaikine įstaiga, kurioje dirbs kvalifikuoti, išsilavinę specialistai</t>
  </si>
  <si>
    <t xml:space="preserve"> 01</t>
  </si>
  <si>
    <t>Pagerinti Visuomenės sveikatos priežiūros paslaugų Plungės rajono savivaldybėje prieinamumą bei kokybę vykdant infrastruktūros plėtrą</t>
  </si>
  <si>
    <t>Plungės rajono savivaldybės visuomenės sveikatos biuro veikla</t>
  </si>
  <si>
    <t>Priklausomybių mažinimo programa</t>
  </si>
  <si>
    <t>Didinti savivaldybės ir socialinio būsto fondą, kuris būtų nuomojamas mažas pajamas gaunantiems asmenims (šeimoms), turintiems teisę į socialinį būstą pagal Lietuvos Respublikos paramos būstui įsigyti ar išsinuomoti įstatymą</t>
  </si>
  <si>
    <t xml:space="preserve"> Užtikrinti Plungės rajono socialinio būsto fondo plėtrą</t>
  </si>
  <si>
    <t>Savivaldybės ir socialinio būsto fondo plėtra</t>
  </si>
  <si>
    <t>Pirties aptarnavimo veiklos užtikrinimas, miesto viešojo tualeto eksploatavimas</t>
  </si>
  <si>
    <t>Užtikrinti pirties ir viešojo tualeto nepertraukiamą veiklą</t>
  </si>
  <si>
    <t>Savivaldybės įmonės Plungės būstas programa</t>
  </si>
  <si>
    <t>Viešosios tvarkos ir visuomenės saugumo užtikrinimas bei eismo saugumo kontrolė ir skatinimas Plungės rajone</t>
  </si>
  <si>
    <t>Nusikalstamų veikų bei teisės pažeidimų prevencija ir tyrimas</t>
  </si>
  <si>
    <t>Plungės rajono policijos komisariato programa</t>
  </si>
  <si>
    <t>Užtikrinti savivaldybei reikalingų specialistų pritraukimą</t>
  </si>
  <si>
    <t>Teikti finansavimą Savivaldybės įstaigoms pritraukusioms reikalingus specialistus</t>
  </si>
  <si>
    <t>Savivaldybės įstaigoms reikalingų specialybių darbuotojų  finansinis skatinimas</t>
  </si>
  <si>
    <t>Patvirtinti 2021-ųjų m. asignavimai</t>
  </si>
  <si>
    <t>Plungės rajono savivaldybės</t>
  </si>
  <si>
    <t>Iš viso uždaviniui</t>
  </si>
  <si>
    <t>Vaikų dienos centrų programų rėmimas</t>
  </si>
  <si>
    <t>Kurti saugesnę socialinė aplinką,  mažinant socialinę atskirtį</t>
  </si>
  <si>
    <t>Socialinės reabilitacijos paslaugų neįgaliesiems bendruomenėje projektų rėmimas</t>
  </si>
  <si>
    <t>Greitosios medicinos pagalbos darbuotojų motyvacija tobulinti įgūdžius</t>
  </si>
  <si>
    <t>Greitosios medicinos pagalbos darbuotojų profesinės kvalifikacijos tobulinimas</t>
  </si>
  <si>
    <t>01                  VšĮ Plungės rajono greitosios medicinos pagalbos programa</t>
  </si>
  <si>
    <t>Valstybės biudžeto lėšos LRVB</t>
  </si>
  <si>
    <t>Patvirtinti 2022-ųjų m. asignavimai</t>
  </si>
  <si>
    <t>Planuojami 2023-ųjų m. asignavimai</t>
  </si>
  <si>
    <t>Planuojami  2024-ųjų m. asignavimai</t>
  </si>
  <si>
    <t>2022 - 2024-ŲJŲ METŲ  04 SOCIALIAI SAUGIOS IR SVEIKOS APLINKOS KŪRIMO PROGRAMOS, PROGRAMOS TIKSLŲ, UŽDAVINIŲ IR PRIEMONIŲ ASIGNAVIMŲ SUVESTINĖ</t>
  </si>
  <si>
    <t>sprendimu Nr. T1-</t>
  </si>
  <si>
    <t>tarybos 2022 m. liepos 28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</si>
</sst>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$-10409]#0.0"/>
    <numFmt numFmtId="165" formatCode="[$-10409]#0.00"/>
    <numFmt numFmtId="166" formatCode="[$-10409]#0.000"/>
    <numFmt numFmtId="167" formatCode="[$-10409]#0.0000"/>
    <numFmt numFmtId="168" formatCode="0.000"/>
    <numFmt numFmtId="169" formatCode="0.0000"/>
  </numFmts>
  <fonts count="16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10"/>
      <name val="Arial"/>
      <family val="2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7"/>
      <name val="Times New Roman"/>
      <family val="1"/>
      <charset val="186"/>
    </font>
    <font>
      <sz val="10"/>
      <color rgb="FFFF0000"/>
      <name val="Arial"/>
      <family val="2"/>
      <charset val="186"/>
    </font>
    <font>
      <sz val="10"/>
      <color rgb="FFFF0000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0"/>
      </patternFill>
    </fill>
  </fills>
  <borders count="4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164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7" fillId="2" borderId="6" xfId="0" applyFont="1" applyFill="1" applyBorder="1" applyAlignment="1" applyProtection="1">
      <alignment horizontal="center" vertical="center" wrapText="1" readingOrder="1"/>
      <protection locked="0"/>
    </xf>
    <xf numFmtId="0" fontId="7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2" borderId="5" xfId="0" applyFont="1" applyFill="1" applyBorder="1" applyAlignment="1" applyProtection="1">
      <alignment horizontal="center" vertical="center" wrapText="1" readingOrder="1"/>
      <protection locked="0"/>
    </xf>
    <xf numFmtId="0" fontId="7" fillId="2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4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/>
    <xf numFmtId="0" fontId="7" fillId="2" borderId="9" xfId="0" applyFont="1" applyFill="1" applyBorder="1" applyAlignment="1" applyProtection="1">
      <alignment horizontal="center" vertical="center" wrapText="1" readingOrder="1"/>
      <protection locked="0"/>
    </xf>
    <xf numFmtId="0" fontId="7" fillId="2" borderId="10" xfId="0" applyFont="1" applyFill="1" applyBorder="1" applyAlignment="1" applyProtection="1">
      <alignment horizontal="center" vertical="center" wrapText="1" readingOrder="1"/>
      <protection locked="0"/>
    </xf>
    <xf numFmtId="0" fontId="7" fillId="2" borderId="11" xfId="0" applyFont="1" applyFill="1" applyBorder="1" applyAlignment="1" applyProtection="1">
      <alignment horizontal="center" vertical="center" wrapText="1" readingOrder="1"/>
      <protection locked="0"/>
    </xf>
    <xf numFmtId="0" fontId="7" fillId="2" borderId="12" xfId="0" applyFont="1" applyFill="1" applyBorder="1" applyAlignment="1" applyProtection="1">
      <alignment horizontal="center" vertical="center" wrapText="1" readingOrder="1"/>
      <protection locked="0"/>
    </xf>
    <xf numFmtId="0" fontId="7" fillId="2" borderId="0" xfId="0" applyFont="1" applyFill="1" applyBorder="1" applyAlignment="1" applyProtection="1">
      <alignment horizontal="center" vertical="center" wrapText="1" readingOrder="1"/>
      <protection locked="0"/>
    </xf>
    <xf numFmtId="0" fontId="7" fillId="2" borderId="13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left" vertical="center" wrapText="1" readingOrder="1"/>
      <protection locked="0"/>
    </xf>
    <xf numFmtId="164" fontId="5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1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/>
    <xf numFmtId="0" fontId="14" fillId="0" borderId="0" xfId="0" applyFont="1" applyAlignment="1" applyProtection="1">
      <alignment vertical="center" wrapText="1" readingOrder="1"/>
      <protection locked="0"/>
    </xf>
    <xf numFmtId="166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167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7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5" xfId="0" applyNumberFormat="1" applyFont="1" applyBorder="1" applyAlignment="1" applyProtection="1">
      <alignment horizontal="right" vertical="center" wrapText="1" readingOrder="1"/>
      <protection locked="0"/>
    </xf>
    <xf numFmtId="166" fontId="10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2" borderId="18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4" fillId="0" borderId="15" xfId="0" applyNumberFormat="1" applyFont="1" applyBorder="1" applyAlignment="1" applyProtection="1">
      <alignment horizontal="right" vertical="center" wrapText="1" readingOrder="1"/>
      <protection locked="0"/>
    </xf>
    <xf numFmtId="166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12" fillId="2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0" xfId="0" applyFont="1" applyFill="1" applyBorder="1" applyAlignment="1" applyProtection="1">
      <alignment horizontal="center" vertical="center" wrapText="1" readingOrder="1"/>
      <protection locked="0"/>
    </xf>
    <xf numFmtId="49" fontId="5" fillId="0" borderId="1" xfId="0" applyNumberFormat="1" applyFont="1" applyBorder="1" applyAlignment="1" applyProtection="1">
      <alignment horizontal="left" vertical="top" wrapText="1" readingOrder="1"/>
      <protection locked="0"/>
    </xf>
    <xf numFmtId="0" fontId="5" fillId="0" borderId="19" xfId="0" applyFont="1" applyBorder="1" applyAlignment="1" applyProtection="1">
      <alignment horizontal="right" vertical="center" wrapText="1" readingOrder="1"/>
      <protection locked="0"/>
    </xf>
    <xf numFmtId="166" fontId="5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19" xfId="0" applyFont="1" applyBorder="1" applyAlignment="1" applyProtection="1">
      <alignment horizontal="right" vertical="top" wrapText="1"/>
      <protection locked="0"/>
    </xf>
    <xf numFmtId="166" fontId="11" fillId="3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3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1" xfId="0" applyFont="1" applyFill="1" applyBorder="1" applyAlignment="1" applyProtection="1">
      <alignment horizontal="left" vertical="top" wrapText="1" readingOrder="1"/>
      <protection locked="0"/>
    </xf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5" fillId="0" borderId="19" xfId="0" applyFont="1" applyBorder="1" applyAlignment="1" applyProtection="1">
      <alignment horizontal="left"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5" fillId="0" borderId="4" xfId="0" applyFont="1" applyBorder="1" applyAlignment="1" applyProtection="1">
      <alignment horizontal="left" vertical="center" wrapText="1" readingOrder="1"/>
      <protection locked="0"/>
    </xf>
    <xf numFmtId="166" fontId="11" fillId="0" borderId="4" xfId="0" applyNumberFormat="1" applyFont="1" applyBorder="1" applyAlignment="1" applyProtection="1">
      <alignment horizontal="right" vertical="center" wrapText="1" readingOrder="1"/>
      <protection locked="0"/>
    </xf>
    <xf numFmtId="166" fontId="11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2" borderId="21" xfId="0" applyNumberFormat="1" applyFont="1" applyFill="1" applyBorder="1" applyAlignment="1" applyProtection="1">
      <alignment horizontal="right" vertical="center" wrapText="1" readingOrder="1"/>
      <protection locked="0"/>
    </xf>
    <xf numFmtId="168" fontId="11" fillId="0" borderId="19" xfId="0" applyNumberFormat="1" applyFont="1" applyBorder="1" applyAlignment="1" applyProtection="1">
      <alignment vertical="top" wrapText="1"/>
      <protection locked="0"/>
    </xf>
    <xf numFmtId="168" fontId="11" fillId="3" borderId="19" xfId="0" applyNumberFormat="1" applyFont="1" applyFill="1" applyBorder="1" applyAlignment="1" applyProtection="1">
      <alignment vertical="top" wrapText="1"/>
      <protection locked="0"/>
    </xf>
    <xf numFmtId="0" fontId="5" fillId="0" borderId="22" xfId="0" applyFont="1" applyBorder="1" applyAlignment="1" applyProtection="1">
      <alignment horizontal="left" vertical="top" wrapText="1" readingOrder="1"/>
      <protection locked="0"/>
    </xf>
    <xf numFmtId="49" fontId="5" fillId="3" borderId="23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24" xfId="0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horizontal="center" vertical="center" wrapText="1" readingOrder="1"/>
      <protection locked="0"/>
    </xf>
    <xf numFmtId="168" fontId="5" fillId="0" borderId="19" xfId="0" applyNumberFormat="1" applyFont="1" applyFill="1" applyBorder="1" applyAlignment="1" applyProtection="1">
      <alignment horizontal="left" vertical="center" wrapText="1" readingOrder="1"/>
      <protection locked="0"/>
    </xf>
    <xf numFmtId="168" fontId="5" fillId="3" borderId="19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vertical="center" wrapText="1" readingOrder="1"/>
      <protection locked="0"/>
    </xf>
    <xf numFmtId="49" fontId="5" fillId="0" borderId="22" xfId="0" applyNumberFormat="1" applyFont="1" applyBorder="1" applyAlignment="1" applyProtection="1">
      <alignment horizontal="left" vertical="top" wrapText="1" readingOrder="1"/>
      <protection locked="0"/>
    </xf>
    <xf numFmtId="49" fontId="5" fillId="0" borderId="1" xfId="0" applyNumberFormat="1" applyFont="1" applyBorder="1" applyAlignment="1" applyProtection="1">
      <alignment horizontal="left" vertical="center" wrapText="1" readingOrder="1"/>
      <protection locked="0"/>
    </xf>
    <xf numFmtId="49" fontId="5" fillId="0" borderId="4" xfId="0" applyNumberFormat="1" applyFont="1" applyBorder="1" applyAlignment="1" applyProtection="1">
      <alignment horizontal="left" vertical="top" wrapText="1" readingOrder="1"/>
      <protection locked="0"/>
    </xf>
    <xf numFmtId="0" fontId="5" fillId="0" borderId="19" xfId="0" applyFont="1" applyBorder="1" applyAlignment="1" applyProtection="1">
      <alignment vertical="center" wrapText="1" readingOrder="1"/>
      <protection locked="0"/>
    </xf>
    <xf numFmtId="169" fontId="11" fillId="0" borderId="19" xfId="0" applyNumberFormat="1" applyFont="1" applyBorder="1" applyAlignment="1" applyProtection="1">
      <alignment vertical="top" wrapText="1"/>
      <protection locked="0"/>
    </xf>
    <xf numFmtId="169" fontId="11" fillId="3" borderId="19" xfId="0" applyNumberFormat="1" applyFont="1" applyFill="1" applyBorder="1" applyAlignment="1" applyProtection="1">
      <alignment vertical="top" wrapText="1"/>
      <protection locked="0"/>
    </xf>
    <xf numFmtId="169" fontId="11" fillId="0" borderId="4" xfId="0" applyNumberFormat="1" applyFont="1" applyBorder="1" applyAlignment="1" applyProtection="1">
      <alignment horizontal="right" vertical="center" wrapText="1" readingOrder="1"/>
      <protection locked="0"/>
    </xf>
    <xf numFmtId="169" fontId="11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9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9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1" fillId="3" borderId="19" xfId="0" applyFont="1" applyFill="1" applyBorder="1" applyAlignment="1" applyProtection="1">
      <alignment horizontal="center" vertical="center" wrapText="1"/>
      <protection locked="0"/>
    </xf>
    <xf numFmtId="168" fontId="11" fillId="3" borderId="19" xfId="0" applyNumberFormat="1" applyFont="1" applyFill="1" applyBorder="1" applyAlignment="1" applyProtection="1">
      <alignment horizontal="center" vertical="center" wrapText="1"/>
      <protection locked="0"/>
    </xf>
    <xf numFmtId="168" fontId="11" fillId="0" borderId="19" xfId="0" applyNumberFormat="1" applyFont="1" applyBorder="1" applyAlignment="1" applyProtection="1">
      <alignment horizontal="center" vertical="center" wrapText="1"/>
      <protection locked="0"/>
    </xf>
    <xf numFmtId="166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0" borderId="25" xfId="0" applyNumberFormat="1" applyFont="1" applyBorder="1" applyAlignment="1" applyProtection="1">
      <alignment horizontal="right" vertical="center" wrapText="1" readingOrder="1"/>
      <protection locked="0"/>
    </xf>
    <xf numFmtId="166" fontId="5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7" fillId="2" borderId="26" xfId="0" applyFont="1" applyFill="1" applyBorder="1" applyAlignment="1" applyProtection="1">
      <alignment horizontal="center" vertical="center" wrapText="1" readingOrder="1"/>
      <protection locked="0"/>
    </xf>
    <xf numFmtId="0" fontId="7" fillId="2" borderId="27" xfId="0" applyFont="1" applyFill="1" applyBorder="1" applyAlignment="1" applyProtection="1">
      <alignment horizontal="center" vertical="center" wrapText="1" readingOrder="1"/>
      <protection locked="0"/>
    </xf>
    <xf numFmtId="0" fontId="7" fillId="2" borderId="24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/>
    <xf numFmtId="0" fontId="0" fillId="0" borderId="0" xfId="0"/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15" fillId="0" borderId="1" xfId="0" applyFont="1" applyBorder="1" applyAlignment="1" applyProtection="1">
      <alignment horizontal="left" vertical="center" wrapText="1" readingOrder="1"/>
      <protection locked="0"/>
    </xf>
    <xf numFmtId="0" fontId="15" fillId="0" borderId="19" xfId="0" applyFont="1" applyBorder="1" applyAlignment="1" applyProtection="1">
      <alignment horizontal="left" vertical="center" wrapText="1" readingOrder="1"/>
      <protection locked="0"/>
    </xf>
    <xf numFmtId="0" fontId="15" fillId="0" borderId="2" xfId="0" applyFont="1" applyBorder="1" applyAlignment="1" applyProtection="1">
      <alignment horizontal="left" vertical="center" wrapText="1" readingOrder="1"/>
      <protection locked="0"/>
    </xf>
    <xf numFmtId="166" fontId="15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6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5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6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5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15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5" fillId="6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3" xfId="0" applyFont="1" applyBorder="1" applyAlignment="1" applyProtection="1">
      <alignment horizontal="left" vertical="center" wrapText="1" readingOrder="1"/>
      <protection locked="0"/>
    </xf>
    <xf numFmtId="0" fontId="5" fillId="0" borderId="41" xfId="0" applyFont="1" applyBorder="1" applyAlignment="1" applyProtection="1">
      <alignment horizontal="left" vertical="center" wrapText="1" readingOrder="1"/>
      <protection locked="0"/>
    </xf>
    <xf numFmtId="0" fontId="4" fillId="0" borderId="28" xfId="0" applyFont="1" applyFill="1" applyBorder="1" applyAlignment="1" applyProtection="1">
      <alignment horizontal="right" vertical="center" wrapText="1" readingOrder="1"/>
      <protection locked="0"/>
    </xf>
    <xf numFmtId="0" fontId="4" fillId="0" borderId="30" xfId="0" applyFont="1" applyFill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25" xfId="0" applyFont="1" applyBorder="1" applyAlignment="1" applyProtection="1">
      <alignment vertical="center" wrapText="1" readingOrder="1"/>
      <protection locked="0"/>
    </xf>
    <xf numFmtId="0" fontId="0" fillId="0" borderId="31" xfId="0" applyBorder="1" applyAlignment="1" applyProtection="1">
      <alignment vertical="top" wrapText="1"/>
      <protection locked="0"/>
    </xf>
    <xf numFmtId="49" fontId="5" fillId="0" borderId="20" xfId="0" applyNumberFormat="1" applyFont="1" applyBorder="1" applyAlignment="1" applyProtection="1">
      <alignment horizontal="left" vertical="center" wrapText="1" readingOrder="1"/>
      <protection locked="0"/>
    </xf>
    <xf numFmtId="49" fontId="0" fillId="0" borderId="5" xfId="0" applyNumberFormat="1" applyBorder="1" applyAlignment="1" applyProtection="1">
      <alignment vertical="top" wrapText="1"/>
      <protection locked="0"/>
    </xf>
    <xf numFmtId="0" fontId="5" fillId="2" borderId="25" xfId="0" applyFont="1" applyFill="1" applyBorder="1" applyAlignment="1" applyProtection="1">
      <alignment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4" fillId="0" borderId="22" xfId="0" applyFont="1" applyBorder="1" applyAlignment="1" applyProtection="1">
      <alignment horizontal="right" vertical="center" wrapText="1" readingOrder="1"/>
      <protection locked="0"/>
    </xf>
    <xf numFmtId="0" fontId="0" fillId="0" borderId="25" xfId="0" applyBorder="1" applyAlignment="1" applyProtection="1">
      <alignment horizontal="right" vertical="top" wrapText="1"/>
      <protection locked="0"/>
    </xf>
    <xf numFmtId="0" fontId="5" fillId="0" borderId="42" xfId="0" applyFont="1" applyBorder="1" applyAlignment="1" applyProtection="1">
      <alignment vertical="center" wrapText="1" readingOrder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0" fillId="0" borderId="44" xfId="0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164" fontId="5" fillId="0" borderId="25" xfId="0" applyNumberFormat="1" applyFont="1" applyBorder="1" applyAlignment="1" applyProtection="1">
      <alignment vertical="center" wrapText="1" readingOrder="1"/>
      <protection locked="0"/>
    </xf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25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25" xfId="0" applyFont="1" applyFill="1" applyBorder="1" applyAlignment="1" applyProtection="1">
      <alignment horizontal="right" vertical="center" wrapText="1" readingOrder="1"/>
      <protection locked="0"/>
    </xf>
    <xf numFmtId="0" fontId="5" fillId="0" borderId="43" xfId="0" applyFont="1" applyBorder="1" applyAlignment="1" applyProtection="1">
      <alignment vertical="center" wrapText="1" readingOrder="1"/>
      <protection locked="0"/>
    </xf>
    <xf numFmtId="0" fontId="0" fillId="0" borderId="23" xfId="0" applyBorder="1" applyAlignment="1" applyProtection="1">
      <alignment vertical="top" wrapText="1"/>
      <protection locked="0"/>
    </xf>
    <xf numFmtId="0" fontId="0" fillId="0" borderId="41" xfId="0" applyBorder="1" applyAlignment="1" applyProtection="1">
      <alignment vertical="top" wrapText="1"/>
      <protection locked="0"/>
    </xf>
    <xf numFmtId="0" fontId="5" fillId="0" borderId="6" xfId="0" applyFont="1" applyBorder="1" applyAlignment="1" applyProtection="1">
      <alignment horizontal="center" vertical="center" wrapText="1" readingOrder="1"/>
      <protection locked="0"/>
    </xf>
    <xf numFmtId="0" fontId="5" fillId="0" borderId="22" xfId="0" applyFont="1" applyBorder="1" applyAlignment="1" applyProtection="1">
      <alignment horizontal="center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readingOrder="1"/>
      <protection locked="0"/>
    </xf>
    <xf numFmtId="0" fontId="4" fillId="2" borderId="3" xfId="0" applyFont="1" applyFill="1" applyBorder="1" applyAlignment="1" applyProtection="1">
      <alignment horizontal="right" vertical="center" readingOrder="1"/>
      <protection locked="0"/>
    </xf>
    <xf numFmtId="0" fontId="4" fillId="2" borderId="25" xfId="0" applyFont="1" applyFill="1" applyBorder="1" applyAlignment="1" applyProtection="1">
      <alignment horizontal="right" vertical="center" readingOrder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11" fillId="0" borderId="25" xfId="0" applyFont="1" applyBorder="1" applyAlignment="1" applyProtection="1">
      <alignment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6" fillId="0" borderId="31" xfId="0" applyFont="1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0" fillId="0" borderId="42" xfId="0" applyBorder="1" applyAlignment="1" applyProtection="1">
      <alignment horizontal="right" vertical="top" wrapText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0" fontId="5" fillId="0" borderId="31" xfId="0" applyFont="1" applyBorder="1" applyAlignment="1" applyProtection="1">
      <alignment horizontal="left" vertical="center" wrapText="1" readingOrder="1"/>
      <protection locked="0"/>
    </xf>
    <xf numFmtId="0" fontId="5" fillId="3" borderId="23" xfId="0" applyFont="1" applyFill="1" applyBorder="1" applyAlignment="1" applyProtection="1">
      <alignment horizontal="left" vertical="center" wrapText="1" readingOrder="1"/>
      <protection locked="0"/>
    </xf>
    <xf numFmtId="0" fontId="5" fillId="3" borderId="41" xfId="0" applyFont="1" applyFill="1" applyBorder="1" applyAlignment="1" applyProtection="1">
      <alignment horizontal="left" vertical="center" wrapText="1" readingOrder="1"/>
      <protection locked="0"/>
    </xf>
    <xf numFmtId="0" fontId="5" fillId="0" borderId="36" xfId="0" applyFont="1" applyBorder="1" applyAlignment="1" applyProtection="1">
      <alignment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7" fillId="2" borderId="2" xfId="0" applyFont="1" applyFill="1" applyBorder="1" applyAlignment="1" applyProtection="1">
      <alignment horizontal="center" vertical="center" wrapText="1" readingOrder="1"/>
      <protection locked="0"/>
    </xf>
    <xf numFmtId="0" fontId="8" fillId="0" borderId="25" xfId="0" applyFont="1" applyBorder="1" applyAlignment="1" applyProtection="1">
      <alignment vertical="top" wrapText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0" fontId="5" fillId="0" borderId="14" xfId="0" applyFont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22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37" xfId="0" applyFont="1" applyFill="1" applyBorder="1" applyAlignment="1" applyProtection="1">
      <alignment horizontal="left" vertical="center" wrapText="1" readingOrder="1"/>
      <protection locked="0"/>
    </xf>
    <xf numFmtId="0" fontId="0" fillId="2" borderId="12" xfId="0" applyFill="1" applyBorder="1" applyAlignment="1" applyProtection="1">
      <alignment vertical="top" wrapText="1"/>
      <protection locked="0"/>
    </xf>
    <xf numFmtId="0" fontId="4" fillId="2" borderId="38" xfId="0" applyFont="1" applyFill="1" applyBorder="1" applyAlignment="1" applyProtection="1">
      <alignment horizontal="right" vertical="center" wrapText="1" readingOrder="1"/>
      <protection locked="0"/>
    </xf>
    <xf numFmtId="0" fontId="4" fillId="2" borderId="39" xfId="0" applyFont="1" applyFill="1" applyBorder="1" applyAlignment="1" applyProtection="1">
      <alignment horizontal="right" vertical="center" wrapText="1" readingOrder="1"/>
      <protection locked="0"/>
    </xf>
    <xf numFmtId="0" fontId="4" fillId="2" borderId="40" xfId="0" applyFont="1" applyFill="1" applyBorder="1" applyAlignment="1" applyProtection="1">
      <alignment horizontal="righ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7" fillId="2" borderId="32" xfId="0" applyFont="1" applyFill="1" applyBorder="1" applyAlignment="1" applyProtection="1">
      <alignment horizontal="center" vertical="center" wrapText="1" readingOrder="1"/>
      <protection locked="0"/>
    </xf>
    <xf numFmtId="0" fontId="8" fillId="0" borderId="33" xfId="0" applyFont="1" applyBorder="1" applyAlignment="1" applyProtection="1">
      <alignment vertical="top" wrapText="1"/>
      <protection locked="0"/>
    </xf>
    <xf numFmtId="0" fontId="8" fillId="0" borderId="32" xfId="0" applyFont="1" applyBorder="1" applyAlignment="1" applyProtection="1">
      <alignment vertical="top" wrapText="1"/>
      <protection locked="0"/>
    </xf>
    <xf numFmtId="0" fontId="12" fillId="2" borderId="34" xfId="0" applyFont="1" applyFill="1" applyBorder="1" applyAlignment="1" applyProtection="1">
      <alignment horizontal="center" vertical="center" wrapText="1" readingOrder="1"/>
      <protection locked="0"/>
    </xf>
    <xf numFmtId="0" fontId="7" fillId="2" borderId="34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vertical="top" wrapText="1"/>
      <protection locked="0"/>
    </xf>
    <xf numFmtId="0" fontId="8" fillId="0" borderId="3" xfId="0" applyFont="1" applyBorder="1" applyAlignment="1" applyProtection="1">
      <alignment vertical="top" wrapText="1"/>
      <protection locked="0"/>
    </xf>
    <xf numFmtId="0" fontId="8" fillId="0" borderId="31" xfId="0" applyFont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 wrapText="1" readingOrder="1"/>
      <protection locked="0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0" fontId="5" fillId="0" borderId="20" xfId="0" applyFont="1" applyBorder="1" applyAlignment="1" applyProtection="1">
      <alignment horizontal="center" vertical="center" wrapText="1" readingOrder="1"/>
      <protection locked="0"/>
    </xf>
    <xf numFmtId="49" fontId="5" fillId="0" borderId="19" xfId="0" applyNumberFormat="1" applyFont="1" applyFill="1" applyBorder="1" applyAlignment="1" applyProtection="1">
      <alignment horizontal="left" vertical="center" wrapText="1" readingOrder="1"/>
      <protection locked="0"/>
    </xf>
    <xf numFmtId="0" fontId="4" fillId="3" borderId="28" xfId="0" applyFont="1" applyFill="1" applyBorder="1" applyAlignment="1" applyProtection="1">
      <alignment horizontal="right" vertical="center" wrapText="1" readingOrder="1"/>
      <protection locked="0"/>
    </xf>
    <xf numFmtId="0" fontId="4" fillId="3" borderId="29" xfId="0" applyFont="1" applyFill="1" applyBorder="1" applyAlignment="1" applyProtection="1">
      <alignment horizontal="right" vertical="center" wrapText="1" readingOrder="1"/>
      <protection locked="0"/>
    </xf>
    <xf numFmtId="0" fontId="4" fillId="3" borderId="30" xfId="0" applyFont="1" applyFill="1" applyBorder="1" applyAlignment="1" applyProtection="1">
      <alignment horizontal="right" vertical="center" wrapText="1" readingOrder="1"/>
      <protection locked="0"/>
    </xf>
    <xf numFmtId="49" fontId="5" fillId="3" borderId="26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3" borderId="24" xfId="0" applyNumberFormat="1" applyFont="1" applyFill="1" applyBorder="1" applyAlignment="1" applyProtection="1">
      <alignment horizontal="center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63"/>
  <sheetViews>
    <sheetView showGridLines="0" tabSelected="1" workbookViewId="0">
      <selection activeCell="Y10" sqref="Y10"/>
    </sheetView>
  </sheetViews>
  <sheetFormatPr defaultRowHeight="12.75" x14ac:dyDescent="0.2"/>
  <cols>
    <col min="1" max="1" width="9.42578125" customWidth="1"/>
    <col min="2" max="2" width="9.85546875" customWidth="1"/>
    <col min="3" max="4" width="9" customWidth="1"/>
    <col min="5" max="5" width="9.5703125" customWidth="1"/>
    <col min="6" max="6" width="9.42578125" customWidth="1"/>
    <col min="7" max="7" width="10.7109375" customWidth="1"/>
    <col min="8" max="9" width="8.5703125" customWidth="1"/>
    <col min="10" max="10" width="9" customWidth="1"/>
    <col min="11" max="11" width="7.5703125" customWidth="1"/>
    <col min="12" max="12" width="7.5703125" style="30" customWidth="1"/>
    <col min="13" max="13" width="8" style="30" customWidth="1"/>
    <col min="14" max="14" width="7.28515625" style="30" customWidth="1"/>
    <col min="15" max="15" width="8.140625" style="30" customWidth="1"/>
    <col min="16" max="16" width="9.42578125" customWidth="1"/>
    <col min="17" max="17" width="7.42578125" customWidth="1"/>
    <col min="18" max="18" width="7.5703125" customWidth="1"/>
    <col min="19" max="19" width="8.7109375" customWidth="1"/>
    <col min="20" max="20" width="7.42578125" customWidth="1"/>
    <col min="21" max="21" width="7.140625" customWidth="1"/>
    <col min="22" max="22" width="8.5703125" customWidth="1"/>
    <col min="23" max="23" width="9.42578125" customWidth="1"/>
    <col min="24" max="24" width="0" hidden="1" customWidth="1"/>
  </cols>
  <sheetData>
    <row r="1" spans="1:23" x14ac:dyDescent="0.2">
      <c r="U1" s="17" t="s">
        <v>97</v>
      </c>
      <c r="V1" s="17"/>
      <c r="W1" s="17"/>
    </row>
    <row r="2" spans="1:23" x14ac:dyDescent="0.2">
      <c r="U2" s="17" t="s">
        <v>111</v>
      </c>
      <c r="V2" s="17"/>
      <c r="W2" s="17"/>
    </row>
    <row r="3" spans="1:23" x14ac:dyDescent="0.2">
      <c r="U3" s="17" t="s">
        <v>110</v>
      </c>
      <c r="V3" s="17"/>
      <c r="W3" s="17"/>
    </row>
    <row r="4" spans="1:23" x14ac:dyDescent="0.2">
      <c r="U4" s="102"/>
      <c r="V4" s="102"/>
    </row>
    <row r="5" spans="1:23" ht="17.100000000000001" customHeight="1" x14ac:dyDescent="0.2">
      <c r="A5" s="178" t="s">
        <v>109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</row>
    <row r="6" spans="1:23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31"/>
      <c r="M6" s="31"/>
      <c r="N6" s="31"/>
      <c r="O6" s="31"/>
      <c r="P6" s="1"/>
      <c r="Q6" s="1"/>
      <c r="R6" s="1"/>
      <c r="S6" s="1"/>
      <c r="T6" s="1"/>
      <c r="U6" s="1"/>
      <c r="V6" s="187" t="s">
        <v>1</v>
      </c>
      <c r="W6" s="187"/>
    </row>
    <row r="7" spans="1:23" ht="13.5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31"/>
      <c r="M7" s="31"/>
      <c r="N7" s="31"/>
      <c r="O7" s="31"/>
      <c r="P7" s="1"/>
      <c r="Q7" s="1"/>
      <c r="R7" s="1"/>
      <c r="S7" s="1"/>
      <c r="T7" s="1"/>
      <c r="U7" s="1"/>
      <c r="V7" s="188"/>
      <c r="W7" s="188"/>
    </row>
    <row r="8" spans="1:23" x14ac:dyDescent="0.2">
      <c r="A8" s="13" t="s">
        <v>2</v>
      </c>
      <c r="B8" s="20" t="s">
        <v>3</v>
      </c>
      <c r="C8" s="21" t="s">
        <v>3</v>
      </c>
      <c r="D8" s="22" t="s">
        <v>4</v>
      </c>
      <c r="E8" s="22" t="s">
        <v>5</v>
      </c>
      <c r="F8" s="21" t="s">
        <v>6</v>
      </c>
      <c r="G8" s="99" t="s">
        <v>7</v>
      </c>
      <c r="H8" s="179" t="s">
        <v>96</v>
      </c>
      <c r="I8" s="180"/>
      <c r="J8" s="180"/>
      <c r="K8" s="181"/>
      <c r="L8" s="182" t="s">
        <v>106</v>
      </c>
      <c r="M8" s="180"/>
      <c r="N8" s="180"/>
      <c r="O8" s="181"/>
      <c r="P8" s="183" t="s">
        <v>107</v>
      </c>
      <c r="Q8" s="180"/>
      <c r="R8" s="180"/>
      <c r="S8" s="181"/>
      <c r="T8" s="183" t="s">
        <v>108</v>
      </c>
      <c r="U8" s="180"/>
      <c r="V8" s="180"/>
      <c r="W8" s="184"/>
    </row>
    <row r="9" spans="1:23" x14ac:dyDescent="0.2">
      <c r="A9" s="14" t="s">
        <v>8</v>
      </c>
      <c r="B9" s="23" t="s">
        <v>9</v>
      </c>
      <c r="C9" s="14" t="s">
        <v>8</v>
      </c>
      <c r="D9" s="15" t="s">
        <v>10</v>
      </c>
      <c r="E9" s="15" t="s">
        <v>10</v>
      </c>
      <c r="F9" s="14" t="s">
        <v>11</v>
      </c>
      <c r="G9" s="100" t="s">
        <v>12</v>
      </c>
      <c r="H9" s="24" t="s">
        <v>13</v>
      </c>
      <c r="I9" s="165" t="s">
        <v>14</v>
      </c>
      <c r="J9" s="185"/>
      <c r="K9" s="166"/>
      <c r="L9" s="54" t="s">
        <v>13</v>
      </c>
      <c r="M9" s="167" t="s">
        <v>14</v>
      </c>
      <c r="N9" s="185"/>
      <c r="O9" s="166"/>
      <c r="P9" s="15" t="s">
        <v>13</v>
      </c>
      <c r="Q9" s="165" t="s">
        <v>14</v>
      </c>
      <c r="R9" s="185"/>
      <c r="S9" s="166"/>
      <c r="T9" s="15" t="s">
        <v>13</v>
      </c>
      <c r="U9" s="165" t="s">
        <v>14</v>
      </c>
      <c r="V9" s="185"/>
      <c r="W9" s="186"/>
    </row>
    <row r="10" spans="1:23" ht="21" x14ac:dyDescent="0.2">
      <c r="A10" s="14" t="s">
        <v>10</v>
      </c>
      <c r="B10" s="23" t="s">
        <v>15</v>
      </c>
      <c r="C10" s="14" t="s">
        <v>10</v>
      </c>
      <c r="D10" s="15" t="s">
        <v>15</v>
      </c>
      <c r="E10" s="15" t="s">
        <v>15</v>
      </c>
      <c r="F10" s="14" t="s">
        <v>16</v>
      </c>
      <c r="G10" s="100" t="s">
        <v>16</v>
      </c>
      <c r="H10" s="24" t="s">
        <v>17</v>
      </c>
      <c r="I10" s="165" t="s">
        <v>18</v>
      </c>
      <c r="J10" s="166"/>
      <c r="K10" s="24"/>
      <c r="L10" s="54" t="s">
        <v>17</v>
      </c>
      <c r="M10" s="167" t="s">
        <v>18</v>
      </c>
      <c r="N10" s="166"/>
      <c r="O10" s="55"/>
      <c r="P10" s="15" t="s">
        <v>17</v>
      </c>
      <c r="Q10" s="165" t="s">
        <v>18</v>
      </c>
      <c r="R10" s="166"/>
      <c r="S10" s="24"/>
      <c r="T10" s="15" t="s">
        <v>17</v>
      </c>
      <c r="U10" s="165" t="s">
        <v>18</v>
      </c>
      <c r="V10" s="166"/>
      <c r="W10" s="25"/>
    </row>
    <row r="11" spans="1:23" ht="21" x14ac:dyDescent="0.2">
      <c r="A11" s="14" t="s">
        <v>15</v>
      </c>
      <c r="B11" s="23"/>
      <c r="C11" s="14" t="s">
        <v>15</v>
      </c>
      <c r="D11" s="15"/>
      <c r="E11" s="15"/>
      <c r="F11" s="14"/>
      <c r="G11" s="100"/>
      <c r="H11" s="24"/>
      <c r="I11" s="14" t="s">
        <v>13</v>
      </c>
      <c r="J11" s="15" t="s">
        <v>19</v>
      </c>
      <c r="K11" s="24" t="s">
        <v>20</v>
      </c>
      <c r="L11" s="54"/>
      <c r="M11" s="55" t="s">
        <v>13</v>
      </c>
      <c r="N11" s="54" t="s">
        <v>19</v>
      </c>
      <c r="O11" s="55" t="s">
        <v>20</v>
      </c>
      <c r="P11" s="15"/>
      <c r="Q11" s="24" t="s">
        <v>13</v>
      </c>
      <c r="R11" s="15" t="s">
        <v>19</v>
      </c>
      <c r="S11" s="16" t="s">
        <v>20</v>
      </c>
      <c r="T11" s="15"/>
      <c r="U11" s="24" t="s">
        <v>13</v>
      </c>
      <c r="V11" s="15" t="s">
        <v>19</v>
      </c>
      <c r="W11" s="25" t="s">
        <v>20</v>
      </c>
    </row>
    <row r="12" spans="1:23" x14ac:dyDescent="0.2">
      <c r="A12" s="14"/>
      <c r="B12" s="23"/>
      <c r="C12" s="24"/>
      <c r="D12" s="15"/>
      <c r="E12" s="15"/>
      <c r="F12" s="14"/>
      <c r="G12" s="100"/>
      <c r="H12" s="24"/>
      <c r="I12" s="14"/>
      <c r="J12" s="15" t="s">
        <v>21</v>
      </c>
      <c r="K12" s="24" t="s">
        <v>22</v>
      </c>
      <c r="L12" s="54"/>
      <c r="M12" s="55"/>
      <c r="N12" s="54" t="s">
        <v>21</v>
      </c>
      <c r="O12" s="55" t="s">
        <v>22</v>
      </c>
      <c r="P12" s="15"/>
      <c r="Q12" s="24"/>
      <c r="R12" s="15" t="s">
        <v>21</v>
      </c>
      <c r="S12" s="16" t="s">
        <v>22</v>
      </c>
      <c r="T12" s="15"/>
      <c r="U12" s="24"/>
      <c r="V12" s="15" t="s">
        <v>21</v>
      </c>
      <c r="W12" s="25" t="s">
        <v>22</v>
      </c>
    </row>
    <row r="13" spans="1:23" x14ac:dyDescent="0.2">
      <c r="A13" s="14"/>
      <c r="B13" s="23"/>
      <c r="C13" s="24"/>
      <c r="D13" s="15"/>
      <c r="E13" s="15"/>
      <c r="F13" s="14"/>
      <c r="G13" s="100"/>
      <c r="H13" s="24"/>
      <c r="I13" s="14"/>
      <c r="J13" s="15"/>
      <c r="K13" s="24" t="s">
        <v>23</v>
      </c>
      <c r="L13" s="54"/>
      <c r="M13" s="55"/>
      <c r="N13" s="54"/>
      <c r="O13" s="55" t="s">
        <v>23</v>
      </c>
      <c r="P13" s="15"/>
      <c r="Q13" s="24"/>
      <c r="R13" s="15"/>
      <c r="S13" s="16" t="s">
        <v>23</v>
      </c>
      <c r="T13" s="15"/>
      <c r="U13" s="24"/>
      <c r="V13" s="15"/>
      <c r="W13" s="25" t="s">
        <v>23</v>
      </c>
    </row>
    <row r="14" spans="1:23" x14ac:dyDescent="0.2">
      <c r="A14" s="14"/>
      <c r="B14" s="23"/>
      <c r="C14" s="24"/>
      <c r="D14" s="15"/>
      <c r="E14" s="15"/>
      <c r="F14" s="14"/>
      <c r="G14" s="101"/>
      <c r="H14" s="24"/>
      <c r="I14" s="14"/>
      <c r="J14" s="15"/>
      <c r="K14" s="24" t="s">
        <v>24</v>
      </c>
      <c r="L14" s="54"/>
      <c r="M14" s="55"/>
      <c r="N14" s="54"/>
      <c r="O14" s="55" t="s">
        <v>24</v>
      </c>
      <c r="P14" s="15"/>
      <c r="Q14" s="24"/>
      <c r="R14" s="15"/>
      <c r="S14" s="16" t="s">
        <v>24</v>
      </c>
      <c r="T14" s="15"/>
      <c r="U14" s="24"/>
      <c r="V14" s="15"/>
      <c r="W14" s="25" t="s">
        <v>24</v>
      </c>
    </row>
    <row r="15" spans="1:23" x14ac:dyDescent="0.2">
      <c r="A15" s="2" t="s">
        <v>25</v>
      </c>
      <c r="B15" s="168"/>
      <c r="C15" s="122"/>
      <c r="D15" s="122"/>
      <c r="E15" s="122"/>
      <c r="F15" s="123" t="s">
        <v>100</v>
      </c>
      <c r="G15" s="133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4"/>
    </row>
    <row r="16" spans="1:23" x14ac:dyDescent="0.2">
      <c r="A16" s="169" t="s">
        <v>25</v>
      </c>
      <c r="B16" s="26" t="s">
        <v>33</v>
      </c>
      <c r="C16" s="172"/>
      <c r="D16" s="122"/>
      <c r="E16" s="122"/>
      <c r="F16" s="127" t="s">
        <v>47</v>
      </c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4"/>
    </row>
    <row r="17" spans="1:23" x14ac:dyDescent="0.2">
      <c r="A17" s="170"/>
      <c r="B17" s="173" t="s">
        <v>33</v>
      </c>
      <c r="C17" s="6" t="s">
        <v>26</v>
      </c>
      <c r="D17" s="121"/>
      <c r="E17" s="122"/>
      <c r="F17" s="123" t="s">
        <v>48</v>
      </c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4"/>
    </row>
    <row r="18" spans="1:23" x14ac:dyDescent="0.2">
      <c r="A18" s="170"/>
      <c r="B18" s="174"/>
      <c r="C18" s="137" t="s">
        <v>26</v>
      </c>
      <c r="D18" s="4" t="s">
        <v>26</v>
      </c>
      <c r="E18" s="5"/>
      <c r="F18" s="127" t="s">
        <v>49</v>
      </c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4"/>
    </row>
    <row r="19" spans="1:23" x14ac:dyDescent="0.2">
      <c r="A19" s="170"/>
      <c r="B19" s="174"/>
      <c r="C19" s="138"/>
      <c r="D19" s="128" t="s">
        <v>26</v>
      </c>
      <c r="E19" s="6" t="s">
        <v>26</v>
      </c>
      <c r="F19" s="123" t="s">
        <v>50</v>
      </c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4"/>
    </row>
    <row r="20" spans="1:23" ht="67.5" x14ac:dyDescent="0.2">
      <c r="A20" s="170"/>
      <c r="B20" s="174"/>
      <c r="C20" s="138"/>
      <c r="D20" s="129"/>
      <c r="E20" s="3" t="s">
        <v>26</v>
      </c>
      <c r="F20" s="3" t="s">
        <v>40</v>
      </c>
      <c r="G20" s="3" t="s">
        <v>29</v>
      </c>
      <c r="H20" s="47">
        <v>206</v>
      </c>
      <c r="I20" s="48">
        <v>206</v>
      </c>
      <c r="J20" s="48">
        <v>3.8</v>
      </c>
      <c r="K20" s="48">
        <v>0</v>
      </c>
      <c r="L20" s="32">
        <v>232.3</v>
      </c>
      <c r="M20" s="33">
        <v>232.3</v>
      </c>
      <c r="N20" s="33">
        <v>4.5</v>
      </c>
      <c r="O20" s="33">
        <v>0</v>
      </c>
      <c r="P20" s="47">
        <v>202.8</v>
      </c>
      <c r="Q20" s="48">
        <v>202.8</v>
      </c>
      <c r="R20" s="48">
        <v>3.8</v>
      </c>
      <c r="S20" s="48">
        <v>0</v>
      </c>
      <c r="T20" s="47">
        <v>202.8</v>
      </c>
      <c r="U20" s="48">
        <v>202.8</v>
      </c>
      <c r="V20" s="48">
        <v>3.8</v>
      </c>
      <c r="W20" s="49">
        <v>0</v>
      </c>
    </row>
    <row r="21" spans="1:23" x14ac:dyDescent="0.2">
      <c r="A21" s="170"/>
      <c r="B21" s="174"/>
      <c r="C21" s="138"/>
      <c r="D21" s="129"/>
      <c r="E21" s="9"/>
      <c r="F21" s="135" t="s">
        <v>30</v>
      </c>
      <c r="G21" s="131"/>
      <c r="H21" s="52">
        <f t="shared" ref="H21:W21" si="0">H20</f>
        <v>206</v>
      </c>
      <c r="I21" s="52">
        <f t="shared" si="0"/>
        <v>206</v>
      </c>
      <c r="J21" s="52">
        <f t="shared" si="0"/>
        <v>3.8</v>
      </c>
      <c r="K21" s="52">
        <f t="shared" si="0"/>
        <v>0</v>
      </c>
      <c r="L21" s="36">
        <f t="shared" si="0"/>
        <v>232.3</v>
      </c>
      <c r="M21" s="36">
        <f t="shared" si="0"/>
        <v>232.3</v>
      </c>
      <c r="N21" s="36">
        <f t="shared" si="0"/>
        <v>4.5</v>
      </c>
      <c r="O21" s="36">
        <f t="shared" si="0"/>
        <v>0</v>
      </c>
      <c r="P21" s="52">
        <f t="shared" si="0"/>
        <v>202.8</v>
      </c>
      <c r="Q21" s="52">
        <f t="shared" si="0"/>
        <v>202.8</v>
      </c>
      <c r="R21" s="52">
        <f t="shared" si="0"/>
        <v>3.8</v>
      </c>
      <c r="S21" s="52">
        <f t="shared" si="0"/>
        <v>0</v>
      </c>
      <c r="T21" s="52">
        <f t="shared" si="0"/>
        <v>202.8</v>
      </c>
      <c r="U21" s="52">
        <f t="shared" si="0"/>
        <v>202.8</v>
      </c>
      <c r="V21" s="52">
        <f t="shared" si="0"/>
        <v>3.8</v>
      </c>
      <c r="W21" s="53">
        <f t="shared" si="0"/>
        <v>0</v>
      </c>
    </row>
    <row r="22" spans="1:23" x14ac:dyDescent="0.2">
      <c r="A22" s="170"/>
      <c r="B22" s="174"/>
      <c r="C22" s="138"/>
      <c r="D22" s="129"/>
      <c r="E22" s="6" t="s">
        <v>31</v>
      </c>
      <c r="F22" s="123" t="s">
        <v>51</v>
      </c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4"/>
    </row>
    <row r="23" spans="1:23" ht="67.5" x14ac:dyDescent="0.2">
      <c r="A23" s="170"/>
      <c r="B23" s="174"/>
      <c r="C23" s="138"/>
      <c r="D23" s="129"/>
      <c r="E23" s="3" t="s">
        <v>31</v>
      </c>
      <c r="F23" s="3" t="s">
        <v>40</v>
      </c>
      <c r="G23" s="3" t="s">
        <v>29</v>
      </c>
      <c r="H23" s="47">
        <v>447.1</v>
      </c>
      <c r="I23" s="48">
        <v>447.1</v>
      </c>
      <c r="J23" s="48">
        <v>13.4</v>
      </c>
      <c r="K23" s="48">
        <v>0</v>
      </c>
      <c r="L23" s="32">
        <v>552.70000000000005</v>
      </c>
      <c r="M23" s="33">
        <v>552.70000000000005</v>
      </c>
      <c r="N23" s="33">
        <v>15.9</v>
      </c>
      <c r="O23" s="33">
        <v>0</v>
      </c>
      <c r="P23" s="47">
        <v>469</v>
      </c>
      <c r="Q23" s="48">
        <v>469</v>
      </c>
      <c r="R23" s="48">
        <v>15</v>
      </c>
      <c r="S23" s="48">
        <v>0</v>
      </c>
      <c r="T23" s="47">
        <v>469</v>
      </c>
      <c r="U23" s="48">
        <v>469</v>
      </c>
      <c r="V23" s="48">
        <v>15</v>
      </c>
      <c r="W23" s="49">
        <v>0</v>
      </c>
    </row>
    <row r="24" spans="1:23" x14ac:dyDescent="0.2">
      <c r="A24" s="170"/>
      <c r="B24" s="174"/>
      <c r="C24" s="138"/>
      <c r="D24" s="129"/>
      <c r="E24" s="9"/>
      <c r="F24" s="135" t="s">
        <v>30</v>
      </c>
      <c r="G24" s="131"/>
      <c r="H24" s="52">
        <f t="shared" ref="H24:W24" si="1">H23</f>
        <v>447.1</v>
      </c>
      <c r="I24" s="52">
        <f t="shared" si="1"/>
        <v>447.1</v>
      </c>
      <c r="J24" s="52">
        <f t="shared" si="1"/>
        <v>13.4</v>
      </c>
      <c r="K24" s="52">
        <f t="shared" si="1"/>
        <v>0</v>
      </c>
      <c r="L24" s="36">
        <f t="shared" si="1"/>
        <v>552.70000000000005</v>
      </c>
      <c r="M24" s="36">
        <f t="shared" si="1"/>
        <v>552.70000000000005</v>
      </c>
      <c r="N24" s="36">
        <f t="shared" si="1"/>
        <v>15.9</v>
      </c>
      <c r="O24" s="36">
        <f t="shared" si="1"/>
        <v>0</v>
      </c>
      <c r="P24" s="52">
        <f t="shared" si="1"/>
        <v>469</v>
      </c>
      <c r="Q24" s="52">
        <f t="shared" si="1"/>
        <v>469</v>
      </c>
      <c r="R24" s="52">
        <f t="shared" si="1"/>
        <v>15</v>
      </c>
      <c r="S24" s="52">
        <f t="shared" si="1"/>
        <v>0</v>
      </c>
      <c r="T24" s="52">
        <f t="shared" si="1"/>
        <v>469</v>
      </c>
      <c r="U24" s="52">
        <f t="shared" si="1"/>
        <v>469</v>
      </c>
      <c r="V24" s="52">
        <f t="shared" si="1"/>
        <v>15</v>
      </c>
      <c r="W24" s="53">
        <f t="shared" si="1"/>
        <v>0</v>
      </c>
    </row>
    <row r="25" spans="1:23" x14ac:dyDescent="0.2">
      <c r="A25" s="170"/>
      <c r="B25" s="174"/>
      <c r="C25" s="138"/>
      <c r="D25" s="129"/>
      <c r="E25" s="6" t="s">
        <v>32</v>
      </c>
      <c r="F25" s="123" t="s">
        <v>52</v>
      </c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4"/>
    </row>
    <row r="26" spans="1:23" ht="67.5" x14ac:dyDescent="0.2">
      <c r="A26" s="170"/>
      <c r="B26" s="174"/>
      <c r="C26" s="138"/>
      <c r="D26" s="129"/>
      <c r="E26" s="156" t="s">
        <v>32</v>
      </c>
      <c r="F26" s="3" t="s">
        <v>40</v>
      </c>
      <c r="G26" s="3" t="s">
        <v>29</v>
      </c>
      <c r="H26" s="47">
        <v>858.6</v>
      </c>
      <c r="I26" s="48">
        <v>858.6</v>
      </c>
      <c r="J26" s="48">
        <v>183.1</v>
      </c>
      <c r="K26" s="48">
        <v>0</v>
      </c>
      <c r="L26" s="32">
        <v>844.8</v>
      </c>
      <c r="M26" s="33">
        <v>844.8</v>
      </c>
      <c r="N26" s="33">
        <v>23.4</v>
      </c>
      <c r="O26" s="33">
        <v>0</v>
      </c>
      <c r="P26" s="47">
        <v>826.3</v>
      </c>
      <c r="Q26" s="48">
        <v>826.3</v>
      </c>
      <c r="R26" s="48">
        <v>186.6</v>
      </c>
      <c r="S26" s="48">
        <v>0</v>
      </c>
      <c r="T26" s="47">
        <v>830.6</v>
      </c>
      <c r="U26" s="48">
        <v>830.6</v>
      </c>
      <c r="V26" s="48">
        <v>189.5</v>
      </c>
      <c r="W26" s="49">
        <v>0</v>
      </c>
    </row>
    <row r="27" spans="1:23" ht="67.5" x14ac:dyDescent="0.2">
      <c r="A27" s="170"/>
      <c r="B27" s="174"/>
      <c r="C27" s="138"/>
      <c r="D27" s="129"/>
      <c r="E27" s="138"/>
      <c r="F27" s="3" t="s">
        <v>45</v>
      </c>
      <c r="G27" s="3" t="s">
        <v>29</v>
      </c>
      <c r="H27" s="47">
        <v>260.60000000000002</v>
      </c>
      <c r="I27" s="98">
        <v>260.60000000000002</v>
      </c>
      <c r="J27" s="48">
        <v>249</v>
      </c>
      <c r="K27" s="48">
        <v>0</v>
      </c>
      <c r="L27" s="32">
        <v>582.20000000000005</v>
      </c>
      <c r="M27" s="33">
        <v>582.20000000000005</v>
      </c>
      <c r="N27" s="33">
        <v>564</v>
      </c>
      <c r="O27" s="33">
        <v>0</v>
      </c>
      <c r="P27" s="47">
        <v>303</v>
      </c>
      <c r="Q27" s="48">
        <v>303</v>
      </c>
      <c r="R27" s="48">
        <v>288</v>
      </c>
      <c r="S27" s="48">
        <v>0</v>
      </c>
      <c r="T27" s="47">
        <v>0</v>
      </c>
      <c r="U27" s="48">
        <v>0</v>
      </c>
      <c r="V27" s="48">
        <v>0</v>
      </c>
      <c r="W27" s="49">
        <v>0</v>
      </c>
    </row>
    <row r="28" spans="1:23" x14ac:dyDescent="0.2">
      <c r="A28" s="170"/>
      <c r="B28" s="174"/>
      <c r="C28" s="138"/>
      <c r="D28" s="129"/>
      <c r="E28" s="9"/>
      <c r="F28" s="135" t="s">
        <v>30</v>
      </c>
      <c r="G28" s="131"/>
      <c r="H28" s="52">
        <f t="shared" ref="H28:W28" si="2">SUM(H26:H27)</f>
        <v>1119.2</v>
      </c>
      <c r="I28" s="52">
        <f t="shared" si="2"/>
        <v>1119.2</v>
      </c>
      <c r="J28" s="52">
        <f t="shared" si="2"/>
        <v>432.1</v>
      </c>
      <c r="K28" s="52">
        <f t="shared" si="2"/>
        <v>0</v>
      </c>
      <c r="L28" s="36">
        <f t="shared" si="2"/>
        <v>1427</v>
      </c>
      <c r="M28" s="36">
        <f t="shared" si="2"/>
        <v>1427</v>
      </c>
      <c r="N28" s="36">
        <f t="shared" si="2"/>
        <v>587.4</v>
      </c>
      <c r="O28" s="36">
        <f t="shared" si="2"/>
        <v>0</v>
      </c>
      <c r="P28" s="52">
        <f t="shared" si="2"/>
        <v>1129.3</v>
      </c>
      <c r="Q28" s="52">
        <f t="shared" si="2"/>
        <v>1129.3</v>
      </c>
      <c r="R28" s="52">
        <f t="shared" si="2"/>
        <v>474.6</v>
      </c>
      <c r="S28" s="52">
        <f t="shared" si="2"/>
        <v>0</v>
      </c>
      <c r="T28" s="52">
        <f t="shared" si="2"/>
        <v>830.6</v>
      </c>
      <c r="U28" s="52">
        <f t="shared" si="2"/>
        <v>830.6</v>
      </c>
      <c r="V28" s="52">
        <f t="shared" si="2"/>
        <v>189.5</v>
      </c>
      <c r="W28" s="53">
        <f t="shared" si="2"/>
        <v>0</v>
      </c>
    </row>
    <row r="29" spans="1:23" ht="13.5" customHeight="1" x14ac:dyDescent="0.2">
      <c r="A29" s="170"/>
      <c r="B29" s="174"/>
      <c r="C29" s="138"/>
      <c r="D29" s="129"/>
      <c r="E29" s="56" t="s">
        <v>38</v>
      </c>
      <c r="F29" s="117" t="s">
        <v>101</v>
      </c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8"/>
    </row>
    <row r="30" spans="1:23" ht="67.5" x14ac:dyDescent="0.2">
      <c r="A30" s="170"/>
      <c r="B30" s="174"/>
      <c r="C30" s="138"/>
      <c r="D30" s="129"/>
      <c r="E30" s="2"/>
      <c r="F30" s="57">
        <v>188714469</v>
      </c>
      <c r="G30" s="59" t="s">
        <v>29</v>
      </c>
      <c r="H30" s="58">
        <v>0</v>
      </c>
      <c r="I30" s="61">
        <v>0</v>
      </c>
      <c r="J30" s="61">
        <v>0</v>
      </c>
      <c r="K30" s="61">
        <v>0</v>
      </c>
      <c r="L30" s="114">
        <v>102.00700000000001</v>
      </c>
      <c r="M30" s="114">
        <v>92.59</v>
      </c>
      <c r="N30" s="114">
        <v>6.048</v>
      </c>
      <c r="O30" s="60">
        <v>9.4169999999999998</v>
      </c>
      <c r="P30" s="58">
        <v>57</v>
      </c>
      <c r="Q30" s="61">
        <v>57</v>
      </c>
      <c r="R30" s="61">
        <v>2.8</v>
      </c>
      <c r="S30" s="61">
        <v>0</v>
      </c>
      <c r="T30" s="58">
        <v>57</v>
      </c>
      <c r="U30" s="61">
        <v>57</v>
      </c>
      <c r="V30" s="61">
        <v>2.8</v>
      </c>
      <c r="W30" s="61">
        <v>0</v>
      </c>
    </row>
    <row r="31" spans="1:23" x14ac:dyDescent="0.2">
      <c r="A31" s="170"/>
      <c r="B31" s="174"/>
      <c r="C31" s="138"/>
      <c r="D31" s="129"/>
      <c r="E31" s="64"/>
      <c r="F31" s="119" t="s">
        <v>30</v>
      </c>
      <c r="G31" s="120"/>
      <c r="H31" s="63">
        <f t="shared" ref="H31:W31" si="3">H30</f>
        <v>0</v>
      </c>
      <c r="I31" s="63">
        <f t="shared" si="3"/>
        <v>0</v>
      </c>
      <c r="J31" s="63">
        <f t="shared" si="3"/>
        <v>0</v>
      </c>
      <c r="K31" s="63">
        <f t="shared" si="3"/>
        <v>0</v>
      </c>
      <c r="L31" s="62">
        <f t="shared" si="3"/>
        <v>102.00700000000001</v>
      </c>
      <c r="M31" s="62">
        <f t="shared" si="3"/>
        <v>92.59</v>
      </c>
      <c r="N31" s="62">
        <f t="shared" si="3"/>
        <v>6.048</v>
      </c>
      <c r="O31" s="62">
        <f t="shared" si="3"/>
        <v>9.4169999999999998</v>
      </c>
      <c r="P31" s="63">
        <f t="shared" si="3"/>
        <v>57</v>
      </c>
      <c r="Q31" s="63">
        <f t="shared" si="3"/>
        <v>57</v>
      </c>
      <c r="R31" s="63">
        <f t="shared" si="3"/>
        <v>2.8</v>
      </c>
      <c r="S31" s="63">
        <f t="shared" si="3"/>
        <v>0</v>
      </c>
      <c r="T31" s="63">
        <f t="shared" si="3"/>
        <v>57</v>
      </c>
      <c r="U31" s="63">
        <f t="shared" si="3"/>
        <v>57</v>
      </c>
      <c r="V31" s="63">
        <f t="shared" si="3"/>
        <v>2.8</v>
      </c>
      <c r="W31" s="63">
        <f t="shared" si="3"/>
        <v>0</v>
      </c>
    </row>
    <row r="32" spans="1:23" x14ac:dyDescent="0.2">
      <c r="A32" s="170"/>
      <c r="B32" s="174"/>
      <c r="C32" s="138"/>
      <c r="D32" s="129"/>
      <c r="E32" s="6" t="s">
        <v>41</v>
      </c>
      <c r="F32" s="123" t="s">
        <v>53</v>
      </c>
      <c r="G32" s="122"/>
      <c r="H32" s="122"/>
      <c r="I32" s="122"/>
      <c r="J32" s="122"/>
      <c r="K32" s="122"/>
      <c r="L32" s="122"/>
      <c r="M32" s="122"/>
      <c r="N32" s="122"/>
      <c r="O32" s="122"/>
      <c r="P32" s="122"/>
      <c r="Q32" s="122"/>
      <c r="R32" s="122"/>
      <c r="S32" s="122"/>
      <c r="T32" s="122"/>
      <c r="U32" s="122"/>
      <c r="V32" s="122"/>
      <c r="W32" s="124"/>
    </row>
    <row r="33" spans="1:25" ht="67.5" x14ac:dyDescent="0.2">
      <c r="A33" s="170"/>
      <c r="B33" s="174"/>
      <c r="C33" s="138"/>
      <c r="D33" s="129"/>
      <c r="E33" s="3" t="s">
        <v>41</v>
      </c>
      <c r="F33" s="3" t="s">
        <v>46</v>
      </c>
      <c r="G33" s="3" t="s">
        <v>29</v>
      </c>
      <c r="H33" s="47">
        <v>340</v>
      </c>
      <c r="I33" s="48">
        <v>340</v>
      </c>
      <c r="J33" s="48">
        <v>239.8</v>
      </c>
      <c r="K33" s="48">
        <v>0</v>
      </c>
      <c r="L33" s="32">
        <v>397.6</v>
      </c>
      <c r="M33" s="33">
        <v>397.6</v>
      </c>
      <c r="N33" s="33">
        <v>277.60000000000002</v>
      </c>
      <c r="O33" s="33">
        <v>0</v>
      </c>
      <c r="P33" s="47">
        <v>378.1</v>
      </c>
      <c r="Q33" s="48">
        <v>378.1</v>
      </c>
      <c r="R33" s="48">
        <v>271.5</v>
      </c>
      <c r="S33" s="48">
        <v>0</v>
      </c>
      <c r="T33" s="47">
        <v>397</v>
      </c>
      <c r="U33" s="48">
        <v>397</v>
      </c>
      <c r="V33" s="48">
        <v>285.10000000000002</v>
      </c>
      <c r="W33" s="49">
        <v>0</v>
      </c>
    </row>
    <row r="34" spans="1:25" x14ac:dyDescent="0.2">
      <c r="A34" s="170"/>
      <c r="B34" s="174"/>
      <c r="C34" s="138"/>
      <c r="D34" s="129"/>
      <c r="E34" s="9"/>
      <c r="F34" s="135" t="s">
        <v>30</v>
      </c>
      <c r="G34" s="131"/>
      <c r="H34" s="52">
        <f t="shared" ref="H34:M34" si="4">H33</f>
        <v>340</v>
      </c>
      <c r="I34" s="52">
        <f t="shared" si="4"/>
        <v>340</v>
      </c>
      <c r="J34" s="52">
        <f t="shared" si="4"/>
        <v>239.8</v>
      </c>
      <c r="K34" s="52">
        <f t="shared" si="4"/>
        <v>0</v>
      </c>
      <c r="L34" s="36">
        <f t="shared" si="4"/>
        <v>397.6</v>
      </c>
      <c r="M34" s="36">
        <f t="shared" si="4"/>
        <v>397.6</v>
      </c>
      <c r="N34" s="36">
        <f t="shared" ref="N34:W34" si="5">N33</f>
        <v>277.60000000000002</v>
      </c>
      <c r="O34" s="36">
        <f t="shared" si="5"/>
        <v>0</v>
      </c>
      <c r="P34" s="52">
        <f t="shared" si="5"/>
        <v>378.1</v>
      </c>
      <c r="Q34" s="52">
        <f t="shared" si="5"/>
        <v>378.1</v>
      </c>
      <c r="R34" s="52">
        <f t="shared" si="5"/>
        <v>271.5</v>
      </c>
      <c r="S34" s="52">
        <f t="shared" si="5"/>
        <v>0</v>
      </c>
      <c r="T34" s="52">
        <f t="shared" si="5"/>
        <v>397</v>
      </c>
      <c r="U34" s="52">
        <f t="shared" si="5"/>
        <v>397</v>
      </c>
      <c r="V34" s="52">
        <f t="shared" si="5"/>
        <v>285.10000000000002</v>
      </c>
      <c r="W34" s="53">
        <f t="shared" si="5"/>
        <v>0</v>
      </c>
    </row>
    <row r="35" spans="1:25" x14ac:dyDescent="0.2">
      <c r="A35" s="170"/>
      <c r="B35" s="174"/>
      <c r="C35" s="138"/>
      <c r="D35" s="129"/>
      <c r="E35" s="6" t="s">
        <v>42</v>
      </c>
      <c r="F35" s="136" t="s">
        <v>54</v>
      </c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4"/>
    </row>
    <row r="36" spans="1:25" ht="45" x14ac:dyDescent="0.2">
      <c r="A36" s="170"/>
      <c r="B36" s="174"/>
      <c r="C36" s="138"/>
      <c r="D36" s="129"/>
      <c r="E36" s="3" t="s">
        <v>42</v>
      </c>
      <c r="F36" s="65" t="s">
        <v>40</v>
      </c>
      <c r="G36" s="65" t="s">
        <v>37</v>
      </c>
      <c r="H36" s="47">
        <v>0</v>
      </c>
      <c r="I36" s="48">
        <v>0</v>
      </c>
      <c r="J36" s="48">
        <v>0</v>
      </c>
      <c r="K36" s="48">
        <v>0</v>
      </c>
      <c r="L36" s="32">
        <v>0</v>
      </c>
      <c r="M36" s="33">
        <v>0</v>
      </c>
      <c r="N36" s="33">
        <v>0</v>
      </c>
      <c r="O36" s="33">
        <v>0</v>
      </c>
      <c r="P36" s="7">
        <v>100</v>
      </c>
      <c r="Q36" s="8">
        <v>100</v>
      </c>
      <c r="R36" s="8">
        <v>6.5</v>
      </c>
      <c r="S36" s="8">
        <v>0</v>
      </c>
      <c r="T36" s="7">
        <v>90</v>
      </c>
      <c r="U36" s="8">
        <v>90</v>
      </c>
      <c r="V36" s="8">
        <v>5.9</v>
      </c>
      <c r="W36" s="27">
        <v>0</v>
      </c>
    </row>
    <row r="37" spans="1:25" ht="44.25" customHeight="1" x14ac:dyDescent="0.2">
      <c r="A37" s="170"/>
      <c r="B37" s="174"/>
      <c r="C37" s="138"/>
      <c r="D37" s="129"/>
      <c r="E37" s="83" t="s">
        <v>42</v>
      </c>
      <c r="F37" s="85">
        <v>188714469</v>
      </c>
      <c r="G37" s="85" t="s">
        <v>105</v>
      </c>
      <c r="H37" s="97">
        <v>0</v>
      </c>
      <c r="I37" s="48">
        <v>0</v>
      </c>
      <c r="J37" s="48">
        <v>0</v>
      </c>
      <c r="K37" s="48">
        <v>0</v>
      </c>
      <c r="L37" s="32">
        <v>0</v>
      </c>
      <c r="M37" s="33">
        <v>0</v>
      </c>
      <c r="N37" s="33">
        <v>0</v>
      </c>
      <c r="O37" s="33">
        <v>0</v>
      </c>
      <c r="P37" s="47">
        <v>0</v>
      </c>
      <c r="Q37" s="48">
        <v>0</v>
      </c>
      <c r="R37" s="48">
        <v>0</v>
      </c>
      <c r="S37" s="48">
        <v>0</v>
      </c>
      <c r="T37" s="47">
        <v>0</v>
      </c>
      <c r="U37" s="48">
        <v>0</v>
      </c>
      <c r="V37" s="48">
        <v>0</v>
      </c>
      <c r="W37" s="49">
        <v>0</v>
      </c>
    </row>
    <row r="38" spans="1:25" x14ac:dyDescent="0.2">
      <c r="A38" s="170"/>
      <c r="B38" s="174"/>
      <c r="C38" s="138"/>
      <c r="D38" s="129"/>
      <c r="E38" s="9"/>
      <c r="F38" s="130" t="s">
        <v>30</v>
      </c>
      <c r="G38" s="158"/>
      <c r="H38" s="52">
        <f>H36+H37</f>
        <v>0</v>
      </c>
      <c r="I38" s="52">
        <f>I36</f>
        <v>0</v>
      </c>
      <c r="J38" s="52">
        <f t="shared" ref="J38:W38" si="6">J36+J37</f>
        <v>0</v>
      </c>
      <c r="K38" s="52">
        <f t="shared" si="6"/>
        <v>0</v>
      </c>
      <c r="L38" s="36">
        <f t="shared" si="6"/>
        <v>0</v>
      </c>
      <c r="M38" s="36">
        <f t="shared" si="6"/>
        <v>0</v>
      </c>
      <c r="N38" s="36">
        <f t="shared" si="6"/>
        <v>0</v>
      </c>
      <c r="O38" s="36">
        <f t="shared" si="6"/>
        <v>0</v>
      </c>
      <c r="P38" s="18">
        <f t="shared" si="6"/>
        <v>100</v>
      </c>
      <c r="Q38" s="18">
        <f t="shared" si="6"/>
        <v>100</v>
      </c>
      <c r="R38" s="18">
        <f t="shared" si="6"/>
        <v>6.5</v>
      </c>
      <c r="S38" s="18">
        <f t="shared" si="6"/>
        <v>0</v>
      </c>
      <c r="T38" s="18">
        <f t="shared" si="6"/>
        <v>90</v>
      </c>
      <c r="U38" s="18">
        <f t="shared" si="6"/>
        <v>90</v>
      </c>
      <c r="V38" s="18">
        <f t="shared" si="6"/>
        <v>5.9</v>
      </c>
      <c r="W38" s="28">
        <f t="shared" si="6"/>
        <v>0</v>
      </c>
    </row>
    <row r="39" spans="1:25" x14ac:dyDescent="0.2">
      <c r="A39" s="170"/>
      <c r="B39" s="174"/>
      <c r="C39" s="138"/>
      <c r="D39" s="129"/>
      <c r="E39" s="6" t="s">
        <v>55</v>
      </c>
      <c r="F39" s="123" t="s">
        <v>56</v>
      </c>
      <c r="G39" s="122"/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W39" s="124"/>
    </row>
    <row r="40" spans="1:25" ht="67.5" x14ac:dyDescent="0.2">
      <c r="A40" s="170"/>
      <c r="B40" s="174"/>
      <c r="C40" s="138"/>
      <c r="D40" s="129"/>
      <c r="E40" s="3" t="s">
        <v>55</v>
      </c>
      <c r="F40" s="3" t="s">
        <v>40</v>
      </c>
      <c r="G40" s="3" t="s">
        <v>29</v>
      </c>
      <c r="H40" s="47">
        <v>4.9000000000000004</v>
      </c>
      <c r="I40" s="48">
        <v>4.9000000000000004</v>
      </c>
      <c r="J40" s="48">
        <v>0.19</v>
      </c>
      <c r="K40" s="48">
        <v>0</v>
      </c>
      <c r="L40" s="110">
        <v>12.9</v>
      </c>
      <c r="M40" s="111">
        <v>12.9</v>
      </c>
      <c r="N40" s="33">
        <v>0.3</v>
      </c>
      <c r="O40" s="33">
        <v>0</v>
      </c>
      <c r="P40" s="47">
        <v>4.9000000000000004</v>
      </c>
      <c r="Q40" s="48">
        <v>4.9000000000000004</v>
      </c>
      <c r="R40" s="48">
        <v>0.1</v>
      </c>
      <c r="S40" s="48">
        <v>0</v>
      </c>
      <c r="T40" s="47">
        <v>4.9000000000000004</v>
      </c>
      <c r="U40" s="48">
        <v>4.9000000000000004</v>
      </c>
      <c r="V40" s="48">
        <v>0.1</v>
      </c>
      <c r="W40" s="49">
        <v>0</v>
      </c>
    </row>
    <row r="41" spans="1:25" x14ac:dyDescent="0.2">
      <c r="A41" s="170"/>
      <c r="B41" s="174"/>
      <c r="C41" s="138"/>
      <c r="D41" s="129"/>
      <c r="E41" s="9"/>
      <c r="F41" s="135" t="s">
        <v>30</v>
      </c>
      <c r="G41" s="131"/>
      <c r="H41" s="52">
        <f>H40</f>
        <v>4.9000000000000004</v>
      </c>
      <c r="I41" s="52">
        <f>I40</f>
        <v>4.9000000000000004</v>
      </c>
      <c r="J41" s="52">
        <f>J40</f>
        <v>0.19</v>
      </c>
      <c r="K41" s="52">
        <f>K382</f>
        <v>0</v>
      </c>
      <c r="L41" s="36">
        <f t="shared" ref="L41:U41" si="7">L40</f>
        <v>12.9</v>
      </c>
      <c r="M41" s="36">
        <f t="shared" si="7"/>
        <v>12.9</v>
      </c>
      <c r="N41" s="36">
        <f t="shared" si="7"/>
        <v>0.3</v>
      </c>
      <c r="O41" s="36">
        <f t="shared" si="7"/>
        <v>0</v>
      </c>
      <c r="P41" s="52">
        <f t="shared" si="7"/>
        <v>4.9000000000000004</v>
      </c>
      <c r="Q41" s="52">
        <f t="shared" si="7"/>
        <v>4.9000000000000004</v>
      </c>
      <c r="R41" s="52">
        <f t="shared" si="7"/>
        <v>0.1</v>
      </c>
      <c r="S41" s="52">
        <f t="shared" si="7"/>
        <v>0</v>
      </c>
      <c r="T41" s="52">
        <f t="shared" si="7"/>
        <v>4.9000000000000004</v>
      </c>
      <c r="U41" s="52">
        <f t="shared" si="7"/>
        <v>4.9000000000000004</v>
      </c>
      <c r="V41" s="52">
        <v>0.1</v>
      </c>
      <c r="W41" s="53">
        <v>0</v>
      </c>
    </row>
    <row r="42" spans="1:25" x14ac:dyDescent="0.2">
      <c r="A42" s="170"/>
      <c r="B42" s="174"/>
      <c r="C42" s="138"/>
      <c r="D42" s="129"/>
      <c r="E42" s="6" t="s">
        <v>57</v>
      </c>
      <c r="F42" s="136" t="s">
        <v>58</v>
      </c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4"/>
    </row>
    <row r="43" spans="1:25" ht="67.5" x14ac:dyDescent="0.2">
      <c r="A43" s="170"/>
      <c r="B43" s="174"/>
      <c r="C43" s="138"/>
      <c r="D43" s="129"/>
      <c r="E43" s="3" t="s">
        <v>57</v>
      </c>
      <c r="F43" s="3" t="s">
        <v>40</v>
      </c>
      <c r="G43" s="3" t="s">
        <v>29</v>
      </c>
      <c r="H43" s="47">
        <v>2.1</v>
      </c>
      <c r="I43" s="48">
        <v>2.1</v>
      </c>
      <c r="J43" s="48">
        <v>2</v>
      </c>
      <c r="K43" s="48">
        <v>0</v>
      </c>
      <c r="L43" s="32">
        <v>2.7</v>
      </c>
      <c r="M43" s="33">
        <v>2.7</v>
      </c>
      <c r="N43" s="33">
        <v>2.6</v>
      </c>
      <c r="O43" s="33">
        <v>0</v>
      </c>
      <c r="P43" s="47">
        <v>2.5</v>
      </c>
      <c r="Q43" s="48">
        <v>2.5</v>
      </c>
      <c r="R43" s="48">
        <v>2</v>
      </c>
      <c r="S43" s="48">
        <v>0</v>
      </c>
      <c r="T43" s="47">
        <v>2.5</v>
      </c>
      <c r="U43" s="48">
        <v>2.5</v>
      </c>
      <c r="V43" s="48">
        <v>2</v>
      </c>
      <c r="W43" s="49">
        <v>0</v>
      </c>
    </row>
    <row r="44" spans="1:25" x14ac:dyDescent="0.2">
      <c r="A44" s="170"/>
      <c r="B44" s="174"/>
      <c r="C44" s="138"/>
      <c r="D44" s="129"/>
      <c r="E44" s="9"/>
      <c r="F44" s="135" t="s">
        <v>30</v>
      </c>
      <c r="G44" s="131"/>
      <c r="H44" s="52">
        <f t="shared" ref="H44:W44" si="8">H43</f>
        <v>2.1</v>
      </c>
      <c r="I44" s="52">
        <f t="shared" si="8"/>
        <v>2.1</v>
      </c>
      <c r="J44" s="52">
        <f t="shared" si="8"/>
        <v>2</v>
      </c>
      <c r="K44" s="52">
        <f t="shared" si="8"/>
        <v>0</v>
      </c>
      <c r="L44" s="36">
        <f t="shared" si="8"/>
        <v>2.7</v>
      </c>
      <c r="M44" s="36">
        <f t="shared" si="8"/>
        <v>2.7</v>
      </c>
      <c r="N44" s="36">
        <f t="shared" si="8"/>
        <v>2.6</v>
      </c>
      <c r="O44" s="36">
        <f t="shared" si="8"/>
        <v>0</v>
      </c>
      <c r="P44" s="52">
        <f t="shared" si="8"/>
        <v>2.5</v>
      </c>
      <c r="Q44" s="52">
        <f t="shared" si="8"/>
        <v>2.5</v>
      </c>
      <c r="R44" s="52">
        <f t="shared" si="8"/>
        <v>2</v>
      </c>
      <c r="S44" s="52">
        <f t="shared" si="8"/>
        <v>0</v>
      </c>
      <c r="T44" s="52">
        <f t="shared" si="8"/>
        <v>2.5</v>
      </c>
      <c r="U44" s="52">
        <f t="shared" si="8"/>
        <v>2.5</v>
      </c>
      <c r="V44" s="52">
        <f t="shared" si="8"/>
        <v>2</v>
      </c>
      <c r="W44" s="53">
        <f t="shared" si="8"/>
        <v>0</v>
      </c>
      <c r="X44" s="19"/>
      <c r="Y44" s="19"/>
    </row>
    <row r="45" spans="1:25" x14ac:dyDescent="0.2">
      <c r="A45" s="170"/>
      <c r="B45" s="174"/>
      <c r="C45" s="138"/>
      <c r="D45" s="10"/>
      <c r="E45" s="141" t="s">
        <v>98</v>
      </c>
      <c r="F45" s="142"/>
      <c r="G45" s="143"/>
      <c r="H45" s="35">
        <f t="shared" ref="H45:W45" si="9">H21+H24+H28+H31+H34+H38+H41+H44</f>
        <v>2119.3000000000002</v>
      </c>
      <c r="I45" s="35">
        <f t="shared" si="9"/>
        <v>2119.3000000000002</v>
      </c>
      <c r="J45" s="35">
        <f t="shared" si="9"/>
        <v>691.29000000000008</v>
      </c>
      <c r="K45" s="35">
        <f t="shared" si="9"/>
        <v>0</v>
      </c>
      <c r="L45" s="35">
        <f t="shared" si="9"/>
        <v>2727.2069999999999</v>
      </c>
      <c r="M45" s="35">
        <f t="shared" si="9"/>
        <v>2717.79</v>
      </c>
      <c r="N45" s="35">
        <f t="shared" si="9"/>
        <v>894.34799999999996</v>
      </c>
      <c r="O45" s="35">
        <f t="shared" si="9"/>
        <v>9.4169999999999998</v>
      </c>
      <c r="P45" s="35">
        <f t="shared" si="9"/>
        <v>2343.6</v>
      </c>
      <c r="Q45" s="35">
        <f t="shared" si="9"/>
        <v>2343.6</v>
      </c>
      <c r="R45" s="35">
        <f t="shared" si="9"/>
        <v>776.30000000000007</v>
      </c>
      <c r="S45" s="35">
        <f t="shared" si="9"/>
        <v>0</v>
      </c>
      <c r="T45" s="35">
        <f t="shared" si="9"/>
        <v>2053.8000000000002</v>
      </c>
      <c r="U45" s="35">
        <f t="shared" si="9"/>
        <v>2053.8000000000002</v>
      </c>
      <c r="V45" s="35">
        <f t="shared" si="9"/>
        <v>504.20000000000005</v>
      </c>
      <c r="W45" s="42">
        <f t="shared" si="9"/>
        <v>0</v>
      </c>
    </row>
    <row r="46" spans="1:25" x14ac:dyDescent="0.2">
      <c r="A46" s="170"/>
      <c r="B46" s="174"/>
      <c r="C46" s="138"/>
      <c r="D46" s="4" t="s">
        <v>31</v>
      </c>
      <c r="E46" s="5"/>
      <c r="F46" s="127" t="s">
        <v>59</v>
      </c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122"/>
      <c r="V46" s="122"/>
      <c r="W46" s="124"/>
    </row>
    <row r="47" spans="1:25" x14ac:dyDescent="0.2">
      <c r="A47" s="170"/>
      <c r="B47" s="174"/>
      <c r="C47" s="138"/>
      <c r="D47" s="128" t="s">
        <v>31</v>
      </c>
      <c r="E47" s="6" t="s">
        <v>26</v>
      </c>
      <c r="F47" s="123" t="s">
        <v>60</v>
      </c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122"/>
      <c r="T47" s="122"/>
      <c r="U47" s="122"/>
      <c r="V47" s="122"/>
      <c r="W47" s="124"/>
    </row>
    <row r="48" spans="1:25" ht="33.75" x14ac:dyDescent="0.2">
      <c r="A48" s="170"/>
      <c r="B48" s="174"/>
      <c r="C48" s="138"/>
      <c r="D48" s="129"/>
      <c r="E48" s="3" t="s">
        <v>26</v>
      </c>
      <c r="F48" s="104" t="s">
        <v>40</v>
      </c>
      <c r="G48" s="3" t="s">
        <v>28</v>
      </c>
      <c r="H48" s="47">
        <v>398</v>
      </c>
      <c r="I48" s="48">
        <v>395.5</v>
      </c>
      <c r="J48" s="48">
        <v>0</v>
      </c>
      <c r="K48" s="48">
        <v>2.5</v>
      </c>
      <c r="L48" s="32">
        <v>507</v>
      </c>
      <c r="M48" s="111">
        <v>500.7</v>
      </c>
      <c r="N48" s="33">
        <v>0</v>
      </c>
      <c r="O48" s="111">
        <v>6.3</v>
      </c>
      <c r="P48" s="47">
        <v>432</v>
      </c>
      <c r="Q48" s="48">
        <v>432</v>
      </c>
      <c r="R48" s="48">
        <v>0</v>
      </c>
      <c r="S48" s="48">
        <v>0</v>
      </c>
      <c r="T48" s="47">
        <v>432</v>
      </c>
      <c r="U48" s="48">
        <v>432</v>
      </c>
      <c r="V48" s="48">
        <v>0</v>
      </c>
      <c r="W48" s="49">
        <v>0</v>
      </c>
    </row>
    <row r="49" spans="1:23" s="103" customFormat="1" ht="67.5" x14ac:dyDescent="0.2">
      <c r="A49" s="170"/>
      <c r="B49" s="174"/>
      <c r="C49" s="138"/>
      <c r="D49" s="129"/>
      <c r="E49" s="105" t="s">
        <v>26</v>
      </c>
      <c r="F49" s="106" t="s">
        <v>40</v>
      </c>
      <c r="G49" s="107" t="s">
        <v>29</v>
      </c>
      <c r="H49" s="108">
        <v>0</v>
      </c>
      <c r="I49" s="109">
        <v>0</v>
      </c>
      <c r="J49" s="109">
        <v>0</v>
      </c>
      <c r="K49" s="109">
        <v>0</v>
      </c>
      <c r="L49" s="115">
        <v>92.19</v>
      </c>
      <c r="M49" s="116">
        <v>62.19</v>
      </c>
      <c r="N49" s="116">
        <v>0.52700000000000002</v>
      </c>
      <c r="O49" s="33">
        <v>0</v>
      </c>
      <c r="P49" s="47">
        <v>0</v>
      </c>
      <c r="Q49" s="48">
        <v>0</v>
      </c>
      <c r="R49" s="48">
        <v>0</v>
      </c>
      <c r="S49" s="48">
        <v>0</v>
      </c>
      <c r="T49" s="47">
        <v>0</v>
      </c>
      <c r="U49" s="48">
        <v>0</v>
      </c>
      <c r="V49" s="48">
        <v>0</v>
      </c>
      <c r="W49" s="49">
        <v>0</v>
      </c>
    </row>
    <row r="50" spans="1:23" x14ac:dyDescent="0.2">
      <c r="A50" s="170"/>
      <c r="B50" s="174"/>
      <c r="C50" s="138"/>
      <c r="D50" s="129"/>
      <c r="E50" s="9"/>
      <c r="F50" s="130" t="s">
        <v>30</v>
      </c>
      <c r="G50" s="131"/>
      <c r="H50" s="52">
        <f t="shared" ref="H50:W50" si="10">H48+H49</f>
        <v>398</v>
      </c>
      <c r="I50" s="52">
        <f t="shared" si="10"/>
        <v>395.5</v>
      </c>
      <c r="J50" s="52">
        <f t="shared" si="10"/>
        <v>0</v>
      </c>
      <c r="K50" s="52">
        <f t="shared" si="10"/>
        <v>2.5</v>
      </c>
      <c r="L50" s="36">
        <f t="shared" si="10"/>
        <v>599.19000000000005</v>
      </c>
      <c r="M50" s="36">
        <f t="shared" si="10"/>
        <v>562.89</v>
      </c>
      <c r="N50" s="36">
        <f t="shared" si="10"/>
        <v>0.52700000000000002</v>
      </c>
      <c r="O50" s="36">
        <f t="shared" si="10"/>
        <v>6.3</v>
      </c>
      <c r="P50" s="52">
        <f t="shared" si="10"/>
        <v>432</v>
      </c>
      <c r="Q50" s="52">
        <f t="shared" si="10"/>
        <v>432</v>
      </c>
      <c r="R50" s="52">
        <f t="shared" si="10"/>
        <v>0</v>
      </c>
      <c r="S50" s="52">
        <f t="shared" si="10"/>
        <v>0</v>
      </c>
      <c r="T50" s="52">
        <f t="shared" si="10"/>
        <v>432</v>
      </c>
      <c r="U50" s="52">
        <f t="shared" si="10"/>
        <v>432</v>
      </c>
      <c r="V50" s="52">
        <f t="shared" si="10"/>
        <v>0</v>
      </c>
      <c r="W50" s="53">
        <f t="shared" si="10"/>
        <v>0</v>
      </c>
    </row>
    <row r="51" spans="1:23" x14ac:dyDescent="0.2">
      <c r="A51" s="170"/>
      <c r="B51" s="174"/>
      <c r="C51" s="138"/>
      <c r="D51" s="129"/>
      <c r="E51" s="6" t="s">
        <v>31</v>
      </c>
      <c r="F51" s="123" t="s">
        <v>61</v>
      </c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2"/>
      <c r="R51" s="122"/>
      <c r="S51" s="122"/>
      <c r="T51" s="122"/>
      <c r="U51" s="122"/>
      <c r="V51" s="122"/>
      <c r="W51" s="124"/>
    </row>
    <row r="52" spans="1:23" ht="33.75" x14ac:dyDescent="0.2">
      <c r="A52" s="170"/>
      <c r="B52" s="174"/>
      <c r="C52" s="138"/>
      <c r="D52" s="129"/>
      <c r="E52" s="3">
        <v>2</v>
      </c>
      <c r="F52" s="3" t="s">
        <v>40</v>
      </c>
      <c r="G52" s="3" t="s">
        <v>28</v>
      </c>
      <c r="H52" s="47">
        <v>31</v>
      </c>
      <c r="I52" s="48">
        <v>31</v>
      </c>
      <c r="J52" s="48">
        <v>0</v>
      </c>
      <c r="K52" s="48">
        <v>0</v>
      </c>
      <c r="L52" s="32">
        <v>35</v>
      </c>
      <c r="M52" s="33">
        <v>35</v>
      </c>
      <c r="N52" s="33">
        <v>0</v>
      </c>
      <c r="O52" s="33">
        <v>0</v>
      </c>
      <c r="P52" s="47">
        <v>45.2</v>
      </c>
      <c r="Q52" s="48">
        <v>45.2</v>
      </c>
      <c r="R52" s="48">
        <v>0</v>
      </c>
      <c r="S52" s="48">
        <v>0</v>
      </c>
      <c r="T52" s="47">
        <v>45.2</v>
      </c>
      <c r="U52" s="48">
        <v>45.2</v>
      </c>
      <c r="V52" s="48">
        <v>0</v>
      </c>
      <c r="W52" s="49">
        <v>0</v>
      </c>
    </row>
    <row r="53" spans="1:23" x14ac:dyDescent="0.2">
      <c r="A53" s="170"/>
      <c r="B53" s="174"/>
      <c r="C53" s="138"/>
      <c r="D53" s="129"/>
      <c r="E53" s="9"/>
      <c r="F53" s="135" t="s">
        <v>30</v>
      </c>
      <c r="G53" s="131"/>
      <c r="H53" s="52">
        <f t="shared" ref="H53:R53" si="11">H52</f>
        <v>31</v>
      </c>
      <c r="I53" s="52">
        <f t="shared" si="11"/>
        <v>31</v>
      </c>
      <c r="J53" s="52">
        <f t="shared" si="11"/>
        <v>0</v>
      </c>
      <c r="K53" s="52">
        <f t="shared" si="11"/>
        <v>0</v>
      </c>
      <c r="L53" s="36">
        <f t="shared" si="11"/>
        <v>35</v>
      </c>
      <c r="M53" s="36">
        <f t="shared" si="11"/>
        <v>35</v>
      </c>
      <c r="N53" s="36">
        <f t="shared" si="11"/>
        <v>0</v>
      </c>
      <c r="O53" s="36">
        <f t="shared" si="11"/>
        <v>0</v>
      </c>
      <c r="P53" s="52">
        <f t="shared" si="11"/>
        <v>45.2</v>
      </c>
      <c r="Q53" s="52">
        <f t="shared" si="11"/>
        <v>45.2</v>
      </c>
      <c r="R53" s="52">
        <f t="shared" si="11"/>
        <v>0</v>
      </c>
      <c r="S53" s="52">
        <v>0</v>
      </c>
      <c r="T53" s="52">
        <f>T52</f>
        <v>45.2</v>
      </c>
      <c r="U53" s="52">
        <f>U52</f>
        <v>45.2</v>
      </c>
      <c r="V53" s="52">
        <f>V52</f>
        <v>0</v>
      </c>
      <c r="W53" s="53">
        <f>W52</f>
        <v>0</v>
      </c>
    </row>
    <row r="54" spans="1:23" x14ac:dyDescent="0.2">
      <c r="A54" s="170"/>
      <c r="B54" s="174"/>
      <c r="C54" s="138"/>
      <c r="D54" s="129"/>
      <c r="E54" s="6" t="s">
        <v>32</v>
      </c>
      <c r="F54" s="136" t="s">
        <v>99</v>
      </c>
      <c r="G54" s="122"/>
      <c r="H54" s="122"/>
      <c r="I54" s="122"/>
      <c r="J54" s="122"/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4"/>
    </row>
    <row r="55" spans="1:23" ht="33.75" x14ac:dyDescent="0.2">
      <c r="A55" s="170"/>
      <c r="B55" s="174"/>
      <c r="C55" s="138"/>
      <c r="D55" s="129"/>
      <c r="E55" s="156">
        <v>3</v>
      </c>
      <c r="F55" s="3" t="s">
        <v>40</v>
      </c>
      <c r="G55" s="3" t="s">
        <v>28</v>
      </c>
      <c r="H55" s="47">
        <v>72.400000000000006</v>
      </c>
      <c r="I55" s="48">
        <v>72.400000000000006</v>
      </c>
      <c r="J55" s="48">
        <v>0</v>
      </c>
      <c r="K55" s="48">
        <v>0</v>
      </c>
      <c r="L55" s="110">
        <v>85</v>
      </c>
      <c r="M55" s="111">
        <v>85</v>
      </c>
      <c r="N55" s="33">
        <v>0</v>
      </c>
      <c r="O55" s="33">
        <v>0</v>
      </c>
      <c r="P55" s="47">
        <v>118</v>
      </c>
      <c r="Q55" s="48">
        <v>118</v>
      </c>
      <c r="R55" s="48">
        <v>0</v>
      </c>
      <c r="S55" s="48">
        <v>0</v>
      </c>
      <c r="T55" s="47">
        <v>118</v>
      </c>
      <c r="U55" s="48">
        <v>118</v>
      </c>
      <c r="V55" s="48">
        <v>0</v>
      </c>
      <c r="W55" s="49">
        <v>0</v>
      </c>
    </row>
    <row r="56" spans="1:23" ht="67.5" x14ac:dyDescent="0.2">
      <c r="A56" s="170"/>
      <c r="B56" s="174"/>
      <c r="C56" s="138"/>
      <c r="D56" s="129"/>
      <c r="E56" s="157"/>
      <c r="F56" s="3" t="s">
        <v>40</v>
      </c>
      <c r="G56" s="3" t="s">
        <v>29</v>
      </c>
      <c r="H56" s="47">
        <v>139.80000000000001</v>
      </c>
      <c r="I56" s="48">
        <v>139.80000000000001</v>
      </c>
      <c r="J56" s="48">
        <v>5.3</v>
      </c>
      <c r="K56" s="48">
        <v>0</v>
      </c>
      <c r="L56" s="32">
        <v>149.5</v>
      </c>
      <c r="M56" s="33">
        <v>149.5</v>
      </c>
      <c r="N56" s="33">
        <v>2</v>
      </c>
      <c r="O56" s="33">
        <v>0</v>
      </c>
      <c r="P56" s="47">
        <v>0</v>
      </c>
      <c r="Q56" s="48">
        <v>0</v>
      </c>
      <c r="R56" s="48">
        <v>0</v>
      </c>
      <c r="S56" s="48">
        <v>0</v>
      </c>
      <c r="T56" s="47">
        <v>0</v>
      </c>
      <c r="U56" s="48">
        <v>0</v>
      </c>
      <c r="V56" s="48">
        <v>0</v>
      </c>
      <c r="W56" s="49">
        <v>0</v>
      </c>
    </row>
    <row r="57" spans="1:23" x14ac:dyDescent="0.2">
      <c r="A57" s="170"/>
      <c r="B57" s="174"/>
      <c r="C57" s="138"/>
      <c r="D57" s="129"/>
      <c r="E57" s="9"/>
      <c r="F57" s="135" t="s">
        <v>30</v>
      </c>
      <c r="G57" s="131"/>
      <c r="H57" s="52">
        <f t="shared" ref="H57:W57" si="12">SUM(H55:H56)</f>
        <v>212.20000000000002</v>
      </c>
      <c r="I57" s="52">
        <f t="shared" si="12"/>
        <v>212.20000000000002</v>
      </c>
      <c r="J57" s="52">
        <f t="shared" si="12"/>
        <v>5.3</v>
      </c>
      <c r="K57" s="52">
        <f t="shared" si="12"/>
        <v>0</v>
      </c>
      <c r="L57" s="36">
        <f t="shared" si="12"/>
        <v>234.5</v>
      </c>
      <c r="M57" s="36">
        <f t="shared" si="12"/>
        <v>234.5</v>
      </c>
      <c r="N57" s="36">
        <f t="shared" si="12"/>
        <v>2</v>
      </c>
      <c r="O57" s="36">
        <f t="shared" si="12"/>
        <v>0</v>
      </c>
      <c r="P57" s="52">
        <f t="shared" si="12"/>
        <v>118</v>
      </c>
      <c r="Q57" s="52">
        <f t="shared" si="12"/>
        <v>118</v>
      </c>
      <c r="R57" s="52">
        <f t="shared" si="12"/>
        <v>0</v>
      </c>
      <c r="S57" s="52">
        <f t="shared" si="12"/>
        <v>0</v>
      </c>
      <c r="T57" s="52">
        <f t="shared" si="12"/>
        <v>118</v>
      </c>
      <c r="U57" s="52">
        <f t="shared" si="12"/>
        <v>118</v>
      </c>
      <c r="V57" s="52">
        <f t="shared" si="12"/>
        <v>0</v>
      </c>
      <c r="W57" s="53">
        <f t="shared" si="12"/>
        <v>0</v>
      </c>
    </row>
    <row r="58" spans="1:23" x14ac:dyDescent="0.2">
      <c r="A58" s="170"/>
      <c r="B58" s="174"/>
      <c r="C58" s="138"/>
      <c r="D58" s="129"/>
      <c r="E58" s="6" t="s">
        <v>33</v>
      </c>
      <c r="F58" s="123" t="s">
        <v>62</v>
      </c>
      <c r="G58" s="122"/>
      <c r="H58" s="122"/>
      <c r="I58" s="122"/>
      <c r="J58" s="122"/>
      <c r="K58" s="122"/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24"/>
    </row>
    <row r="59" spans="1:23" ht="33.75" x14ac:dyDescent="0.2">
      <c r="A59" s="170"/>
      <c r="B59" s="174"/>
      <c r="C59" s="138"/>
      <c r="D59" s="129"/>
      <c r="E59" s="3" t="s">
        <v>33</v>
      </c>
      <c r="F59" s="3" t="s">
        <v>40</v>
      </c>
      <c r="G59" s="3" t="s">
        <v>28</v>
      </c>
      <c r="H59" s="47">
        <v>40</v>
      </c>
      <c r="I59" s="48">
        <v>40</v>
      </c>
      <c r="J59" s="48">
        <v>0</v>
      </c>
      <c r="K59" s="48">
        <v>0</v>
      </c>
      <c r="L59" s="32">
        <v>45</v>
      </c>
      <c r="M59" s="33">
        <v>45</v>
      </c>
      <c r="N59" s="33">
        <v>0</v>
      </c>
      <c r="O59" s="33">
        <v>0</v>
      </c>
      <c r="P59" s="47">
        <v>52.3</v>
      </c>
      <c r="Q59" s="48">
        <v>52.3</v>
      </c>
      <c r="R59" s="48">
        <v>0</v>
      </c>
      <c r="S59" s="48">
        <v>0</v>
      </c>
      <c r="T59" s="47">
        <v>52.3</v>
      </c>
      <c r="U59" s="48">
        <v>52.3</v>
      </c>
      <c r="V59" s="48">
        <v>0</v>
      </c>
      <c r="W59" s="49">
        <v>0</v>
      </c>
    </row>
    <row r="60" spans="1:23" x14ac:dyDescent="0.2">
      <c r="A60" s="170"/>
      <c r="B60" s="174"/>
      <c r="C60" s="138"/>
      <c r="D60" s="129"/>
      <c r="E60" s="9"/>
      <c r="F60" s="135" t="s">
        <v>30</v>
      </c>
      <c r="G60" s="131"/>
      <c r="H60" s="52">
        <f t="shared" ref="H60:W60" si="13">H59</f>
        <v>40</v>
      </c>
      <c r="I60" s="52">
        <f t="shared" si="13"/>
        <v>40</v>
      </c>
      <c r="J60" s="52">
        <f t="shared" si="13"/>
        <v>0</v>
      </c>
      <c r="K60" s="52">
        <f t="shared" si="13"/>
        <v>0</v>
      </c>
      <c r="L60" s="36">
        <f t="shared" si="13"/>
        <v>45</v>
      </c>
      <c r="M60" s="36">
        <f t="shared" si="13"/>
        <v>45</v>
      </c>
      <c r="N60" s="36">
        <f t="shared" si="13"/>
        <v>0</v>
      </c>
      <c r="O60" s="36">
        <f t="shared" si="13"/>
        <v>0</v>
      </c>
      <c r="P60" s="52">
        <f t="shared" si="13"/>
        <v>52.3</v>
      </c>
      <c r="Q60" s="52">
        <f t="shared" si="13"/>
        <v>52.3</v>
      </c>
      <c r="R60" s="52">
        <f t="shared" si="13"/>
        <v>0</v>
      </c>
      <c r="S60" s="52">
        <f t="shared" si="13"/>
        <v>0</v>
      </c>
      <c r="T60" s="52">
        <f t="shared" si="13"/>
        <v>52.3</v>
      </c>
      <c r="U60" s="52">
        <f t="shared" si="13"/>
        <v>52.3</v>
      </c>
      <c r="V60" s="52">
        <f t="shared" si="13"/>
        <v>0</v>
      </c>
      <c r="W60" s="53">
        <f t="shared" si="13"/>
        <v>0</v>
      </c>
    </row>
    <row r="61" spans="1:23" x14ac:dyDescent="0.2">
      <c r="A61" s="170"/>
      <c r="B61" s="174"/>
      <c r="C61" s="138"/>
      <c r="D61" s="129"/>
      <c r="E61" s="6" t="s">
        <v>36</v>
      </c>
      <c r="F61" s="123" t="s">
        <v>63</v>
      </c>
      <c r="G61" s="122"/>
      <c r="H61" s="122"/>
      <c r="I61" s="122"/>
      <c r="J61" s="122"/>
      <c r="K61" s="122"/>
      <c r="L61" s="122"/>
      <c r="M61" s="122"/>
      <c r="N61" s="122"/>
      <c r="O61" s="122"/>
      <c r="P61" s="122"/>
      <c r="Q61" s="122"/>
      <c r="R61" s="122"/>
      <c r="S61" s="122"/>
      <c r="T61" s="122"/>
      <c r="U61" s="122"/>
      <c r="V61" s="122"/>
      <c r="W61" s="124"/>
    </row>
    <row r="62" spans="1:23" ht="33.75" x14ac:dyDescent="0.2">
      <c r="A62" s="170"/>
      <c r="B62" s="174"/>
      <c r="C62" s="138"/>
      <c r="D62" s="129"/>
      <c r="E62" s="147" t="s">
        <v>36</v>
      </c>
      <c r="F62" s="65" t="s">
        <v>40</v>
      </c>
      <c r="G62" s="3" t="s">
        <v>28</v>
      </c>
      <c r="H62" s="47">
        <v>1585</v>
      </c>
      <c r="I62" s="48">
        <v>1585</v>
      </c>
      <c r="J62" s="48">
        <v>272</v>
      </c>
      <c r="K62" s="48">
        <v>0</v>
      </c>
      <c r="L62" s="32">
        <v>2000.7</v>
      </c>
      <c r="M62" s="33">
        <v>2000.7</v>
      </c>
      <c r="N62" s="33">
        <v>332</v>
      </c>
      <c r="O62" s="33">
        <v>0</v>
      </c>
      <c r="P62" s="47">
        <v>2093</v>
      </c>
      <c r="Q62" s="48">
        <v>2093</v>
      </c>
      <c r="R62" s="48">
        <v>313.8</v>
      </c>
      <c r="S62" s="48">
        <v>0</v>
      </c>
      <c r="T62" s="47">
        <v>2093</v>
      </c>
      <c r="U62" s="48">
        <v>2093</v>
      </c>
      <c r="V62" s="48">
        <v>313.8</v>
      </c>
      <c r="W62" s="49">
        <v>0</v>
      </c>
    </row>
    <row r="63" spans="1:23" ht="67.5" x14ac:dyDescent="0.2">
      <c r="A63" s="170"/>
      <c r="B63" s="174"/>
      <c r="C63" s="138"/>
      <c r="D63" s="129"/>
      <c r="E63" s="148"/>
      <c r="F63" s="66">
        <v>188714469</v>
      </c>
      <c r="G63" s="3" t="s">
        <v>29</v>
      </c>
      <c r="H63" s="47">
        <v>0</v>
      </c>
      <c r="I63" s="48">
        <v>0</v>
      </c>
      <c r="J63" s="48">
        <v>0</v>
      </c>
      <c r="K63" s="48">
        <v>0</v>
      </c>
      <c r="L63" s="110">
        <v>433.7</v>
      </c>
      <c r="M63" s="111">
        <v>433.7</v>
      </c>
      <c r="N63" s="33">
        <v>0</v>
      </c>
      <c r="O63" s="33">
        <v>0</v>
      </c>
      <c r="P63" s="47">
        <v>205</v>
      </c>
      <c r="Q63" s="48">
        <v>205</v>
      </c>
      <c r="R63" s="48">
        <v>0</v>
      </c>
      <c r="S63" s="48">
        <v>0</v>
      </c>
      <c r="T63" s="47">
        <v>210</v>
      </c>
      <c r="U63" s="48">
        <v>210</v>
      </c>
      <c r="V63" s="48">
        <v>0</v>
      </c>
      <c r="W63" s="49">
        <v>0</v>
      </c>
    </row>
    <row r="64" spans="1:23" x14ac:dyDescent="0.2">
      <c r="A64" s="170"/>
      <c r="B64" s="174"/>
      <c r="C64" s="138"/>
      <c r="D64" s="129"/>
      <c r="E64" s="9"/>
      <c r="F64" s="130" t="s">
        <v>30</v>
      </c>
      <c r="G64" s="131"/>
      <c r="H64" s="52">
        <f t="shared" ref="H64:W64" si="14">H62+H63</f>
        <v>1585</v>
      </c>
      <c r="I64" s="52">
        <f t="shared" si="14"/>
        <v>1585</v>
      </c>
      <c r="J64" s="52">
        <f t="shared" si="14"/>
        <v>272</v>
      </c>
      <c r="K64" s="52">
        <f t="shared" si="14"/>
        <v>0</v>
      </c>
      <c r="L64" s="36">
        <f t="shared" si="14"/>
        <v>2434.4</v>
      </c>
      <c r="M64" s="36">
        <f t="shared" si="14"/>
        <v>2434.4</v>
      </c>
      <c r="N64" s="36">
        <f t="shared" si="14"/>
        <v>332</v>
      </c>
      <c r="O64" s="36">
        <f t="shared" si="14"/>
        <v>0</v>
      </c>
      <c r="P64" s="52">
        <f t="shared" si="14"/>
        <v>2298</v>
      </c>
      <c r="Q64" s="52">
        <f t="shared" si="14"/>
        <v>2298</v>
      </c>
      <c r="R64" s="52">
        <f t="shared" si="14"/>
        <v>313.8</v>
      </c>
      <c r="S64" s="52">
        <f t="shared" si="14"/>
        <v>0</v>
      </c>
      <c r="T64" s="52">
        <f t="shared" si="14"/>
        <v>2303</v>
      </c>
      <c r="U64" s="52">
        <f t="shared" si="14"/>
        <v>2303</v>
      </c>
      <c r="V64" s="52">
        <f t="shared" si="14"/>
        <v>313.8</v>
      </c>
      <c r="W64" s="53">
        <f t="shared" si="14"/>
        <v>0</v>
      </c>
    </row>
    <row r="65" spans="1:23" x14ac:dyDescent="0.2">
      <c r="A65" s="170"/>
      <c r="B65" s="174"/>
      <c r="C65" s="138"/>
      <c r="D65" s="10"/>
      <c r="E65" s="141" t="s">
        <v>98</v>
      </c>
      <c r="F65" s="142"/>
      <c r="G65" s="143"/>
      <c r="H65" s="35">
        <f t="shared" ref="H65:W65" si="15">H50+H53+H57+H60+H64</f>
        <v>2266.1999999999998</v>
      </c>
      <c r="I65" s="35">
        <f t="shared" si="15"/>
        <v>2263.6999999999998</v>
      </c>
      <c r="J65" s="35">
        <f t="shared" si="15"/>
        <v>277.3</v>
      </c>
      <c r="K65" s="35">
        <f t="shared" si="15"/>
        <v>2.5</v>
      </c>
      <c r="L65" s="35">
        <f t="shared" si="15"/>
        <v>3348.09</v>
      </c>
      <c r="M65" s="35">
        <f t="shared" si="15"/>
        <v>3311.79</v>
      </c>
      <c r="N65" s="35">
        <f t="shared" si="15"/>
        <v>334.52699999999999</v>
      </c>
      <c r="O65" s="35">
        <f t="shared" si="15"/>
        <v>6.3</v>
      </c>
      <c r="P65" s="35">
        <f t="shared" si="15"/>
        <v>2945.5</v>
      </c>
      <c r="Q65" s="35">
        <f t="shared" si="15"/>
        <v>2945.5</v>
      </c>
      <c r="R65" s="35">
        <f t="shared" si="15"/>
        <v>313.8</v>
      </c>
      <c r="S65" s="35">
        <f t="shared" si="15"/>
        <v>0</v>
      </c>
      <c r="T65" s="35">
        <f t="shared" si="15"/>
        <v>2950.5</v>
      </c>
      <c r="U65" s="35">
        <f t="shared" si="15"/>
        <v>2950.5</v>
      </c>
      <c r="V65" s="35">
        <f t="shared" si="15"/>
        <v>313.8</v>
      </c>
      <c r="W65" s="42">
        <f t="shared" si="15"/>
        <v>0</v>
      </c>
    </row>
    <row r="66" spans="1:23" x14ac:dyDescent="0.2">
      <c r="A66" s="170"/>
      <c r="B66" s="174"/>
      <c r="C66" s="138"/>
      <c r="D66" s="4" t="s">
        <v>32</v>
      </c>
      <c r="E66" s="5"/>
      <c r="F66" s="127" t="s">
        <v>64</v>
      </c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24"/>
    </row>
    <row r="67" spans="1:23" x14ac:dyDescent="0.2">
      <c r="A67" s="170"/>
      <c r="B67" s="174"/>
      <c r="C67" s="138"/>
      <c r="D67" s="128" t="s">
        <v>32</v>
      </c>
      <c r="E67" s="6" t="s">
        <v>26</v>
      </c>
      <c r="F67" s="153" t="s">
        <v>65</v>
      </c>
      <c r="G67" s="154"/>
      <c r="H67" s="154"/>
      <c r="I67" s="154"/>
      <c r="J67" s="154"/>
      <c r="K67" s="154"/>
      <c r="L67" s="154"/>
      <c r="M67" s="154"/>
      <c r="N67" s="154"/>
      <c r="O67" s="154"/>
      <c r="P67" s="154"/>
      <c r="Q67" s="154"/>
      <c r="R67" s="154"/>
      <c r="S67" s="154"/>
      <c r="T67" s="154"/>
      <c r="U67" s="154"/>
      <c r="V67" s="154"/>
      <c r="W67" s="155"/>
    </row>
    <row r="68" spans="1:23" ht="45" x14ac:dyDescent="0.2">
      <c r="A68" s="170"/>
      <c r="B68" s="174"/>
      <c r="C68" s="138"/>
      <c r="D68" s="129"/>
      <c r="E68" s="156" t="s">
        <v>26</v>
      </c>
      <c r="F68" s="3" t="s">
        <v>45</v>
      </c>
      <c r="G68" s="3" t="s">
        <v>27</v>
      </c>
      <c r="H68" s="47">
        <v>34</v>
      </c>
      <c r="I68" s="48">
        <v>34</v>
      </c>
      <c r="J68" s="48">
        <v>0</v>
      </c>
      <c r="K68" s="48">
        <v>0</v>
      </c>
      <c r="L68" s="38">
        <v>35</v>
      </c>
      <c r="M68" s="39">
        <v>35</v>
      </c>
      <c r="N68" s="39">
        <v>0</v>
      </c>
      <c r="O68" s="39">
        <v>0</v>
      </c>
      <c r="P68" s="47">
        <v>37</v>
      </c>
      <c r="Q68" s="48">
        <v>37</v>
      </c>
      <c r="R68" s="48">
        <v>0</v>
      </c>
      <c r="S68" s="48">
        <v>0</v>
      </c>
      <c r="T68" s="47">
        <v>40</v>
      </c>
      <c r="U68" s="48">
        <v>40</v>
      </c>
      <c r="V68" s="48">
        <v>0</v>
      </c>
      <c r="W68" s="49">
        <v>0</v>
      </c>
    </row>
    <row r="69" spans="1:23" ht="33.75" x14ac:dyDescent="0.2">
      <c r="A69" s="170"/>
      <c r="B69" s="174"/>
      <c r="C69" s="138"/>
      <c r="D69" s="129"/>
      <c r="E69" s="138"/>
      <c r="F69" s="3" t="s">
        <v>45</v>
      </c>
      <c r="G69" s="3" t="s">
        <v>28</v>
      </c>
      <c r="H69" s="47">
        <v>967</v>
      </c>
      <c r="I69" s="48">
        <v>967</v>
      </c>
      <c r="J69" s="48">
        <v>857.4</v>
      </c>
      <c r="K69" s="48">
        <v>0</v>
      </c>
      <c r="L69" s="110">
        <v>1287.56</v>
      </c>
      <c r="M69" s="111">
        <v>1287.56</v>
      </c>
      <c r="N69" s="33">
        <v>1142.0999999999999</v>
      </c>
      <c r="O69" s="33">
        <v>0</v>
      </c>
      <c r="P69" s="47">
        <v>1526.1</v>
      </c>
      <c r="Q69" s="48">
        <v>1526.1</v>
      </c>
      <c r="R69" s="48">
        <v>1284.2</v>
      </c>
      <c r="S69" s="48">
        <v>0</v>
      </c>
      <c r="T69" s="47">
        <v>1602.4</v>
      </c>
      <c r="U69" s="48">
        <v>1602.4</v>
      </c>
      <c r="V69" s="48">
        <v>1348.4</v>
      </c>
      <c r="W69" s="49">
        <v>0</v>
      </c>
    </row>
    <row r="70" spans="1:23" ht="67.5" x14ac:dyDescent="0.2">
      <c r="A70" s="170"/>
      <c r="B70" s="174"/>
      <c r="C70" s="138"/>
      <c r="D70" s="129"/>
      <c r="E70" s="157"/>
      <c r="F70" s="3" t="s">
        <v>45</v>
      </c>
      <c r="G70" s="3" t="s">
        <v>29</v>
      </c>
      <c r="H70" s="32">
        <v>55.76</v>
      </c>
      <c r="I70" s="33">
        <v>55.76</v>
      </c>
      <c r="J70" s="33">
        <v>54.933</v>
      </c>
      <c r="K70" s="48">
        <v>0</v>
      </c>
      <c r="L70" s="32">
        <v>199.572</v>
      </c>
      <c r="M70" s="33">
        <v>199.572</v>
      </c>
      <c r="N70" s="33">
        <v>125.639</v>
      </c>
      <c r="O70" s="33">
        <v>0</v>
      </c>
      <c r="P70" s="47">
        <v>0</v>
      </c>
      <c r="Q70" s="48">
        <v>0</v>
      </c>
      <c r="R70" s="48">
        <v>0</v>
      </c>
      <c r="S70" s="48">
        <v>0</v>
      </c>
      <c r="T70" s="47">
        <v>0</v>
      </c>
      <c r="U70" s="48">
        <v>0</v>
      </c>
      <c r="V70" s="48">
        <v>0</v>
      </c>
      <c r="W70" s="49">
        <v>0</v>
      </c>
    </row>
    <row r="71" spans="1:23" x14ac:dyDescent="0.2">
      <c r="A71" s="170"/>
      <c r="B71" s="174"/>
      <c r="C71" s="138"/>
      <c r="D71" s="129"/>
      <c r="E71" s="9"/>
      <c r="F71" s="135" t="s">
        <v>30</v>
      </c>
      <c r="G71" s="131"/>
      <c r="H71" s="50">
        <f t="shared" ref="H71:W71" si="16">SUM(H68:H70)</f>
        <v>1056.76</v>
      </c>
      <c r="I71" s="50">
        <f t="shared" si="16"/>
        <v>1056.76</v>
      </c>
      <c r="J71" s="50">
        <f t="shared" si="16"/>
        <v>912.33299999999997</v>
      </c>
      <c r="K71" s="50">
        <f t="shared" si="16"/>
        <v>0</v>
      </c>
      <c r="L71" s="34">
        <f t="shared" si="16"/>
        <v>1522.1320000000001</v>
      </c>
      <c r="M71" s="34">
        <f t="shared" si="16"/>
        <v>1522.1320000000001</v>
      </c>
      <c r="N71" s="34">
        <f t="shared" si="16"/>
        <v>1267.7389999999998</v>
      </c>
      <c r="O71" s="34">
        <f t="shared" si="16"/>
        <v>0</v>
      </c>
      <c r="P71" s="50">
        <f t="shared" si="16"/>
        <v>1563.1</v>
      </c>
      <c r="Q71" s="50">
        <f t="shared" si="16"/>
        <v>1563.1</v>
      </c>
      <c r="R71" s="50">
        <f t="shared" si="16"/>
        <v>1284.2</v>
      </c>
      <c r="S71" s="50">
        <f t="shared" si="16"/>
        <v>0</v>
      </c>
      <c r="T71" s="50">
        <f t="shared" si="16"/>
        <v>1642.4</v>
      </c>
      <c r="U71" s="50">
        <f t="shared" si="16"/>
        <v>1642.4</v>
      </c>
      <c r="V71" s="50">
        <f t="shared" si="16"/>
        <v>1348.4</v>
      </c>
      <c r="W71" s="51">
        <f t="shared" si="16"/>
        <v>0</v>
      </c>
    </row>
    <row r="72" spans="1:23" x14ac:dyDescent="0.2">
      <c r="A72" s="170"/>
      <c r="B72" s="174"/>
      <c r="C72" s="138"/>
      <c r="D72" s="129"/>
      <c r="E72" s="6" t="s">
        <v>31</v>
      </c>
      <c r="F72" s="123" t="s">
        <v>34</v>
      </c>
      <c r="G72" s="122"/>
      <c r="H72" s="122"/>
      <c r="I72" s="122"/>
      <c r="J72" s="122"/>
      <c r="K72" s="122"/>
      <c r="L72" s="122"/>
      <c r="M72" s="122"/>
      <c r="N72" s="122"/>
      <c r="O72" s="122"/>
      <c r="P72" s="122"/>
      <c r="Q72" s="122"/>
      <c r="R72" s="122"/>
      <c r="S72" s="122"/>
      <c r="T72" s="122"/>
      <c r="U72" s="122"/>
      <c r="V72" s="122"/>
      <c r="W72" s="124"/>
    </row>
    <row r="73" spans="1:23" ht="33.75" x14ac:dyDescent="0.2">
      <c r="A73" s="170"/>
      <c r="B73" s="174"/>
      <c r="C73" s="138"/>
      <c r="D73" s="129"/>
      <c r="E73" s="3" t="s">
        <v>31</v>
      </c>
      <c r="F73" s="3" t="s">
        <v>35</v>
      </c>
      <c r="G73" s="3" t="s">
        <v>28</v>
      </c>
      <c r="H73" s="44">
        <v>0</v>
      </c>
      <c r="I73" s="45">
        <v>0</v>
      </c>
      <c r="J73" s="45">
        <v>0</v>
      </c>
      <c r="K73" s="45">
        <v>0</v>
      </c>
      <c r="L73" s="32">
        <v>17</v>
      </c>
      <c r="M73" s="33">
        <v>17</v>
      </c>
      <c r="N73" s="111">
        <v>16.7</v>
      </c>
      <c r="O73" s="33">
        <v>0</v>
      </c>
      <c r="P73" s="32">
        <v>252.5</v>
      </c>
      <c r="Q73" s="33">
        <v>252.5</v>
      </c>
      <c r="R73" s="33">
        <v>238.1</v>
      </c>
      <c r="S73" s="33">
        <v>0</v>
      </c>
      <c r="T73" s="32">
        <v>277.8</v>
      </c>
      <c r="U73" s="33">
        <v>277.8</v>
      </c>
      <c r="V73" s="33">
        <v>261.89999999999998</v>
      </c>
      <c r="W73" s="40">
        <v>0</v>
      </c>
    </row>
    <row r="74" spans="1:23" x14ac:dyDescent="0.2">
      <c r="A74" s="170"/>
      <c r="B74" s="174"/>
      <c r="C74" s="138"/>
      <c r="D74" s="129"/>
      <c r="E74" s="9"/>
      <c r="F74" s="135" t="s">
        <v>30</v>
      </c>
      <c r="G74" s="131"/>
      <c r="H74" s="50">
        <f t="shared" ref="H74:W74" si="17">H73</f>
        <v>0</v>
      </c>
      <c r="I74" s="50">
        <f t="shared" si="17"/>
        <v>0</v>
      </c>
      <c r="J74" s="50">
        <f t="shared" si="17"/>
        <v>0</v>
      </c>
      <c r="K74" s="50">
        <f t="shared" si="17"/>
        <v>0</v>
      </c>
      <c r="L74" s="34">
        <f t="shared" si="17"/>
        <v>17</v>
      </c>
      <c r="M74" s="34">
        <f t="shared" si="17"/>
        <v>17</v>
      </c>
      <c r="N74" s="34">
        <f t="shared" si="17"/>
        <v>16.7</v>
      </c>
      <c r="O74" s="34">
        <f t="shared" si="17"/>
        <v>0</v>
      </c>
      <c r="P74" s="34">
        <f t="shared" si="17"/>
        <v>252.5</v>
      </c>
      <c r="Q74" s="34">
        <f t="shared" si="17"/>
        <v>252.5</v>
      </c>
      <c r="R74" s="34">
        <f t="shared" si="17"/>
        <v>238.1</v>
      </c>
      <c r="S74" s="34">
        <f t="shared" si="17"/>
        <v>0</v>
      </c>
      <c r="T74" s="34">
        <f t="shared" si="17"/>
        <v>277.8</v>
      </c>
      <c r="U74" s="34">
        <f t="shared" si="17"/>
        <v>277.8</v>
      </c>
      <c r="V74" s="34">
        <f t="shared" si="17"/>
        <v>261.89999999999998</v>
      </c>
      <c r="W74" s="41">
        <f t="shared" si="17"/>
        <v>0</v>
      </c>
    </row>
    <row r="75" spans="1:23" x14ac:dyDescent="0.2">
      <c r="A75" s="170"/>
      <c r="B75" s="174"/>
      <c r="C75" s="138"/>
      <c r="D75" s="10"/>
      <c r="E75" s="141" t="s">
        <v>98</v>
      </c>
      <c r="F75" s="142"/>
      <c r="G75" s="143"/>
      <c r="H75" s="35">
        <f t="shared" ref="H75:W75" si="18">H71+H74</f>
        <v>1056.76</v>
      </c>
      <c r="I75" s="35">
        <f t="shared" si="18"/>
        <v>1056.76</v>
      </c>
      <c r="J75" s="35">
        <f t="shared" si="18"/>
        <v>912.33299999999997</v>
      </c>
      <c r="K75" s="35">
        <f t="shared" si="18"/>
        <v>0</v>
      </c>
      <c r="L75" s="35">
        <f t="shared" si="18"/>
        <v>1539.1320000000001</v>
      </c>
      <c r="M75" s="35">
        <f t="shared" si="18"/>
        <v>1539.1320000000001</v>
      </c>
      <c r="N75" s="35">
        <f t="shared" si="18"/>
        <v>1284.4389999999999</v>
      </c>
      <c r="O75" s="35">
        <f t="shared" si="18"/>
        <v>0</v>
      </c>
      <c r="P75" s="35">
        <f t="shared" si="18"/>
        <v>1815.6</v>
      </c>
      <c r="Q75" s="35">
        <f t="shared" si="18"/>
        <v>1815.6</v>
      </c>
      <c r="R75" s="35">
        <f t="shared" si="18"/>
        <v>1522.3</v>
      </c>
      <c r="S75" s="35">
        <f t="shared" si="18"/>
        <v>0</v>
      </c>
      <c r="T75" s="35">
        <f t="shared" si="18"/>
        <v>1920.2</v>
      </c>
      <c r="U75" s="35">
        <f t="shared" si="18"/>
        <v>1920.2</v>
      </c>
      <c r="V75" s="35">
        <f t="shared" si="18"/>
        <v>1610.3000000000002</v>
      </c>
      <c r="W75" s="42">
        <f t="shared" si="18"/>
        <v>0</v>
      </c>
    </row>
    <row r="76" spans="1:23" x14ac:dyDescent="0.2">
      <c r="A76" s="170"/>
      <c r="B76" s="174"/>
      <c r="C76" s="138"/>
      <c r="D76" s="4" t="s">
        <v>33</v>
      </c>
      <c r="E76" s="5"/>
      <c r="F76" s="127" t="s">
        <v>66</v>
      </c>
      <c r="G76" s="122"/>
      <c r="H76" s="122"/>
      <c r="I76" s="122"/>
      <c r="J76" s="122"/>
      <c r="K76" s="122"/>
      <c r="L76" s="122"/>
      <c r="M76" s="122"/>
      <c r="N76" s="122"/>
      <c r="O76" s="122"/>
      <c r="P76" s="122"/>
      <c r="Q76" s="122"/>
      <c r="R76" s="122"/>
      <c r="S76" s="122"/>
      <c r="T76" s="122"/>
      <c r="U76" s="122"/>
      <c r="V76" s="122"/>
      <c r="W76" s="124"/>
    </row>
    <row r="77" spans="1:23" x14ac:dyDescent="0.2">
      <c r="A77" s="170"/>
      <c r="B77" s="174"/>
      <c r="C77" s="138"/>
      <c r="D77" s="128" t="s">
        <v>33</v>
      </c>
      <c r="E77" s="6" t="s">
        <v>26</v>
      </c>
      <c r="F77" s="123" t="s">
        <v>67</v>
      </c>
      <c r="G77" s="122"/>
      <c r="H77" s="122"/>
      <c r="I77" s="122"/>
      <c r="J77" s="122"/>
      <c r="K77" s="122"/>
      <c r="L77" s="122"/>
      <c r="M77" s="122"/>
      <c r="N77" s="122"/>
      <c r="O77" s="122"/>
      <c r="P77" s="122"/>
      <c r="Q77" s="122"/>
      <c r="R77" s="122"/>
      <c r="S77" s="122"/>
      <c r="T77" s="122"/>
      <c r="U77" s="122"/>
      <c r="V77" s="122"/>
      <c r="W77" s="124"/>
    </row>
    <row r="78" spans="1:23" ht="45" x14ac:dyDescent="0.2">
      <c r="A78" s="170"/>
      <c r="B78" s="174"/>
      <c r="C78" s="138"/>
      <c r="D78" s="129"/>
      <c r="E78" s="156" t="s">
        <v>26</v>
      </c>
      <c r="F78" s="3" t="s">
        <v>68</v>
      </c>
      <c r="G78" s="3" t="s">
        <v>27</v>
      </c>
      <c r="H78" s="47">
        <v>14.8</v>
      </c>
      <c r="I78" s="48">
        <v>13.2</v>
      </c>
      <c r="J78" s="48">
        <v>0</v>
      </c>
      <c r="K78" s="48">
        <v>1.6</v>
      </c>
      <c r="L78" s="32">
        <v>13</v>
      </c>
      <c r="M78" s="33">
        <v>13</v>
      </c>
      <c r="N78" s="33">
        <v>0</v>
      </c>
      <c r="O78" s="33">
        <v>0</v>
      </c>
      <c r="P78" s="47">
        <v>13.2</v>
      </c>
      <c r="Q78" s="48">
        <v>13.2</v>
      </c>
      <c r="R78" s="48">
        <v>0</v>
      </c>
      <c r="S78" s="48">
        <v>0</v>
      </c>
      <c r="T78" s="47">
        <v>13.5</v>
      </c>
      <c r="U78" s="48">
        <v>13.5</v>
      </c>
      <c r="V78" s="48">
        <v>0</v>
      </c>
      <c r="W78" s="49">
        <v>0</v>
      </c>
    </row>
    <row r="79" spans="1:23" ht="67.5" x14ac:dyDescent="0.2">
      <c r="A79" s="170"/>
      <c r="B79" s="174"/>
      <c r="C79" s="138"/>
      <c r="D79" s="129"/>
      <c r="E79" s="164"/>
      <c r="F79" s="3">
        <v>171697549</v>
      </c>
      <c r="G79" s="3" t="s">
        <v>29</v>
      </c>
      <c r="H79" s="47">
        <v>1.37</v>
      </c>
      <c r="I79" s="48">
        <v>1.37</v>
      </c>
      <c r="J79" s="48">
        <v>1.35</v>
      </c>
      <c r="K79" s="48">
        <v>0</v>
      </c>
      <c r="L79" s="32">
        <v>6</v>
      </c>
      <c r="M79" s="33">
        <v>6</v>
      </c>
      <c r="N79" s="33">
        <v>6</v>
      </c>
      <c r="O79" s="33">
        <v>0</v>
      </c>
      <c r="P79" s="47">
        <v>0</v>
      </c>
      <c r="Q79" s="48">
        <v>0</v>
      </c>
      <c r="R79" s="48">
        <v>0</v>
      </c>
      <c r="S79" s="48">
        <v>0</v>
      </c>
      <c r="T79" s="47">
        <v>0</v>
      </c>
      <c r="U79" s="48">
        <v>0</v>
      </c>
      <c r="V79" s="48">
        <v>0</v>
      </c>
      <c r="W79" s="49">
        <v>0</v>
      </c>
    </row>
    <row r="80" spans="1:23" ht="33.75" x14ac:dyDescent="0.2">
      <c r="A80" s="170"/>
      <c r="B80" s="174"/>
      <c r="C80" s="138"/>
      <c r="D80" s="129"/>
      <c r="E80" s="138"/>
      <c r="F80" s="3" t="s">
        <v>68</v>
      </c>
      <c r="G80" s="3" t="s">
        <v>28</v>
      </c>
      <c r="H80" s="47">
        <v>181.2</v>
      </c>
      <c r="I80" s="48">
        <v>181.2</v>
      </c>
      <c r="J80" s="48">
        <v>156.4</v>
      </c>
      <c r="K80" s="48">
        <v>0</v>
      </c>
      <c r="L80" s="110">
        <v>207.7</v>
      </c>
      <c r="M80" s="111">
        <v>207.7</v>
      </c>
      <c r="N80" s="33">
        <v>178.8</v>
      </c>
      <c r="O80" s="33">
        <v>0</v>
      </c>
      <c r="P80" s="47">
        <v>264.89999999999998</v>
      </c>
      <c r="Q80" s="48">
        <v>264.89999999999998</v>
      </c>
      <c r="R80" s="48">
        <v>214.2</v>
      </c>
      <c r="S80" s="48">
        <v>0</v>
      </c>
      <c r="T80" s="47">
        <v>278.2</v>
      </c>
      <c r="U80" s="48">
        <v>278.2</v>
      </c>
      <c r="V80" s="48">
        <v>224.9</v>
      </c>
      <c r="W80" s="49">
        <v>0</v>
      </c>
    </row>
    <row r="81" spans="1:23" x14ac:dyDescent="0.2">
      <c r="A81" s="170"/>
      <c r="B81" s="174"/>
      <c r="C81" s="138"/>
      <c r="D81" s="129"/>
      <c r="E81" s="9"/>
      <c r="F81" s="135" t="s">
        <v>30</v>
      </c>
      <c r="G81" s="131"/>
      <c r="H81" s="50">
        <f t="shared" ref="H81:W81" si="19">SUM(H78:H80)</f>
        <v>197.37</v>
      </c>
      <c r="I81" s="50">
        <f t="shared" si="19"/>
        <v>195.76999999999998</v>
      </c>
      <c r="J81" s="50">
        <f t="shared" si="19"/>
        <v>157.75</v>
      </c>
      <c r="K81" s="50">
        <f t="shared" si="19"/>
        <v>1.6</v>
      </c>
      <c r="L81" s="34">
        <f t="shared" si="19"/>
        <v>226.7</v>
      </c>
      <c r="M81" s="34">
        <f t="shared" si="19"/>
        <v>226.7</v>
      </c>
      <c r="N81" s="34">
        <f t="shared" si="19"/>
        <v>184.8</v>
      </c>
      <c r="O81" s="34">
        <f t="shared" si="19"/>
        <v>0</v>
      </c>
      <c r="P81" s="50">
        <f t="shared" si="19"/>
        <v>278.09999999999997</v>
      </c>
      <c r="Q81" s="50">
        <f t="shared" si="19"/>
        <v>278.09999999999997</v>
      </c>
      <c r="R81" s="50">
        <f t="shared" si="19"/>
        <v>214.2</v>
      </c>
      <c r="S81" s="50">
        <f t="shared" si="19"/>
        <v>0</v>
      </c>
      <c r="T81" s="50">
        <f t="shared" si="19"/>
        <v>291.7</v>
      </c>
      <c r="U81" s="50">
        <f t="shared" si="19"/>
        <v>291.7</v>
      </c>
      <c r="V81" s="50">
        <f t="shared" si="19"/>
        <v>224.9</v>
      </c>
      <c r="W81" s="51">
        <f t="shared" si="19"/>
        <v>0</v>
      </c>
    </row>
    <row r="82" spans="1:23" x14ac:dyDescent="0.2">
      <c r="A82" s="170"/>
      <c r="B82" s="174"/>
      <c r="C82" s="138"/>
      <c r="D82" s="10"/>
      <c r="E82" s="141" t="s">
        <v>98</v>
      </c>
      <c r="F82" s="142"/>
      <c r="G82" s="143"/>
      <c r="H82" s="35">
        <f t="shared" ref="H82:W82" si="20">H81</f>
        <v>197.37</v>
      </c>
      <c r="I82" s="35">
        <f t="shared" si="20"/>
        <v>195.76999999999998</v>
      </c>
      <c r="J82" s="35">
        <f t="shared" si="20"/>
        <v>157.75</v>
      </c>
      <c r="K82" s="35">
        <f t="shared" si="20"/>
        <v>1.6</v>
      </c>
      <c r="L82" s="35">
        <f t="shared" si="20"/>
        <v>226.7</v>
      </c>
      <c r="M82" s="35">
        <f t="shared" si="20"/>
        <v>226.7</v>
      </c>
      <c r="N82" s="35">
        <f t="shared" si="20"/>
        <v>184.8</v>
      </c>
      <c r="O82" s="35">
        <f t="shared" si="20"/>
        <v>0</v>
      </c>
      <c r="P82" s="35">
        <f t="shared" si="20"/>
        <v>278.09999999999997</v>
      </c>
      <c r="Q82" s="35">
        <f t="shared" si="20"/>
        <v>278.09999999999997</v>
      </c>
      <c r="R82" s="35">
        <f t="shared" si="20"/>
        <v>214.2</v>
      </c>
      <c r="S82" s="35">
        <f t="shared" si="20"/>
        <v>0</v>
      </c>
      <c r="T82" s="35">
        <f t="shared" si="20"/>
        <v>291.7</v>
      </c>
      <c r="U82" s="35">
        <f t="shared" si="20"/>
        <v>291.7</v>
      </c>
      <c r="V82" s="35">
        <f t="shared" si="20"/>
        <v>224.9</v>
      </c>
      <c r="W82" s="42">
        <f t="shared" si="20"/>
        <v>0</v>
      </c>
    </row>
    <row r="83" spans="1:23" x14ac:dyDescent="0.2">
      <c r="A83" s="170"/>
      <c r="B83" s="174"/>
      <c r="C83" s="138"/>
      <c r="D83" s="4" t="s">
        <v>36</v>
      </c>
      <c r="E83" s="5"/>
      <c r="F83" s="127" t="s">
        <v>69</v>
      </c>
      <c r="G83" s="122"/>
      <c r="H83" s="122"/>
      <c r="I83" s="122"/>
      <c r="J83" s="122"/>
      <c r="K83" s="122"/>
      <c r="L83" s="122"/>
      <c r="M83" s="122"/>
      <c r="N83" s="122"/>
      <c r="O83" s="122"/>
      <c r="P83" s="122"/>
      <c r="Q83" s="122"/>
      <c r="R83" s="122"/>
      <c r="S83" s="122"/>
      <c r="T83" s="122"/>
      <c r="U83" s="122"/>
      <c r="V83" s="122"/>
      <c r="W83" s="124"/>
    </row>
    <row r="84" spans="1:23" x14ac:dyDescent="0.2">
      <c r="A84" s="170"/>
      <c r="B84" s="174"/>
      <c r="C84" s="138"/>
      <c r="D84" s="128" t="s">
        <v>36</v>
      </c>
      <c r="E84" s="6" t="s">
        <v>26</v>
      </c>
      <c r="F84" s="123" t="s">
        <v>70</v>
      </c>
      <c r="G84" s="122"/>
      <c r="H84" s="122"/>
      <c r="I84" s="122"/>
      <c r="J84" s="122"/>
      <c r="K84" s="122"/>
      <c r="L84" s="122"/>
      <c r="M84" s="122"/>
      <c r="N84" s="122"/>
      <c r="O84" s="122"/>
      <c r="P84" s="122"/>
      <c r="Q84" s="122"/>
      <c r="R84" s="122"/>
      <c r="S84" s="122"/>
      <c r="T84" s="122"/>
      <c r="U84" s="122"/>
      <c r="V84" s="122"/>
      <c r="W84" s="124"/>
    </row>
    <row r="85" spans="1:23" ht="67.5" x14ac:dyDescent="0.2">
      <c r="A85" s="170"/>
      <c r="B85" s="174"/>
      <c r="C85" s="138"/>
      <c r="D85" s="129"/>
      <c r="E85" s="12"/>
      <c r="F85" s="3" t="s">
        <v>40</v>
      </c>
      <c r="G85" s="3" t="s">
        <v>29</v>
      </c>
      <c r="H85" s="47">
        <v>63.1</v>
      </c>
      <c r="I85" s="48">
        <v>63.1</v>
      </c>
      <c r="J85" s="48">
        <v>0</v>
      </c>
      <c r="K85" s="48">
        <v>0</v>
      </c>
      <c r="L85" s="108">
        <v>130.1</v>
      </c>
      <c r="M85" s="109">
        <v>130.1</v>
      </c>
      <c r="N85" s="109">
        <v>9.8569999999999993</v>
      </c>
      <c r="O85" s="33">
        <v>0</v>
      </c>
      <c r="P85" s="47">
        <v>63</v>
      </c>
      <c r="Q85" s="48">
        <v>63</v>
      </c>
      <c r="R85" s="48">
        <v>0</v>
      </c>
      <c r="S85" s="48">
        <v>0</v>
      </c>
      <c r="T85" s="47">
        <v>63</v>
      </c>
      <c r="U85" s="48">
        <v>63</v>
      </c>
      <c r="V85" s="48">
        <v>0</v>
      </c>
      <c r="W85" s="49">
        <v>0</v>
      </c>
    </row>
    <row r="86" spans="1:23" x14ac:dyDescent="0.2">
      <c r="A86" s="170"/>
      <c r="B86" s="174"/>
      <c r="C86" s="138"/>
      <c r="D86" s="129"/>
      <c r="E86" s="9"/>
      <c r="F86" s="135" t="s">
        <v>30</v>
      </c>
      <c r="G86" s="131"/>
      <c r="H86" s="50">
        <f t="shared" ref="H86:W87" si="21">H85</f>
        <v>63.1</v>
      </c>
      <c r="I86" s="50">
        <f t="shared" si="21"/>
        <v>63.1</v>
      </c>
      <c r="J86" s="50">
        <f t="shared" si="21"/>
        <v>0</v>
      </c>
      <c r="K86" s="50">
        <f t="shared" si="21"/>
        <v>0</v>
      </c>
      <c r="L86" s="34">
        <f t="shared" si="21"/>
        <v>130.1</v>
      </c>
      <c r="M86" s="34">
        <f t="shared" si="21"/>
        <v>130.1</v>
      </c>
      <c r="N86" s="34">
        <f t="shared" si="21"/>
        <v>9.8569999999999993</v>
      </c>
      <c r="O86" s="34">
        <f t="shared" si="21"/>
        <v>0</v>
      </c>
      <c r="P86" s="50">
        <f t="shared" si="21"/>
        <v>63</v>
      </c>
      <c r="Q86" s="50">
        <f t="shared" si="21"/>
        <v>63</v>
      </c>
      <c r="R86" s="50">
        <f t="shared" si="21"/>
        <v>0</v>
      </c>
      <c r="S86" s="50">
        <f t="shared" si="21"/>
        <v>0</v>
      </c>
      <c r="T86" s="50">
        <f t="shared" si="21"/>
        <v>63</v>
      </c>
      <c r="U86" s="50">
        <f t="shared" si="21"/>
        <v>63</v>
      </c>
      <c r="V86" s="50">
        <f t="shared" si="21"/>
        <v>0</v>
      </c>
      <c r="W86" s="51">
        <f t="shared" si="21"/>
        <v>0</v>
      </c>
    </row>
    <row r="87" spans="1:23" x14ac:dyDescent="0.2">
      <c r="A87" s="170"/>
      <c r="B87" s="174"/>
      <c r="C87" s="138"/>
      <c r="D87" s="10"/>
      <c r="E87" s="149" t="s">
        <v>98</v>
      </c>
      <c r="F87" s="150"/>
      <c r="G87" s="151"/>
      <c r="H87" s="35">
        <f t="shared" si="21"/>
        <v>63.1</v>
      </c>
      <c r="I87" s="35">
        <f t="shared" si="21"/>
        <v>63.1</v>
      </c>
      <c r="J87" s="35">
        <f t="shared" si="21"/>
        <v>0</v>
      </c>
      <c r="K87" s="35">
        <f t="shared" si="21"/>
        <v>0</v>
      </c>
      <c r="L87" s="35">
        <f t="shared" si="21"/>
        <v>130.1</v>
      </c>
      <c r="M87" s="35">
        <f t="shared" si="21"/>
        <v>130.1</v>
      </c>
      <c r="N87" s="35">
        <f t="shared" si="21"/>
        <v>9.8569999999999993</v>
      </c>
      <c r="O87" s="35">
        <f t="shared" si="21"/>
        <v>0</v>
      </c>
      <c r="P87" s="35">
        <f t="shared" si="21"/>
        <v>63</v>
      </c>
      <c r="Q87" s="35">
        <f t="shared" si="21"/>
        <v>63</v>
      </c>
      <c r="R87" s="35">
        <f t="shared" si="21"/>
        <v>0</v>
      </c>
      <c r="S87" s="35">
        <f t="shared" si="21"/>
        <v>0</v>
      </c>
      <c r="T87" s="35">
        <f t="shared" si="21"/>
        <v>63</v>
      </c>
      <c r="U87" s="35">
        <f t="shared" si="21"/>
        <v>63</v>
      </c>
      <c r="V87" s="35">
        <f t="shared" si="21"/>
        <v>0</v>
      </c>
      <c r="W87" s="42">
        <f t="shared" si="21"/>
        <v>0</v>
      </c>
    </row>
    <row r="88" spans="1:23" x14ac:dyDescent="0.2">
      <c r="A88" s="170"/>
      <c r="B88" s="174"/>
      <c r="C88" s="138"/>
      <c r="D88" s="4" t="s">
        <v>38</v>
      </c>
      <c r="E88" s="5"/>
      <c r="F88" s="127" t="s">
        <v>71</v>
      </c>
      <c r="G88" s="122"/>
      <c r="H88" s="122"/>
      <c r="I88" s="122"/>
      <c r="J88" s="122"/>
      <c r="K88" s="122"/>
      <c r="L88" s="122"/>
      <c r="M88" s="122"/>
      <c r="N88" s="122"/>
      <c r="O88" s="122"/>
      <c r="P88" s="122"/>
      <c r="Q88" s="122"/>
      <c r="R88" s="122"/>
      <c r="S88" s="122"/>
      <c r="T88" s="122"/>
      <c r="U88" s="122"/>
      <c r="V88" s="122"/>
      <c r="W88" s="124"/>
    </row>
    <row r="89" spans="1:23" x14ac:dyDescent="0.2">
      <c r="A89" s="170"/>
      <c r="B89" s="174"/>
      <c r="C89" s="138"/>
      <c r="D89" s="128" t="s">
        <v>38</v>
      </c>
      <c r="E89" s="6" t="s">
        <v>26</v>
      </c>
      <c r="F89" s="123" t="s">
        <v>72</v>
      </c>
      <c r="G89" s="122"/>
      <c r="H89" s="122"/>
      <c r="I89" s="122"/>
      <c r="J89" s="122"/>
      <c r="K89" s="122"/>
      <c r="L89" s="122"/>
      <c r="M89" s="122"/>
      <c r="N89" s="122"/>
      <c r="O89" s="122"/>
      <c r="P89" s="122"/>
      <c r="Q89" s="122"/>
      <c r="R89" s="122"/>
      <c r="S89" s="122"/>
      <c r="T89" s="122"/>
      <c r="U89" s="122"/>
      <c r="V89" s="122"/>
      <c r="W89" s="124"/>
    </row>
    <row r="90" spans="1:23" ht="33.75" x14ac:dyDescent="0.2">
      <c r="A90" s="170"/>
      <c r="B90" s="174"/>
      <c r="C90" s="138"/>
      <c r="D90" s="129"/>
      <c r="E90" s="3" t="s">
        <v>26</v>
      </c>
      <c r="F90" s="68" t="s">
        <v>40</v>
      </c>
      <c r="G90" s="68" t="s">
        <v>28</v>
      </c>
      <c r="H90" s="47">
        <v>0</v>
      </c>
      <c r="I90" s="48">
        <v>0</v>
      </c>
      <c r="J90" s="48">
        <v>0</v>
      </c>
      <c r="K90" s="48">
        <v>0</v>
      </c>
      <c r="L90" s="110">
        <v>5</v>
      </c>
      <c r="M90" s="111">
        <v>5</v>
      </c>
      <c r="N90" s="33">
        <v>0</v>
      </c>
      <c r="O90" s="33">
        <v>0</v>
      </c>
      <c r="P90" s="47">
        <v>0</v>
      </c>
      <c r="Q90" s="48">
        <v>0</v>
      </c>
      <c r="R90" s="48">
        <v>0</v>
      </c>
      <c r="S90" s="48">
        <v>0</v>
      </c>
      <c r="T90" s="47">
        <v>0</v>
      </c>
      <c r="U90" s="48">
        <v>0</v>
      </c>
      <c r="V90" s="48">
        <v>0</v>
      </c>
      <c r="W90" s="49">
        <v>0</v>
      </c>
    </row>
    <row r="91" spans="1:23" x14ac:dyDescent="0.2">
      <c r="A91" s="170"/>
      <c r="B91" s="174"/>
      <c r="C91" s="138"/>
      <c r="D91" s="129"/>
      <c r="E91" s="9"/>
      <c r="F91" s="135" t="s">
        <v>30</v>
      </c>
      <c r="G91" s="131"/>
      <c r="H91" s="50">
        <f t="shared" ref="H91:W91" si="22">H90</f>
        <v>0</v>
      </c>
      <c r="I91" s="50">
        <f t="shared" si="22"/>
        <v>0</v>
      </c>
      <c r="J91" s="50">
        <f t="shared" si="22"/>
        <v>0</v>
      </c>
      <c r="K91" s="50">
        <f t="shared" si="22"/>
        <v>0</v>
      </c>
      <c r="L91" s="34">
        <f t="shared" si="22"/>
        <v>5</v>
      </c>
      <c r="M91" s="34">
        <f t="shared" si="22"/>
        <v>5</v>
      </c>
      <c r="N91" s="34">
        <f t="shared" si="22"/>
        <v>0</v>
      </c>
      <c r="O91" s="34">
        <f t="shared" si="22"/>
        <v>0</v>
      </c>
      <c r="P91" s="50">
        <f t="shared" si="22"/>
        <v>0</v>
      </c>
      <c r="Q91" s="50">
        <f t="shared" si="22"/>
        <v>0</v>
      </c>
      <c r="R91" s="50">
        <f t="shared" si="22"/>
        <v>0</v>
      </c>
      <c r="S91" s="50">
        <f t="shared" si="22"/>
        <v>0</v>
      </c>
      <c r="T91" s="50">
        <f t="shared" si="22"/>
        <v>0</v>
      </c>
      <c r="U91" s="50">
        <f t="shared" si="22"/>
        <v>0</v>
      </c>
      <c r="V91" s="50">
        <f t="shared" si="22"/>
        <v>0</v>
      </c>
      <c r="W91" s="51">
        <f t="shared" si="22"/>
        <v>0</v>
      </c>
    </row>
    <row r="92" spans="1:23" x14ac:dyDescent="0.2">
      <c r="A92" s="170"/>
      <c r="B92" s="174"/>
      <c r="C92" s="138"/>
      <c r="D92" s="129"/>
      <c r="E92" s="67" t="s">
        <v>31</v>
      </c>
      <c r="F92" s="144" t="s">
        <v>73</v>
      </c>
      <c r="G92" s="145"/>
      <c r="H92" s="145"/>
      <c r="I92" s="145"/>
      <c r="J92" s="145"/>
      <c r="K92" s="145"/>
      <c r="L92" s="145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46"/>
    </row>
    <row r="93" spans="1:23" ht="67.5" x14ac:dyDescent="0.2">
      <c r="A93" s="170"/>
      <c r="B93" s="174"/>
      <c r="C93" s="138"/>
      <c r="D93" s="152"/>
      <c r="E93" s="66">
        <v>2</v>
      </c>
      <c r="F93" s="3" t="s">
        <v>40</v>
      </c>
      <c r="G93" s="3" t="s">
        <v>29</v>
      </c>
      <c r="H93" s="86">
        <v>106.782</v>
      </c>
      <c r="I93" s="87">
        <v>106.782</v>
      </c>
      <c r="J93" s="87">
        <v>0</v>
      </c>
      <c r="K93" s="87">
        <v>0</v>
      </c>
      <c r="L93" s="72">
        <v>0</v>
      </c>
      <c r="M93" s="73">
        <v>0</v>
      </c>
      <c r="N93" s="73">
        <v>0</v>
      </c>
      <c r="O93" s="73">
        <v>0</v>
      </c>
      <c r="P93" s="72">
        <v>0</v>
      </c>
      <c r="Q93" s="73">
        <v>0</v>
      </c>
      <c r="R93" s="73"/>
      <c r="S93" s="73">
        <v>0</v>
      </c>
      <c r="T93" s="72">
        <v>0</v>
      </c>
      <c r="U93" s="73">
        <v>0</v>
      </c>
      <c r="V93" s="73">
        <v>0</v>
      </c>
      <c r="W93" s="73">
        <v>0</v>
      </c>
    </row>
    <row r="94" spans="1:23" ht="33.75" x14ac:dyDescent="0.2">
      <c r="A94" s="170"/>
      <c r="B94" s="174"/>
      <c r="C94" s="138"/>
      <c r="D94" s="129"/>
      <c r="E94" s="68" t="s">
        <v>31</v>
      </c>
      <c r="F94" s="68" t="s">
        <v>40</v>
      </c>
      <c r="G94" s="68" t="s">
        <v>28</v>
      </c>
      <c r="H94" s="88">
        <v>930</v>
      </c>
      <c r="I94" s="89">
        <v>930</v>
      </c>
      <c r="J94" s="89">
        <v>0</v>
      </c>
      <c r="K94" s="89">
        <v>0</v>
      </c>
      <c r="L94" s="69">
        <v>1102</v>
      </c>
      <c r="M94" s="70">
        <v>1102</v>
      </c>
      <c r="N94" s="70">
        <v>0</v>
      </c>
      <c r="O94" s="70">
        <v>0</v>
      </c>
      <c r="P94" s="69">
        <v>950</v>
      </c>
      <c r="Q94" s="70">
        <v>950</v>
      </c>
      <c r="R94" s="70">
        <v>0</v>
      </c>
      <c r="S94" s="70">
        <v>0</v>
      </c>
      <c r="T94" s="69">
        <v>0</v>
      </c>
      <c r="U94" s="70">
        <v>0</v>
      </c>
      <c r="V94" s="70">
        <v>0</v>
      </c>
      <c r="W94" s="71">
        <v>0</v>
      </c>
    </row>
    <row r="95" spans="1:23" x14ac:dyDescent="0.2">
      <c r="A95" s="170"/>
      <c r="B95" s="174"/>
      <c r="C95" s="138"/>
      <c r="D95" s="129"/>
      <c r="E95" s="9"/>
      <c r="F95" s="135" t="s">
        <v>30</v>
      </c>
      <c r="G95" s="131"/>
      <c r="H95" s="90">
        <f>H94+H93</f>
        <v>1036.7819999999999</v>
      </c>
      <c r="I95" s="90">
        <f>I94+I93</f>
        <v>1036.7819999999999</v>
      </c>
      <c r="J95" s="90">
        <f>J94</f>
        <v>0</v>
      </c>
      <c r="K95" s="90">
        <f t="shared" ref="K95:W95" si="23">K94+K93</f>
        <v>0</v>
      </c>
      <c r="L95" s="34">
        <f t="shared" si="23"/>
        <v>1102</v>
      </c>
      <c r="M95" s="34">
        <f t="shared" si="23"/>
        <v>1102</v>
      </c>
      <c r="N95" s="34">
        <f t="shared" si="23"/>
        <v>0</v>
      </c>
      <c r="O95" s="34">
        <f t="shared" si="23"/>
        <v>0</v>
      </c>
      <c r="P95" s="34">
        <f t="shared" si="23"/>
        <v>950</v>
      </c>
      <c r="Q95" s="34">
        <f t="shared" si="23"/>
        <v>950</v>
      </c>
      <c r="R95" s="34">
        <f t="shared" si="23"/>
        <v>0</v>
      </c>
      <c r="S95" s="34">
        <f t="shared" si="23"/>
        <v>0</v>
      </c>
      <c r="T95" s="34">
        <f t="shared" si="23"/>
        <v>0</v>
      </c>
      <c r="U95" s="34">
        <f t="shared" si="23"/>
        <v>0</v>
      </c>
      <c r="V95" s="34">
        <f t="shared" si="23"/>
        <v>0</v>
      </c>
      <c r="W95" s="41">
        <f t="shared" si="23"/>
        <v>0</v>
      </c>
    </row>
    <row r="96" spans="1:23" x14ac:dyDescent="0.2">
      <c r="A96" s="170"/>
      <c r="B96" s="174"/>
      <c r="C96" s="138"/>
      <c r="D96" s="10"/>
      <c r="E96" s="141" t="s">
        <v>98</v>
      </c>
      <c r="F96" s="142"/>
      <c r="G96" s="143"/>
      <c r="H96" s="91">
        <f t="shared" ref="H96:W96" si="24">H91+H95</f>
        <v>1036.7819999999999</v>
      </c>
      <c r="I96" s="91">
        <f t="shared" si="24"/>
        <v>1036.7819999999999</v>
      </c>
      <c r="J96" s="91">
        <f t="shared" si="24"/>
        <v>0</v>
      </c>
      <c r="K96" s="91">
        <f t="shared" si="24"/>
        <v>0</v>
      </c>
      <c r="L96" s="35">
        <f t="shared" si="24"/>
        <v>1107</v>
      </c>
      <c r="M96" s="35">
        <f t="shared" si="24"/>
        <v>1107</v>
      </c>
      <c r="N96" s="35">
        <f t="shared" si="24"/>
        <v>0</v>
      </c>
      <c r="O96" s="35">
        <f t="shared" si="24"/>
        <v>0</v>
      </c>
      <c r="P96" s="35">
        <f t="shared" si="24"/>
        <v>950</v>
      </c>
      <c r="Q96" s="35">
        <f t="shared" si="24"/>
        <v>950</v>
      </c>
      <c r="R96" s="35">
        <f t="shared" si="24"/>
        <v>0</v>
      </c>
      <c r="S96" s="35">
        <f t="shared" si="24"/>
        <v>0</v>
      </c>
      <c r="T96" s="35">
        <f t="shared" si="24"/>
        <v>0</v>
      </c>
      <c r="U96" s="35">
        <f t="shared" si="24"/>
        <v>0</v>
      </c>
      <c r="V96" s="35">
        <f t="shared" si="24"/>
        <v>0</v>
      </c>
      <c r="W96" s="42">
        <f t="shared" si="24"/>
        <v>0</v>
      </c>
    </row>
    <row r="97" spans="1:23" ht="12.75" customHeight="1" x14ac:dyDescent="0.2">
      <c r="A97" s="170"/>
      <c r="B97" s="174"/>
      <c r="C97" s="11"/>
      <c r="D97" s="135" t="s">
        <v>39</v>
      </c>
      <c r="E97" s="139"/>
      <c r="F97" s="139"/>
      <c r="G97" s="140"/>
      <c r="H97" s="90">
        <f t="shared" ref="H97:W97" si="25">H45+H65+H75+H82+H87+H96</f>
        <v>6739.5120000000006</v>
      </c>
      <c r="I97" s="90">
        <f t="shared" si="25"/>
        <v>6735.4120000000012</v>
      </c>
      <c r="J97" s="90">
        <f t="shared" si="25"/>
        <v>2038.6730000000002</v>
      </c>
      <c r="K97" s="90">
        <f t="shared" si="25"/>
        <v>4.0999999999999996</v>
      </c>
      <c r="L97" s="34">
        <f t="shared" si="25"/>
        <v>9078.2289999999994</v>
      </c>
      <c r="M97" s="34">
        <f t="shared" si="25"/>
        <v>9032.5119999999988</v>
      </c>
      <c r="N97" s="34">
        <f t="shared" si="25"/>
        <v>2707.971</v>
      </c>
      <c r="O97" s="34">
        <f t="shared" si="25"/>
        <v>15.716999999999999</v>
      </c>
      <c r="P97" s="34">
        <f t="shared" si="25"/>
        <v>8395.8000000000011</v>
      </c>
      <c r="Q97" s="34">
        <f t="shared" si="25"/>
        <v>8395.8000000000011</v>
      </c>
      <c r="R97" s="34">
        <f t="shared" si="25"/>
        <v>2826.6</v>
      </c>
      <c r="S97" s="34">
        <f t="shared" si="25"/>
        <v>0</v>
      </c>
      <c r="T97" s="34">
        <f t="shared" si="25"/>
        <v>7279.2</v>
      </c>
      <c r="U97" s="34">
        <f t="shared" si="25"/>
        <v>7279.2</v>
      </c>
      <c r="V97" s="34">
        <f t="shared" si="25"/>
        <v>2653.2000000000003</v>
      </c>
      <c r="W97" s="41">
        <f t="shared" si="25"/>
        <v>0</v>
      </c>
    </row>
    <row r="98" spans="1:23" ht="28.5" customHeight="1" x14ac:dyDescent="0.2">
      <c r="A98" s="170"/>
      <c r="B98" s="174"/>
      <c r="C98" s="6" t="s">
        <v>44</v>
      </c>
      <c r="D98" s="121"/>
      <c r="E98" s="122"/>
      <c r="F98" s="123" t="s">
        <v>0</v>
      </c>
      <c r="G98" s="122"/>
      <c r="H98" s="122"/>
      <c r="I98" s="122"/>
      <c r="J98" s="122"/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4"/>
    </row>
    <row r="99" spans="1:23" ht="21.75" customHeight="1" x14ac:dyDescent="0.2">
      <c r="A99" s="170"/>
      <c r="B99" s="174"/>
      <c r="C99" s="137" t="s">
        <v>44</v>
      </c>
      <c r="D99" s="4" t="s">
        <v>26</v>
      </c>
      <c r="E99" s="5"/>
      <c r="F99" s="127" t="s">
        <v>74</v>
      </c>
      <c r="G99" s="122"/>
      <c r="H99" s="122"/>
      <c r="I99" s="122"/>
      <c r="J99" s="122"/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4"/>
    </row>
    <row r="100" spans="1:23" x14ac:dyDescent="0.2">
      <c r="A100" s="170"/>
      <c r="B100" s="174"/>
      <c r="C100" s="138"/>
      <c r="D100" s="128" t="s">
        <v>26</v>
      </c>
      <c r="E100" s="6" t="s">
        <v>26</v>
      </c>
      <c r="F100" s="123" t="s">
        <v>75</v>
      </c>
      <c r="G100" s="122"/>
      <c r="H100" s="122"/>
      <c r="I100" s="122"/>
      <c r="J100" s="122"/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4"/>
    </row>
    <row r="101" spans="1:23" ht="33.75" x14ac:dyDescent="0.2">
      <c r="A101" s="170"/>
      <c r="B101" s="174"/>
      <c r="C101" s="138"/>
      <c r="D101" s="129"/>
      <c r="E101" s="3" t="s">
        <v>26</v>
      </c>
      <c r="F101" s="3" t="s">
        <v>40</v>
      </c>
      <c r="G101" s="3" t="s">
        <v>28</v>
      </c>
      <c r="H101" s="47">
        <v>16.8</v>
      </c>
      <c r="I101" s="48">
        <v>16.8</v>
      </c>
      <c r="J101" s="48">
        <v>0</v>
      </c>
      <c r="K101" s="48">
        <v>0</v>
      </c>
      <c r="L101" s="32">
        <v>14.5</v>
      </c>
      <c r="M101" s="33">
        <v>14.5</v>
      </c>
      <c r="N101" s="33">
        <v>0</v>
      </c>
      <c r="O101" s="33">
        <v>0</v>
      </c>
      <c r="P101" s="47">
        <v>23</v>
      </c>
      <c r="Q101" s="48">
        <v>23</v>
      </c>
      <c r="R101" s="48">
        <v>0</v>
      </c>
      <c r="S101" s="48">
        <v>0</v>
      </c>
      <c r="T101" s="47">
        <v>18</v>
      </c>
      <c r="U101" s="48">
        <v>18</v>
      </c>
      <c r="V101" s="48">
        <v>0</v>
      </c>
      <c r="W101" s="49">
        <v>0</v>
      </c>
    </row>
    <row r="102" spans="1:23" x14ac:dyDescent="0.2">
      <c r="A102" s="170"/>
      <c r="B102" s="174"/>
      <c r="C102" s="138"/>
      <c r="D102" s="129"/>
      <c r="E102" s="9"/>
      <c r="F102" s="135" t="s">
        <v>30</v>
      </c>
      <c r="G102" s="131"/>
      <c r="H102" s="50">
        <f t="shared" ref="H102:W102" si="26">H101</f>
        <v>16.8</v>
      </c>
      <c r="I102" s="50">
        <f t="shared" si="26"/>
        <v>16.8</v>
      </c>
      <c r="J102" s="50">
        <f t="shared" si="26"/>
        <v>0</v>
      </c>
      <c r="K102" s="50">
        <f t="shared" si="26"/>
        <v>0</v>
      </c>
      <c r="L102" s="34">
        <f t="shared" si="26"/>
        <v>14.5</v>
      </c>
      <c r="M102" s="34">
        <f t="shared" si="26"/>
        <v>14.5</v>
      </c>
      <c r="N102" s="34">
        <f t="shared" si="26"/>
        <v>0</v>
      </c>
      <c r="O102" s="34">
        <f t="shared" si="26"/>
        <v>0</v>
      </c>
      <c r="P102" s="50">
        <f t="shared" si="26"/>
        <v>23</v>
      </c>
      <c r="Q102" s="50">
        <f t="shared" si="26"/>
        <v>23</v>
      </c>
      <c r="R102" s="50">
        <f t="shared" si="26"/>
        <v>0</v>
      </c>
      <c r="S102" s="50">
        <f t="shared" si="26"/>
        <v>0</v>
      </c>
      <c r="T102" s="50">
        <f t="shared" si="26"/>
        <v>18</v>
      </c>
      <c r="U102" s="50">
        <f t="shared" si="26"/>
        <v>18</v>
      </c>
      <c r="V102" s="50">
        <f t="shared" si="26"/>
        <v>0</v>
      </c>
      <c r="W102" s="51">
        <f t="shared" si="26"/>
        <v>0</v>
      </c>
    </row>
    <row r="103" spans="1:23" x14ac:dyDescent="0.2">
      <c r="A103" s="170"/>
      <c r="B103" s="174"/>
      <c r="C103" s="138"/>
      <c r="D103" s="129"/>
      <c r="E103" s="6" t="s">
        <v>31</v>
      </c>
      <c r="F103" s="123" t="s">
        <v>76</v>
      </c>
      <c r="G103" s="122"/>
      <c r="H103" s="122"/>
      <c r="I103" s="122"/>
      <c r="J103" s="122"/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4"/>
    </row>
    <row r="104" spans="1:23" ht="33.75" x14ac:dyDescent="0.2">
      <c r="A104" s="170"/>
      <c r="B104" s="174"/>
      <c r="C104" s="138"/>
      <c r="D104" s="129"/>
      <c r="E104" s="3" t="s">
        <v>31</v>
      </c>
      <c r="F104" s="3" t="s">
        <v>40</v>
      </c>
      <c r="G104" s="3" t="s">
        <v>28</v>
      </c>
      <c r="H104" s="47">
        <v>18.100000000000001</v>
      </c>
      <c r="I104" s="48">
        <v>18.100000000000001</v>
      </c>
      <c r="J104" s="48">
        <v>0</v>
      </c>
      <c r="K104" s="48">
        <v>0</v>
      </c>
      <c r="L104" s="32">
        <v>15.5</v>
      </c>
      <c r="M104" s="33">
        <v>15.5</v>
      </c>
      <c r="N104" s="33">
        <v>0</v>
      </c>
      <c r="O104" s="33">
        <v>0</v>
      </c>
      <c r="P104" s="47">
        <v>22</v>
      </c>
      <c r="Q104" s="48">
        <v>22</v>
      </c>
      <c r="R104" s="48">
        <v>0</v>
      </c>
      <c r="S104" s="48">
        <v>0</v>
      </c>
      <c r="T104" s="47">
        <v>22</v>
      </c>
      <c r="U104" s="48">
        <v>22</v>
      </c>
      <c r="V104" s="48">
        <v>0</v>
      </c>
      <c r="W104" s="49">
        <v>0</v>
      </c>
    </row>
    <row r="105" spans="1:23" x14ac:dyDescent="0.2">
      <c r="A105" s="170"/>
      <c r="B105" s="174"/>
      <c r="C105" s="138"/>
      <c r="D105" s="129"/>
      <c r="E105" s="9"/>
      <c r="F105" s="135" t="s">
        <v>30</v>
      </c>
      <c r="G105" s="131"/>
      <c r="H105" s="50">
        <f t="shared" ref="H105:W105" si="27">H104</f>
        <v>18.100000000000001</v>
      </c>
      <c r="I105" s="50">
        <f t="shared" si="27"/>
        <v>18.100000000000001</v>
      </c>
      <c r="J105" s="50">
        <f t="shared" si="27"/>
        <v>0</v>
      </c>
      <c r="K105" s="50">
        <f t="shared" si="27"/>
        <v>0</v>
      </c>
      <c r="L105" s="34">
        <f t="shared" si="27"/>
        <v>15.5</v>
      </c>
      <c r="M105" s="34">
        <f t="shared" si="27"/>
        <v>15.5</v>
      </c>
      <c r="N105" s="34">
        <f t="shared" si="27"/>
        <v>0</v>
      </c>
      <c r="O105" s="34">
        <f t="shared" si="27"/>
        <v>0</v>
      </c>
      <c r="P105" s="50">
        <f t="shared" si="27"/>
        <v>22</v>
      </c>
      <c r="Q105" s="50">
        <f t="shared" si="27"/>
        <v>22</v>
      </c>
      <c r="R105" s="50">
        <f t="shared" si="27"/>
        <v>0</v>
      </c>
      <c r="S105" s="50">
        <f t="shared" si="27"/>
        <v>0</v>
      </c>
      <c r="T105" s="50">
        <f t="shared" si="27"/>
        <v>22</v>
      </c>
      <c r="U105" s="50">
        <f t="shared" si="27"/>
        <v>22</v>
      </c>
      <c r="V105" s="50">
        <f t="shared" si="27"/>
        <v>0</v>
      </c>
      <c r="W105" s="51">
        <f t="shared" si="27"/>
        <v>0</v>
      </c>
    </row>
    <row r="106" spans="1:23" x14ac:dyDescent="0.2">
      <c r="A106" s="170"/>
      <c r="B106" s="174"/>
      <c r="C106" s="138"/>
      <c r="D106" s="129"/>
      <c r="E106" s="6" t="s">
        <v>32</v>
      </c>
      <c r="F106" s="123" t="s">
        <v>77</v>
      </c>
      <c r="G106" s="122"/>
      <c r="H106" s="122"/>
      <c r="I106" s="122"/>
      <c r="J106" s="122"/>
      <c r="K106" s="122"/>
      <c r="L106" s="122"/>
      <c r="M106" s="122"/>
      <c r="N106" s="122"/>
      <c r="O106" s="122"/>
      <c r="P106" s="122"/>
      <c r="Q106" s="122"/>
      <c r="R106" s="122"/>
      <c r="S106" s="122"/>
      <c r="T106" s="122"/>
      <c r="U106" s="122"/>
      <c r="V106" s="122"/>
      <c r="W106" s="124"/>
    </row>
    <row r="107" spans="1:23" ht="33.75" x14ac:dyDescent="0.2">
      <c r="A107" s="170"/>
      <c r="B107" s="174"/>
      <c r="C107" s="138"/>
      <c r="D107" s="129"/>
      <c r="E107" s="3" t="s">
        <v>32</v>
      </c>
      <c r="F107" s="3" t="s">
        <v>40</v>
      </c>
      <c r="G107" s="3" t="s">
        <v>28</v>
      </c>
      <c r="H107" s="47">
        <v>0</v>
      </c>
      <c r="I107" s="48">
        <v>0</v>
      </c>
      <c r="J107" s="48">
        <v>0</v>
      </c>
      <c r="K107" s="48">
        <v>0</v>
      </c>
      <c r="L107" s="32">
        <v>0</v>
      </c>
      <c r="M107" s="33">
        <v>0</v>
      </c>
      <c r="N107" s="33">
        <v>0</v>
      </c>
      <c r="O107" s="33">
        <v>0</v>
      </c>
      <c r="P107" s="47">
        <v>10</v>
      </c>
      <c r="Q107" s="48">
        <v>10</v>
      </c>
      <c r="R107" s="48">
        <v>0</v>
      </c>
      <c r="S107" s="48">
        <v>0</v>
      </c>
      <c r="T107" s="47">
        <v>10</v>
      </c>
      <c r="U107" s="48">
        <v>10</v>
      </c>
      <c r="V107" s="48">
        <v>0</v>
      </c>
      <c r="W107" s="49">
        <v>0</v>
      </c>
    </row>
    <row r="108" spans="1:23" x14ac:dyDescent="0.2">
      <c r="A108" s="170"/>
      <c r="B108" s="174"/>
      <c r="C108" s="138"/>
      <c r="D108" s="129"/>
      <c r="E108" s="9"/>
      <c r="F108" s="135" t="s">
        <v>30</v>
      </c>
      <c r="G108" s="131"/>
      <c r="H108" s="46">
        <f t="shared" ref="H108:W108" si="28">H107</f>
        <v>0</v>
      </c>
      <c r="I108" s="46">
        <f t="shared" si="28"/>
        <v>0</v>
      </c>
      <c r="J108" s="46">
        <f t="shared" si="28"/>
        <v>0</v>
      </c>
      <c r="K108" s="46">
        <f t="shared" si="28"/>
        <v>0</v>
      </c>
      <c r="L108" s="34">
        <f t="shared" si="28"/>
        <v>0</v>
      </c>
      <c r="M108" s="34">
        <f t="shared" si="28"/>
        <v>0</v>
      </c>
      <c r="N108" s="34">
        <f t="shared" si="28"/>
        <v>0</v>
      </c>
      <c r="O108" s="34">
        <f t="shared" si="28"/>
        <v>0</v>
      </c>
      <c r="P108" s="50">
        <f t="shared" si="28"/>
        <v>10</v>
      </c>
      <c r="Q108" s="50">
        <f t="shared" si="28"/>
        <v>10</v>
      </c>
      <c r="R108" s="50">
        <f t="shared" si="28"/>
        <v>0</v>
      </c>
      <c r="S108" s="50">
        <f t="shared" si="28"/>
        <v>0</v>
      </c>
      <c r="T108" s="50">
        <f t="shared" si="28"/>
        <v>10</v>
      </c>
      <c r="U108" s="50">
        <f t="shared" si="28"/>
        <v>10</v>
      </c>
      <c r="V108" s="50">
        <f t="shared" si="28"/>
        <v>0</v>
      </c>
      <c r="W108" s="51">
        <f t="shared" si="28"/>
        <v>0</v>
      </c>
    </row>
    <row r="109" spans="1:23" x14ac:dyDescent="0.2">
      <c r="A109" s="170"/>
      <c r="B109" s="174"/>
      <c r="C109" s="138"/>
      <c r="D109" s="129"/>
      <c r="E109" s="6" t="s">
        <v>33</v>
      </c>
      <c r="F109" s="144" t="s">
        <v>78</v>
      </c>
      <c r="G109" s="122"/>
      <c r="H109" s="145"/>
      <c r="I109" s="145"/>
      <c r="J109" s="145"/>
      <c r="K109" s="145"/>
      <c r="L109" s="145"/>
      <c r="M109" s="145"/>
      <c r="N109" s="145"/>
      <c r="O109" s="145"/>
      <c r="P109" s="145"/>
      <c r="Q109" s="145"/>
      <c r="R109" s="145"/>
      <c r="S109" s="145"/>
      <c r="T109" s="145"/>
      <c r="U109" s="145"/>
      <c r="V109" s="145"/>
      <c r="W109" s="146"/>
    </row>
    <row r="110" spans="1:23" ht="67.5" x14ac:dyDescent="0.2">
      <c r="A110" s="170"/>
      <c r="B110" s="174"/>
      <c r="C110" s="138"/>
      <c r="D110" s="129"/>
      <c r="E110" s="147" t="s">
        <v>33</v>
      </c>
      <c r="F110" s="85">
        <v>188714469</v>
      </c>
      <c r="G110" s="6" t="s">
        <v>29</v>
      </c>
      <c r="H110" s="92">
        <v>437.87900000000002</v>
      </c>
      <c r="I110" s="93">
        <v>437.87900000000002</v>
      </c>
      <c r="J110" s="94">
        <v>0</v>
      </c>
      <c r="K110" s="94">
        <v>0</v>
      </c>
      <c r="L110" s="95">
        <v>0</v>
      </c>
      <c r="M110" s="94">
        <v>0</v>
      </c>
      <c r="N110" s="94">
        <v>0</v>
      </c>
      <c r="O110" s="94">
        <v>0</v>
      </c>
      <c r="P110" s="95">
        <v>0</v>
      </c>
      <c r="Q110" s="94">
        <v>0</v>
      </c>
      <c r="R110" s="94">
        <v>0</v>
      </c>
      <c r="S110" s="94">
        <v>0</v>
      </c>
      <c r="T110" s="95">
        <v>0</v>
      </c>
      <c r="U110" s="94">
        <v>0</v>
      </c>
      <c r="V110" s="94">
        <v>0</v>
      </c>
      <c r="W110" s="94">
        <v>0</v>
      </c>
    </row>
    <row r="111" spans="1:23" ht="33.75" x14ac:dyDescent="0.2">
      <c r="A111" s="170"/>
      <c r="B111" s="174"/>
      <c r="C111" s="138"/>
      <c r="D111" s="129"/>
      <c r="E111" s="148"/>
      <c r="F111" s="68" t="s">
        <v>40</v>
      </c>
      <c r="G111" s="3" t="s">
        <v>28</v>
      </c>
      <c r="H111" s="69">
        <v>0</v>
      </c>
      <c r="I111" s="70">
        <v>0</v>
      </c>
      <c r="J111" s="70">
        <v>0</v>
      </c>
      <c r="K111" s="70">
        <v>0</v>
      </c>
      <c r="L111" s="112">
        <v>125</v>
      </c>
      <c r="M111" s="113">
        <v>125</v>
      </c>
      <c r="N111" s="70">
        <v>0</v>
      </c>
      <c r="O111" s="70">
        <v>0</v>
      </c>
      <c r="P111" s="69">
        <v>27</v>
      </c>
      <c r="Q111" s="70">
        <v>27</v>
      </c>
      <c r="R111" s="70">
        <v>0</v>
      </c>
      <c r="S111" s="70">
        <v>0</v>
      </c>
      <c r="T111" s="69">
        <v>0</v>
      </c>
      <c r="U111" s="70">
        <v>0</v>
      </c>
      <c r="V111" s="70">
        <v>0</v>
      </c>
      <c r="W111" s="71">
        <v>0</v>
      </c>
    </row>
    <row r="112" spans="1:23" x14ac:dyDescent="0.2">
      <c r="A112" s="170"/>
      <c r="B112" s="174"/>
      <c r="C112" s="138"/>
      <c r="D112" s="129"/>
      <c r="E112" s="9"/>
      <c r="F112" s="135" t="s">
        <v>30</v>
      </c>
      <c r="G112" s="131"/>
      <c r="H112" s="34">
        <f>H111+H110</f>
        <v>437.87900000000002</v>
      </c>
      <c r="I112" s="34">
        <f t="shared" ref="I112:W112" si="29">I110+I111</f>
        <v>437.87900000000002</v>
      </c>
      <c r="J112" s="34">
        <f t="shared" si="29"/>
        <v>0</v>
      </c>
      <c r="K112" s="34">
        <f t="shared" si="29"/>
        <v>0</v>
      </c>
      <c r="L112" s="34">
        <f t="shared" si="29"/>
        <v>125</v>
      </c>
      <c r="M112" s="34">
        <f t="shared" si="29"/>
        <v>125</v>
      </c>
      <c r="N112" s="34">
        <f t="shared" si="29"/>
        <v>0</v>
      </c>
      <c r="O112" s="34">
        <f t="shared" si="29"/>
        <v>0</v>
      </c>
      <c r="P112" s="34">
        <f t="shared" si="29"/>
        <v>27</v>
      </c>
      <c r="Q112" s="34">
        <f t="shared" si="29"/>
        <v>27</v>
      </c>
      <c r="R112" s="34">
        <f t="shared" si="29"/>
        <v>0</v>
      </c>
      <c r="S112" s="34">
        <f t="shared" si="29"/>
        <v>0</v>
      </c>
      <c r="T112" s="34">
        <f t="shared" si="29"/>
        <v>0</v>
      </c>
      <c r="U112" s="34">
        <f t="shared" si="29"/>
        <v>0</v>
      </c>
      <c r="V112" s="34">
        <f t="shared" si="29"/>
        <v>0</v>
      </c>
      <c r="W112" s="41">
        <f t="shared" si="29"/>
        <v>0</v>
      </c>
    </row>
    <row r="113" spans="1:23" x14ac:dyDescent="0.2">
      <c r="A113" s="170"/>
      <c r="B113" s="174"/>
      <c r="C113" s="138"/>
      <c r="D113" s="10"/>
      <c r="E113" s="141" t="s">
        <v>98</v>
      </c>
      <c r="F113" s="142"/>
      <c r="G113" s="143"/>
      <c r="H113" s="35">
        <f t="shared" ref="H113:W113" si="30">H102+H105+H108+H112</f>
        <v>472.779</v>
      </c>
      <c r="I113" s="35">
        <f t="shared" si="30"/>
        <v>472.779</v>
      </c>
      <c r="J113" s="35">
        <f t="shared" si="30"/>
        <v>0</v>
      </c>
      <c r="K113" s="35">
        <f t="shared" si="30"/>
        <v>0</v>
      </c>
      <c r="L113" s="35">
        <f t="shared" si="30"/>
        <v>155</v>
      </c>
      <c r="M113" s="35">
        <f t="shared" si="30"/>
        <v>155</v>
      </c>
      <c r="N113" s="35">
        <f t="shared" si="30"/>
        <v>0</v>
      </c>
      <c r="O113" s="35">
        <f t="shared" si="30"/>
        <v>0</v>
      </c>
      <c r="P113" s="35">
        <f t="shared" si="30"/>
        <v>82</v>
      </c>
      <c r="Q113" s="35">
        <f t="shared" si="30"/>
        <v>82</v>
      </c>
      <c r="R113" s="35">
        <f t="shared" si="30"/>
        <v>0</v>
      </c>
      <c r="S113" s="35">
        <f t="shared" si="30"/>
        <v>0</v>
      </c>
      <c r="T113" s="35">
        <f t="shared" si="30"/>
        <v>50</v>
      </c>
      <c r="U113" s="35">
        <f t="shared" si="30"/>
        <v>50</v>
      </c>
      <c r="V113" s="35">
        <f t="shared" si="30"/>
        <v>0</v>
      </c>
      <c r="W113" s="42">
        <f t="shared" si="30"/>
        <v>0</v>
      </c>
    </row>
    <row r="114" spans="1:23" ht="12.75" customHeight="1" x14ac:dyDescent="0.2">
      <c r="A114" s="170"/>
      <c r="B114" s="174"/>
      <c r="C114" s="11"/>
      <c r="D114" s="135" t="s">
        <v>39</v>
      </c>
      <c r="E114" s="139"/>
      <c r="F114" s="139"/>
      <c r="G114" s="140"/>
      <c r="H114" s="34">
        <f t="shared" ref="H114:U114" si="31">H113</f>
        <v>472.779</v>
      </c>
      <c r="I114" s="34">
        <f t="shared" si="31"/>
        <v>472.779</v>
      </c>
      <c r="J114" s="34">
        <f t="shared" si="31"/>
        <v>0</v>
      </c>
      <c r="K114" s="34">
        <f t="shared" si="31"/>
        <v>0</v>
      </c>
      <c r="L114" s="34">
        <f t="shared" si="31"/>
        <v>155</v>
      </c>
      <c r="M114" s="34">
        <f t="shared" si="31"/>
        <v>155</v>
      </c>
      <c r="N114" s="34">
        <f t="shared" si="31"/>
        <v>0</v>
      </c>
      <c r="O114" s="34">
        <f t="shared" si="31"/>
        <v>0</v>
      </c>
      <c r="P114" s="34">
        <f t="shared" si="31"/>
        <v>82</v>
      </c>
      <c r="Q114" s="34">
        <f t="shared" si="31"/>
        <v>82</v>
      </c>
      <c r="R114" s="34">
        <f t="shared" si="31"/>
        <v>0</v>
      </c>
      <c r="S114" s="34">
        <f t="shared" si="31"/>
        <v>0</v>
      </c>
      <c r="T114" s="34">
        <f t="shared" si="31"/>
        <v>50</v>
      </c>
      <c r="U114" s="34">
        <f t="shared" si="31"/>
        <v>50</v>
      </c>
      <c r="V114" s="34">
        <v>0</v>
      </c>
      <c r="W114" s="41">
        <f>W113</f>
        <v>0</v>
      </c>
    </row>
    <row r="115" spans="1:23" x14ac:dyDescent="0.2">
      <c r="A115" s="170"/>
      <c r="B115" s="174"/>
      <c r="C115" s="6" t="s">
        <v>32</v>
      </c>
      <c r="D115" s="121"/>
      <c r="E115" s="122"/>
      <c r="F115" s="136" t="s">
        <v>79</v>
      </c>
      <c r="G115" s="122"/>
      <c r="H115" s="122"/>
      <c r="I115" s="122"/>
      <c r="J115" s="122"/>
      <c r="K115" s="122"/>
      <c r="L115" s="122"/>
      <c r="M115" s="122"/>
      <c r="N115" s="122"/>
      <c r="O115" s="122"/>
      <c r="P115" s="122"/>
      <c r="Q115" s="122"/>
      <c r="R115" s="122"/>
      <c r="S115" s="122"/>
      <c r="T115" s="122"/>
      <c r="U115" s="122"/>
      <c r="V115" s="122"/>
      <c r="W115" s="124"/>
    </row>
    <row r="116" spans="1:23" x14ac:dyDescent="0.2">
      <c r="A116" s="170"/>
      <c r="B116" s="174"/>
      <c r="C116" s="137" t="s">
        <v>32</v>
      </c>
      <c r="D116" s="4" t="s">
        <v>80</v>
      </c>
      <c r="E116" s="5"/>
      <c r="F116" s="127" t="s">
        <v>81</v>
      </c>
      <c r="G116" s="122"/>
      <c r="H116" s="122"/>
      <c r="I116" s="122"/>
      <c r="J116" s="122"/>
      <c r="K116" s="122"/>
      <c r="L116" s="122"/>
      <c r="M116" s="122"/>
      <c r="N116" s="122"/>
      <c r="O116" s="122"/>
      <c r="P116" s="122"/>
      <c r="Q116" s="122"/>
      <c r="R116" s="122"/>
      <c r="S116" s="122"/>
      <c r="T116" s="122"/>
      <c r="U116" s="122"/>
      <c r="V116" s="122"/>
      <c r="W116" s="124"/>
    </row>
    <row r="117" spans="1:23" x14ac:dyDescent="0.2">
      <c r="A117" s="170"/>
      <c r="B117" s="174"/>
      <c r="C117" s="138"/>
      <c r="D117" s="128" t="s">
        <v>80</v>
      </c>
      <c r="E117" s="6" t="s">
        <v>26</v>
      </c>
      <c r="F117" s="123" t="s">
        <v>82</v>
      </c>
      <c r="G117" s="122"/>
      <c r="H117" s="122"/>
      <c r="I117" s="122"/>
      <c r="J117" s="122"/>
      <c r="K117" s="122"/>
      <c r="L117" s="122"/>
      <c r="M117" s="122"/>
      <c r="N117" s="122"/>
      <c r="O117" s="122"/>
      <c r="P117" s="122"/>
      <c r="Q117" s="122"/>
      <c r="R117" s="122"/>
      <c r="S117" s="122"/>
      <c r="T117" s="122"/>
      <c r="U117" s="122"/>
      <c r="V117" s="122"/>
      <c r="W117" s="124"/>
    </row>
    <row r="118" spans="1:23" ht="67.5" x14ac:dyDescent="0.2">
      <c r="A118" s="170"/>
      <c r="B118" s="174"/>
      <c r="C118" s="138"/>
      <c r="D118" s="129"/>
      <c r="E118" s="156" t="s">
        <v>26</v>
      </c>
      <c r="F118" s="3" t="s">
        <v>46</v>
      </c>
      <c r="G118" s="6" t="s">
        <v>29</v>
      </c>
      <c r="H118" s="47">
        <v>4.117</v>
      </c>
      <c r="I118" s="48">
        <v>4.117</v>
      </c>
      <c r="J118" s="48">
        <v>4.0659999999999998</v>
      </c>
      <c r="K118" s="48">
        <v>0</v>
      </c>
      <c r="L118" s="32">
        <v>0</v>
      </c>
      <c r="M118" s="33">
        <v>0</v>
      </c>
      <c r="N118" s="33">
        <v>0</v>
      </c>
      <c r="O118" s="33">
        <v>0</v>
      </c>
      <c r="P118" s="47">
        <v>0</v>
      </c>
      <c r="Q118" s="48">
        <v>0</v>
      </c>
      <c r="R118" s="48">
        <v>0</v>
      </c>
      <c r="S118" s="48">
        <v>0</v>
      </c>
      <c r="T118" s="47">
        <v>0</v>
      </c>
      <c r="U118" s="48">
        <v>0</v>
      </c>
      <c r="V118" s="48">
        <v>0</v>
      </c>
      <c r="W118" s="49">
        <v>0</v>
      </c>
    </row>
    <row r="119" spans="1:23" ht="45" x14ac:dyDescent="0.2">
      <c r="A119" s="170"/>
      <c r="B119" s="174"/>
      <c r="C119" s="138"/>
      <c r="D119" s="129"/>
      <c r="E119" s="138"/>
      <c r="F119" s="3" t="s">
        <v>46</v>
      </c>
      <c r="G119" s="3" t="s">
        <v>27</v>
      </c>
      <c r="H119" s="47">
        <v>10</v>
      </c>
      <c r="I119" s="48">
        <v>10</v>
      </c>
      <c r="J119" s="48">
        <v>0</v>
      </c>
      <c r="K119" s="48">
        <v>0</v>
      </c>
      <c r="L119" s="32">
        <v>16</v>
      </c>
      <c r="M119" s="33">
        <v>16</v>
      </c>
      <c r="N119" s="33">
        <v>0</v>
      </c>
      <c r="O119" s="33">
        <v>0</v>
      </c>
      <c r="P119" s="47">
        <v>16.8</v>
      </c>
      <c r="Q119" s="48">
        <v>16.8</v>
      </c>
      <c r="R119" s="48">
        <v>0</v>
      </c>
      <c r="S119" s="48">
        <v>0</v>
      </c>
      <c r="T119" s="47">
        <v>17.600000000000001</v>
      </c>
      <c r="U119" s="48">
        <v>17.600000000000001</v>
      </c>
      <c r="V119" s="48">
        <v>0</v>
      </c>
      <c r="W119" s="49">
        <v>0</v>
      </c>
    </row>
    <row r="120" spans="1:23" ht="33.75" x14ac:dyDescent="0.2">
      <c r="A120" s="170"/>
      <c r="B120" s="174"/>
      <c r="C120" s="138"/>
      <c r="D120" s="129"/>
      <c r="E120" s="138"/>
      <c r="F120" s="3" t="s">
        <v>46</v>
      </c>
      <c r="G120" s="3" t="s">
        <v>28</v>
      </c>
      <c r="H120" s="47">
        <v>101.1</v>
      </c>
      <c r="I120" s="48">
        <v>101.1</v>
      </c>
      <c r="J120" s="48">
        <v>98</v>
      </c>
      <c r="K120" s="48">
        <v>0</v>
      </c>
      <c r="L120" s="32">
        <v>94.2</v>
      </c>
      <c r="M120" s="33">
        <v>94.2</v>
      </c>
      <c r="N120" s="33">
        <v>92.3</v>
      </c>
      <c r="O120" s="33">
        <v>0</v>
      </c>
      <c r="P120" s="47">
        <v>122.7</v>
      </c>
      <c r="Q120" s="48">
        <v>122.7</v>
      </c>
      <c r="R120" s="48">
        <v>120.3</v>
      </c>
      <c r="S120" s="48">
        <v>0</v>
      </c>
      <c r="T120" s="47">
        <v>128.80000000000001</v>
      </c>
      <c r="U120" s="48">
        <v>128.80000000000001</v>
      </c>
      <c r="V120" s="48">
        <v>126.3</v>
      </c>
      <c r="W120" s="49">
        <v>0</v>
      </c>
    </row>
    <row r="121" spans="1:23" x14ac:dyDescent="0.2">
      <c r="A121" s="170"/>
      <c r="B121" s="174"/>
      <c r="C121" s="138"/>
      <c r="D121" s="129"/>
      <c r="E121" s="9"/>
      <c r="F121" s="135" t="s">
        <v>30</v>
      </c>
      <c r="G121" s="131"/>
      <c r="H121" s="50">
        <f t="shared" ref="H121:W121" si="32">SUM(H118:H120)</f>
        <v>115.217</v>
      </c>
      <c r="I121" s="50">
        <f t="shared" si="32"/>
        <v>115.217</v>
      </c>
      <c r="J121" s="50">
        <f t="shared" si="32"/>
        <v>102.066</v>
      </c>
      <c r="K121" s="50">
        <f t="shared" si="32"/>
        <v>0</v>
      </c>
      <c r="L121" s="34">
        <f t="shared" si="32"/>
        <v>110.2</v>
      </c>
      <c r="M121" s="34">
        <f t="shared" si="32"/>
        <v>110.2</v>
      </c>
      <c r="N121" s="34">
        <f t="shared" si="32"/>
        <v>92.3</v>
      </c>
      <c r="O121" s="34">
        <f t="shared" si="32"/>
        <v>0</v>
      </c>
      <c r="P121" s="50">
        <f t="shared" si="32"/>
        <v>139.5</v>
      </c>
      <c r="Q121" s="50">
        <f t="shared" si="32"/>
        <v>139.5</v>
      </c>
      <c r="R121" s="50">
        <f t="shared" si="32"/>
        <v>120.3</v>
      </c>
      <c r="S121" s="50">
        <f t="shared" si="32"/>
        <v>0</v>
      </c>
      <c r="T121" s="50">
        <f t="shared" si="32"/>
        <v>146.4</v>
      </c>
      <c r="U121" s="50">
        <f t="shared" si="32"/>
        <v>146.4</v>
      </c>
      <c r="V121" s="50">
        <f t="shared" si="32"/>
        <v>126.3</v>
      </c>
      <c r="W121" s="51">
        <f t="shared" si="32"/>
        <v>0</v>
      </c>
    </row>
    <row r="122" spans="1:23" x14ac:dyDescent="0.2">
      <c r="A122" s="170"/>
      <c r="B122" s="174"/>
      <c r="C122" s="138"/>
      <c r="D122" s="129"/>
      <c r="E122" s="6" t="s">
        <v>31</v>
      </c>
      <c r="F122" s="123" t="s">
        <v>83</v>
      </c>
      <c r="G122" s="122"/>
      <c r="H122" s="122"/>
      <c r="I122" s="122"/>
      <c r="J122" s="122"/>
      <c r="K122" s="122"/>
      <c r="L122" s="122"/>
      <c r="M122" s="122"/>
      <c r="N122" s="122"/>
      <c r="O122" s="122"/>
      <c r="P122" s="122"/>
      <c r="Q122" s="122"/>
      <c r="R122" s="122"/>
      <c r="S122" s="122"/>
      <c r="T122" s="122"/>
      <c r="U122" s="122"/>
      <c r="V122" s="122"/>
      <c r="W122" s="124"/>
    </row>
    <row r="123" spans="1:23" ht="33.75" x14ac:dyDescent="0.2">
      <c r="A123" s="170"/>
      <c r="B123" s="174"/>
      <c r="C123" s="138"/>
      <c r="D123" s="129"/>
      <c r="E123" s="3" t="s">
        <v>31</v>
      </c>
      <c r="F123" s="3" t="s">
        <v>46</v>
      </c>
      <c r="G123" s="3" t="s">
        <v>28</v>
      </c>
      <c r="H123" s="32">
        <v>45.5</v>
      </c>
      <c r="I123" s="33">
        <v>45.5</v>
      </c>
      <c r="J123" s="33">
        <v>42.1</v>
      </c>
      <c r="K123" s="33">
        <v>0</v>
      </c>
      <c r="L123" s="32">
        <v>49.9</v>
      </c>
      <c r="M123" s="33">
        <v>49.9</v>
      </c>
      <c r="N123" s="33">
        <v>45.9</v>
      </c>
      <c r="O123" s="33">
        <v>0</v>
      </c>
      <c r="P123" s="32">
        <v>55.7</v>
      </c>
      <c r="Q123" s="33">
        <v>55.7</v>
      </c>
      <c r="R123" s="33">
        <v>48.5</v>
      </c>
      <c r="S123" s="33">
        <v>0</v>
      </c>
      <c r="T123" s="32">
        <v>58.5</v>
      </c>
      <c r="U123" s="33">
        <v>58.5</v>
      </c>
      <c r="V123" s="33">
        <v>50.9</v>
      </c>
      <c r="W123" s="40">
        <v>0</v>
      </c>
    </row>
    <row r="124" spans="1:23" x14ac:dyDescent="0.2">
      <c r="A124" s="170"/>
      <c r="B124" s="174"/>
      <c r="C124" s="138"/>
      <c r="D124" s="129"/>
      <c r="E124" s="9"/>
      <c r="F124" s="135" t="s">
        <v>30</v>
      </c>
      <c r="G124" s="131"/>
      <c r="H124" s="34">
        <f t="shared" ref="H124:W124" si="33">H123</f>
        <v>45.5</v>
      </c>
      <c r="I124" s="34">
        <f t="shared" si="33"/>
        <v>45.5</v>
      </c>
      <c r="J124" s="34">
        <f t="shared" si="33"/>
        <v>42.1</v>
      </c>
      <c r="K124" s="34">
        <f t="shared" si="33"/>
        <v>0</v>
      </c>
      <c r="L124" s="34">
        <f t="shared" si="33"/>
        <v>49.9</v>
      </c>
      <c r="M124" s="34">
        <f t="shared" si="33"/>
        <v>49.9</v>
      </c>
      <c r="N124" s="34">
        <f t="shared" si="33"/>
        <v>45.9</v>
      </c>
      <c r="O124" s="34">
        <f t="shared" si="33"/>
        <v>0</v>
      </c>
      <c r="P124" s="34">
        <f t="shared" si="33"/>
        <v>55.7</v>
      </c>
      <c r="Q124" s="34">
        <f t="shared" si="33"/>
        <v>55.7</v>
      </c>
      <c r="R124" s="34">
        <f t="shared" si="33"/>
        <v>48.5</v>
      </c>
      <c r="S124" s="34">
        <f t="shared" si="33"/>
        <v>0</v>
      </c>
      <c r="T124" s="34">
        <f t="shared" si="33"/>
        <v>58.5</v>
      </c>
      <c r="U124" s="34">
        <f t="shared" si="33"/>
        <v>58.5</v>
      </c>
      <c r="V124" s="34">
        <f t="shared" si="33"/>
        <v>50.9</v>
      </c>
      <c r="W124" s="41">
        <f t="shared" si="33"/>
        <v>0</v>
      </c>
    </row>
    <row r="125" spans="1:23" x14ac:dyDescent="0.2">
      <c r="A125" s="170"/>
      <c r="B125" s="174"/>
      <c r="C125" s="138"/>
      <c r="D125" s="10"/>
      <c r="E125" s="141" t="s">
        <v>98</v>
      </c>
      <c r="F125" s="142"/>
      <c r="G125" s="143"/>
      <c r="H125" s="35">
        <f t="shared" ref="H125:W125" si="34">H121+H124</f>
        <v>160.71699999999998</v>
      </c>
      <c r="I125" s="35">
        <f t="shared" si="34"/>
        <v>160.71699999999998</v>
      </c>
      <c r="J125" s="35">
        <f t="shared" si="34"/>
        <v>144.166</v>
      </c>
      <c r="K125" s="35">
        <f t="shared" si="34"/>
        <v>0</v>
      </c>
      <c r="L125" s="35">
        <f t="shared" si="34"/>
        <v>160.1</v>
      </c>
      <c r="M125" s="35">
        <f t="shared" si="34"/>
        <v>160.1</v>
      </c>
      <c r="N125" s="35">
        <f t="shared" si="34"/>
        <v>138.19999999999999</v>
      </c>
      <c r="O125" s="35">
        <f t="shared" si="34"/>
        <v>0</v>
      </c>
      <c r="P125" s="35">
        <f t="shared" si="34"/>
        <v>195.2</v>
      </c>
      <c r="Q125" s="35">
        <f t="shared" si="34"/>
        <v>195.2</v>
      </c>
      <c r="R125" s="35">
        <f t="shared" si="34"/>
        <v>168.8</v>
      </c>
      <c r="S125" s="35">
        <f t="shared" si="34"/>
        <v>0</v>
      </c>
      <c r="T125" s="35">
        <f t="shared" si="34"/>
        <v>204.9</v>
      </c>
      <c r="U125" s="35">
        <f t="shared" si="34"/>
        <v>204.9</v>
      </c>
      <c r="V125" s="35">
        <f t="shared" si="34"/>
        <v>177.2</v>
      </c>
      <c r="W125" s="42">
        <f t="shared" si="34"/>
        <v>0</v>
      </c>
    </row>
    <row r="126" spans="1:23" ht="12.75" customHeight="1" x14ac:dyDescent="0.2">
      <c r="A126" s="170"/>
      <c r="B126" s="174"/>
      <c r="C126" s="11"/>
      <c r="D126" s="135" t="s">
        <v>39</v>
      </c>
      <c r="E126" s="139"/>
      <c r="F126" s="139"/>
      <c r="G126" s="140"/>
      <c r="H126" s="34">
        <f t="shared" ref="H126:W126" si="35">H125</f>
        <v>160.71699999999998</v>
      </c>
      <c r="I126" s="34">
        <f t="shared" si="35"/>
        <v>160.71699999999998</v>
      </c>
      <c r="J126" s="34">
        <f t="shared" si="35"/>
        <v>144.166</v>
      </c>
      <c r="K126" s="34">
        <f t="shared" si="35"/>
        <v>0</v>
      </c>
      <c r="L126" s="34">
        <f t="shared" si="35"/>
        <v>160.1</v>
      </c>
      <c r="M126" s="34">
        <f t="shared" si="35"/>
        <v>160.1</v>
      </c>
      <c r="N126" s="34">
        <f t="shared" si="35"/>
        <v>138.19999999999999</v>
      </c>
      <c r="O126" s="34">
        <f t="shared" si="35"/>
        <v>0</v>
      </c>
      <c r="P126" s="34">
        <f t="shared" si="35"/>
        <v>195.2</v>
      </c>
      <c r="Q126" s="34">
        <f t="shared" si="35"/>
        <v>195.2</v>
      </c>
      <c r="R126" s="34">
        <f t="shared" si="35"/>
        <v>168.8</v>
      </c>
      <c r="S126" s="34">
        <f t="shared" si="35"/>
        <v>0</v>
      </c>
      <c r="T126" s="34">
        <f t="shared" si="35"/>
        <v>204.9</v>
      </c>
      <c r="U126" s="34">
        <f t="shared" si="35"/>
        <v>204.9</v>
      </c>
      <c r="V126" s="34">
        <f t="shared" si="35"/>
        <v>177.2</v>
      </c>
      <c r="W126" s="41">
        <f t="shared" si="35"/>
        <v>0</v>
      </c>
    </row>
    <row r="127" spans="1:23" ht="12.75" customHeight="1" x14ac:dyDescent="0.2">
      <c r="A127" s="170"/>
      <c r="B127" s="174"/>
      <c r="C127" s="82" t="s">
        <v>33</v>
      </c>
      <c r="D127" s="159" t="s">
        <v>102</v>
      </c>
      <c r="E127" s="159"/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  <c r="U127" s="159"/>
      <c r="V127" s="159"/>
      <c r="W127" s="160"/>
    </row>
    <row r="128" spans="1:23" ht="12.75" customHeight="1" x14ac:dyDescent="0.2">
      <c r="A128" s="170"/>
      <c r="B128" s="174"/>
      <c r="C128" s="74"/>
      <c r="D128" s="75" t="s">
        <v>26</v>
      </c>
      <c r="E128" s="161" t="s">
        <v>103</v>
      </c>
      <c r="F128" s="161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  <c r="R128" s="161"/>
      <c r="S128" s="161"/>
      <c r="T128" s="161"/>
      <c r="U128" s="161"/>
      <c r="V128" s="161"/>
      <c r="W128" s="162"/>
    </row>
    <row r="129" spans="1:23" ht="12.75" customHeight="1" x14ac:dyDescent="0.2">
      <c r="A129" s="170"/>
      <c r="B129" s="174"/>
      <c r="C129" s="74"/>
      <c r="D129" s="194" t="s">
        <v>26</v>
      </c>
      <c r="E129" s="190" t="s">
        <v>104</v>
      </c>
      <c r="F129" s="190"/>
      <c r="G129" s="190"/>
      <c r="H129" s="190"/>
      <c r="I129" s="190"/>
      <c r="J129" s="190"/>
      <c r="K129" s="190"/>
      <c r="L129" s="190"/>
      <c r="M129" s="190"/>
      <c r="N129" s="190"/>
      <c r="O129" s="190"/>
      <c r="P129" s="190"/>
      <c r="Q129" s="190"/>
      <c r="R129" s="190"/>
      <c r="S129" s="190"/>
      <c r="T129" s="190"/>
      <c r="U129" s="190"/>
      <c r="V129" s="190"/>
      <c r="W129" s="190"/>
    </row>
    <row r="130" spans="1:23" ht="72" customHeight="1" x14ac:dyDescent="0.2">
      <c r="A130" s="170"/>
      <c r="B130" s="174"/>
      <c r="C130" s="74"/>
      <c r="D130" s="195"/>
      <c r="E130" s="76">
        <v>1</v>
      </c>
      <c r="F130" s="77">
        <v>188714469</v>
      </c>
      <c r="G130" s="78" t="s">
        <v>29</v>
      </c>
      <c r="H130" s="79">
        <v>143.72200000000001</v>
      </c>
      <c r="I130" s="80">
        <v>143.72200000000001</v>
      </c>
      <c r="J130" s="80">
        <v>0</v>
      </c>
      <c r="K130" s="80">
        <v>0</v>
      </c>
      <c r="L130" s="79">
        <v>0</v>
      </c>
      <c r="M130" s="80">
        <v>0</v>
      </c>
      <c r="N130" s="80">
        <v>0</v>
      </c>
      <c r="O130" s="80">
        <v>0</v>
      </c>
      <c r="P130" s="79">
        <v>0</v>
      </c>
      <c r="Q130" s="80">
        <v>0</v>
      </c>
      <c r="R130" s="80">
        <v>0</v>
      </c>
      <c r="S130" s="80">
        <v>0</v>
      </c>
      <c r="T130" s="79">
        <v>0</v>
      </c>
      <c r="U130" s="80">
        <v>0</v>
      </c>
      <c r="V130" s="80">
        <v>0</v>
      </c>
      <c r="W130" s="80">
        <v>0</v>
      </c>
    </row>
    <row r="131" spans="1:23" ht="12.75" customHeight="1" x14ac:dyDescent="0.2">
      <c r="A131" s="170"/>
      <c r="B131" s="174"/>
      <c r="C131" s="74"/>
      <c r="D131" s="195"/>
      <c r="E131" s="81"/>
      <c r="F131" s="119" t="s">
        <v>30</v>
      </c>
      <c r="G131" s="120"/>
      <c r="H131" s="80">
        <f t="shared" ref="H131:W132" si="36">H130</f>
        <v>143.72200000000001</v>
      </c>
      <c r="I131" s="80">
        <f t="shared" si="36"/>
        <v>143.72200000000001</v>
      </c>
      <c r="J131" s="80">
        <f t="shared" si="36"/>
        <v>0</v>
      </c>
      <c r="K131" s="80">
        <f t="shared" si="36"/>
        <v>0</v>
      </c>
      <c r="L131" s="80">
        <f t="shared" si="36"/>
        <v>0</v>
      </c>
      <c r="M131" s="80">
        <f t="shared" si="36"/>
        <v>0</v>
      </c>
      <c r="N131" s="80">
        <f t="shared" si="36"/>
        <v>0</v>
      </c>
      <c r="O131" s="80">
        <f t="shared" si="36"/>
        <v>0</v>
      </c>
      <c r="P131" s="80">
        <f t="shared" si="36"/>
        <v>0</v>
      </c>
      <c r="Q131" s="80">
        <f t="shared" si="36"/>
        <v>0</v>
      </c>
      <c r="R131" s="80">
        <f t="shared" si="36"/>
        <v>0</v>
      </c>
      <c r="S131" s="80">
        <f t="shared" si="36"/>
        <v>0</v>
      </c>
      <c r="T131" s="80">
        <f t="shared" si="36"/>
        <v>0</v>
      </c>
      <c r="U131" s="80">
        <f t="shared" si="36"/>
        <v>0</v>
      </c>
      <c r="V131" s="80">
        <f t="shared" si="36"/>
        <v>0</v>
      </c>
      <c r="W131" s="80">
        <f t="shared" si="36"/>
        <v>0</v>
      </c>
    </row>
    <row r="132" spans="1:23" ht="12.75" customHeight="1" x14ac:dyDescent="0.2">
      <c r="A132" s="170"/>
      <c r="B132" s="174"/>
      <c r="C132" s="74"/>
      <c r="D132" s="196"/>
      <c r="E132" s="191" t="s">
        <v>98</v>
      </c>
      <c r="F132" s="192"/>
      <c r="G132" s="193"/>
      <c r="H132" s="80">
        <f t="shared" si="36"/>
        <v>143.72200000000001</v>
      </c>
      <c r="I132" s="80">
        <f t="shared" si="36"/>
        <v>143.72200000000001</v>
      </c>
      <c r="J132" s="80">
        <f t="shared" si="36"/>
        <v>0</v>
      </c>
      <c r="K132" s="80">
        <f t="shared" si="36"/>
        <v>0</v>
      </c>
      <c r="L132" s="80">
        <f t="shared" si="36"/>
        <v>0</v>
      </c>
      <c r="M132" s="80">
        <f t="shared" si="36"/>
        <v>0</v>
      </c>
      <c r="N132" s="80">
        <f t="shared" si="36"/>
        <v>0</v>
      </c>
      <c r="O132" s="80">
        <f t="shared" si="36"/>
        <v>0</v>
      </c>
      <c r="P132" s="80">
        <f t="shared" si="36"/>
        <v>0</v>
      </c>
      <c r="Q132" s="80">
        <f t="shared" si="36"/>
        <v>0</v>
      </c>
      <c r="R132" s="80">
        <f t="shared" si="36"/>
        <v>0</v>
      </c>
      <c r="S132" s="80">
        <f t="shared" si="36"/>
        <v>0</v>
      </c>
      <c r="T132" s="80">
        <f t="shared" si="36"/>
        <v>0</v>
      </c>
      <c r="U132" s="80">
        <f t="shared" si="36"/>
        <v>0</v>
      </c>
      <c r="V132" s="80">
        <f t="shared" si="36"/>
        <v>0</v>
      </c>
      <c r="W132" s="80">
        <f t="shared" si="36"/>
        <v>0</v>
      </c>
    </row>
    <row r="133" spans="1:23" ht="28.5" customHeight="1" x14ac:dyDescent="0.2">
      <c r="A133" s="170"/>
      <c r="B133" s="174"/>
      <c r="C133" s="83" t="s">
        <v>36</v>
      </c>
      <c r="D133" s="163"/>
      <c r="E133" s="133"/>
      <c r="F133" s="132" t="s">
        <v>84</v>
      </c>
      <c r="G133" s="133"/>
      <c r="H133" s="133"/>
      <c r="I133" s="133"/>
      <c r="J133" s="133"/>
      <c r="K133" s="133"/>
      <c r="L133" s="133"/>
      <c r="M133" s="133"/>
      <c r="N133" s="133"/>
      <c r="O133" s="133"/>
      <c r="P133" s="133"/>
      <c r="Q133" s="133"/>
      <c r="R133" s="133"/>
      <c r="S133" s="133"/>
      <c r="T133" s="133"/>
      <c r="U133" s="133"/>
      <c r="V133" s="133"/>
      <c r="W133" s="134"/>
    </row>
    <row r="134" spans="1:23" x14ac:dyDescent="0.2">
      <c r="A134" s="170"/>
      <c r="B134" s="174"/>
      <c r="C134" s="125" t="s">
        <v>36</v>
      </c>
      <c r="D134" s="4" t="s">
        <v>26</v>
      </c>
      <c r="E134" s="5"/>
      <c r="F134" s="127" t="s">
        <v>85</v>
      </c>
      <c r="G134" s="122"/>
      <c r="H134" s="122"/>
      <c r="I134" s="122"/>
      <c r="J134" s="122"/>
      <c r="K134" s="122"/>
      <c r="L134" s="122"/>
      <c r="M134" s="122"/>
      <c r="N134" s="122"/>
      <c r="O134" s="122"/>
      <c r="P134" s="122"/>
      <c r="Q134" s="122"/>
      <c r="R134" s="122"/>
      <c r="S134" s="122"/>
      <c r="T134" s="122"/>
      <c r="U134" s="122"/>
      <c r="V134" s="122"/>
      <c r="W134" s="124"/>
    </row>
    <row r="135" spans="1:23" x14ac:dyDescent="0.2">
      <c r="A135" s="170"/>
      <c r="B135" s="174"/>
      <c r="C135" s="126"/>
      <c r="D135" s="128" t="s">
        <v>26</v>
      </c>
      <c r="E135" s="6" t="s">
        <v>26</v>
      </c>
      <c r="F135" s="123" t="s">
        <v>86</v>
      </c>
      <c r="G135" s="122"/>
      <c r="H135" s="122"/>
      <c r="I135" s="122"/>
      <c r="J135" s="122"/>
      <c r="K135" s="122"/>
      <c r="L135" s="122"/>
      <c r="M135" s="122"/>
      <c r="N135" s="122"/>
      <c r="O135" s="122"/>
      <c r="P135" s="122"/>
      <c r="Q135" s="122"/>
      <c r="R135" s="122"/>
      <c r="S135" s="122"/>
      <c r="T135" s="122"/>
      <c r="U135" s="122"/>
      <c r="V135" s="122"/>
      <c r="W135" s="124"/>
    </row>
    <row r="136" spans="1:23" ht="33.75" x14ac:dyDescent="0.2">
      <c r="A136" s="170"/>
      <c r="B136" s="174"/>
      <c r="C136" s="126"/>
      <c r="D136" s="129"/>
      <c r="E136" s="3" t="s">
        <v>26</v>
      </c>
      <c r="F136" s="3" t="s">
        <v>40</v>
      </c>
      <c r="G136" s="3" t="s">
        <v>28</v>
      </c>
      <c r="H136" s="32">
        <v>149.6</v>
      </c>
      <c r="I136" s="33">
        <v>0</v>
      </c>
      <c r="J136" s="33">
        <v>0</v>
      </c>
      <c r="K136" s="33">
        <v>149.6</v>
      </c>
      <c r="L136" s="32">
        <v>118.3</v>
      </c>
      <c r="M136" s="33">
        <v>5.2</v>
      </c>
      <c r="N136" s="33">
        <v>0</v>
      </c>
      <c r="O136" s="33">
        <v>113.1</v>
      </c>
      <c r="P136" s="32">
        <v>120</v>
      </c>
      <c r="Q136" s="33">
        <v>0</v>
      </c>
      <c r="R136" s="33">
        <v>0</v>
      </c>
      <c r="S136" s="33">
        <v>120</v>
      </c>
      <c r="T136" s="32">
        <v>120</v>
      </c>
      <c r="U136" s="33">
        <v>0</v>
      </c>
      <c r="V136" s="33">
        <v>0</v>
      </c>
      <c r="W136" s="40">
        <v>120</v>
      </c>
    </row>
    <row r="137" spans="1:23" x14ac:dyDescent="0.2">
      <c r="A137" s="170"/>
      <c r="B137" s="174"/>
      <c r="C137" s="126"/>
      <c r="D137" s="129"/>
      <c r="E137" s="9"/>
      <c r="F137" s="135" t="s">
        <v>30</v>
      </c>
      <c r="G137" s="131"/>
      <c r="H137" s="34">
        <f t="shared" ref="H137:W138" si="37">H136</f>
        <v>149.6</v>
      </c>
      <c r="I137" s="34">
        <f t="shared" si="37"/>
        <v>0</v>
      </c>
      <c r="J137" s="34">
        <f t="shared" si="37"/>
        <v>0</v>
      </c>
      <c r="K137" s="34">
        <f t="shared" si="37"/>
        <v>149.6</v>
      </c>
      <c r="L137" s="34">
        <f t="shared" si="37"/>
        <v>118.3</v>
      </c>
      <c r="M137" s="34">
        <f t="shared" si="37"/>
        <v>5.2</v>
      </c>
      <c r="N137" s="34">
        <f t="shared" si="37"/>
        <v>0</v>
      </c>
      <c r="O137" s="34">
        <f t="shared" si="37"/>
        <v>113.1</v>
      </c>
      <c r="P137" s="34">
        <f t="shared" si="37"/>
        <v>120</v>
      </c>
      <c r="Q137" s="34">
        <f t="shared" si="37"/>
        <v>0</v>
      </c>
      <c r="R137" s="34">
        <f t="shared" si="37"/>
        <v>0</v>
      </c>
      <c r="S137" s="34">
        <f t="shared" si="37"/>
        <v>120</v>
      </c>
      <c r="T137" s="34">
        <f t="shared" si="37"/>
        <v>120</v>
      </c>
      <c r="U137" s="34">
        <f t="shared" si="37"/>
        <v>0</v>
      </c>
      <c r="V137" s="34">
        <f t="shared" si="37"/>
        <v>0</v>
      </c>
      <c r="W137" s="41">
        <f t="shared" si="37"/>
        <v>120</v>
      </c>
    </row>
    <row r="138" spans="1:23" x14ac:dyDescent="0.2">
      <c r="A138" s="170"/>
      <c r="B138" s="174"/>
      <c r="C138" s="126"/>
      <c r="D138" s="10"/>
      <c r="E138" s="141" t="s">
        <v>98</v>
      </c>
      <c r="F138" s="142"/>
      <c r="G138" s="143"/>
      <c r="H138" s="35">
        <f t="shared" si="37"/>
        <v>149.6</v>
      </c>
      <c r="I138" s="35">
        <f t="shared" si="37"/>
        <v>0</v>
      </c>
      <c r="J138" s="35">
        <f t="shared" si="37"/>
        <v>0</v>
      </c>
      <c r="K138" s="35">
        <f t="shared" si="37"/>
        <v>149.6</v>
      </c>
      <c r="L138" s="35">
        <f t="shared" si="37"/>
        <v>118.3</v>
      </c>
      <c r="M138" s="35">
        <f t="shared" si="37"/>
        <v>5.2</v>
      </c>
      <c r="N138" s="35">
        <f t="shared" si="37"/>
        <v>0</v>
      </c>
      <c r="O138" s="35">
        <f t="shared" si="37"/>
        <v>113.1</v>
      </c>
      <c r="P138" s="35">
        <f t="shared" si="37"/>
        <v>120</v>
      </c>
      <c r="Q138" s="35">
        <f t="shared" si="37"/>
        <v>0</v>
      </c>
      <c r="R138" s="35">
        <f t="shared" si="37"/>
        <v>0</v>
      </c>
      <c r="S138" s="35">
        <f t="shared" si="37"/>
        <v>120</v>
      </c>
      <c r="T138" s="35">
        <f t="shared" si="37"/>
        <v>120</v>
      </c>
      <c r="U138" s="35">
        <f t="shared" si="37"/>
        <v>0</v>
      </c>
      <c r="V138" s="35">
        <f t="shared" si="37"/>
        <v>0</v>
      </c>
      <c r="W138" s="42">
        <f t="shared" si="37"/>
        <v>120</v>
      </c>
    </row>
    <row r="139" spans="1:23" ht="12.75" customHeight="1" x14ac:dyDescent="0.2">
      <c r="A139" s="170"/>
      <c r="B139" s="174"/>
      <c r="C139" s="11"/>
      <c r="D139" s="135" t="s">
        <v>39</v>
      </c>
      <c r="E139" s="139"/>
      <c r="F139" s="139"/>
      <c r="G139" s="140"/>
      <c r="H139" s="34">
        <f t="shared" ref="H139:W139" si="38">H138+H132</f>
        <v>293.322</v>
      </c>
      <c r="I139" s="34">
        <f t="shared" si="38"/>
        <v>143.72200000000001</v>
      </c>
      <c r="J139" s="34">
        <f t="shared" si="38"/>
        <v>0</v>
      </c>
      <c r="K139" s="34">
        <f t="shared" si="38"/>
        <v>149.6</v>
      </c>
      <c r="L139" s="34">
        <f t="shared" si="38"/>
        <v>118.3</v>
      </c>
      <c r="M139" s="34">
        <f t="shared" si="38"/>
        <v>5.2</v>
      </c>
      <c r="N139" s="34">
        <f t="shared" si="38"/>
        <v>0</v>
      </c>
      <c r="O139" s="34">
        <f t="shared" si="38"/>
        <v>113.1</v>
      </c>
      <c r="P139" s="34">
        <f t="shared" si="38"/>
        <v>120</v>
      </c>
      <c r="Q139" s="34">
        <f t="shared" si="38"/>
        <v>0</v>
      </c>
      <c r="R139" s="34">
        <f t="shared" si="38"/>
        <v>0</v>
      </c>
      <c r="S139" s="34">
        <f t="shared" si="38"/>
        <v>120</v>
      </c>
      <c r="T139" s="34">
        <f t="shared" si="38"/>
        <v>120</v>
      </c>
      <c r="U139" s="34">
        <f t="shared" si="38"/>
        <v>0</v>
      </c>
      <c r="V139" s="34">
        <f t="shared" si="38"/>
        <v>0</v>
      </c>
      <c r="W139" s="41">
        <f t="shared" si="38"/>
        <v>120</v>
      </c>
    </row>
    <row r="140" spans="1:23" x14ac:dyDescent="0.2">
      <c r="A140" s="170"/>
      <c r="B140" s="174"/>
      <c r="C140" s="83" t="s">
        <v>38</v>
      </c>
      <c r="D140" s="121"/>
      <c r="E140" s="122"/>
      <c r="F140" s="123" t="s">
        <v>87</v>
      </c>
      <c r="G140" s="122"/>
      <c r="H140" s="122"/>
      <c r="I140" s="122"/>
      <c r="J140" s="122"/>
      <c r="K140" s="122"/>
      <c r="L140" s="122"/>
      <c r="M140" s="122"/>
      <c r="N140" s="122"/>
      <c r="O140" s="122"/>
      <c r="P140" s="122"/>
      <c r="Q140" s="122"/>
      <c r="R140" s="122"/>
      <c r="S140" s="122"/>
      <c r="T140" s="122"/>
      <c r="U140" s="122"/>
      <c r="V140" s="122"/>
      <c r="W140" s="124"/>
    </row>
    <row r="141" spans="1:23" x14ac:dyDescent="0.2">
      <c r="A141" s="170"/>
      <c r="B141" s="174"/>
      <c r="C141" s="125" t="s">
        <v>38</v>
      </c>
      <c r="D141" s="4" t="s">
        <v>26</v>
      </c>
      <c r="E141" s="5"/>
      <c r="F141" s="127" t="s">
        <v>88</v>
      </c>
      <c r="G141" s="122"/>
      <c r="H141" s="122"/>
      <c r="I141" s="122"/>
      <c r="J141" s="122"/>
      <c r="K141" s="122"/>
      <c r="L141" s="122"/>
      <c r="M141" s="122"/>
      <c r="N141" s="122"/>
      <c r="O141" s="122"/>
      <c r="P141" s="122"/>
      <c r="Q141" s="122"/>
      <c r="R141" s="122"/>
      <c r="S141" s="122"/>
      <c r="T141" s="122"/>
      <c r="U141" s="122"/>
      <c r="V141" s="122"/>
      <c r="W141" s="124"/>
    </row>
    <row r="142" spans="1:23" x14ac:dyDescent="0.2">
      <c r="A142" s="170"/>
      <c r="B142" s="174"/>
      <c r="C142" s="126"/>
      <c r="D142" s="128" t="s">
        <v>26</v>
      </c>
      <c r="E142" s="6" t="s">
        <v>26</v>
      </c>
      <c r="F142" s="123" t="s">
        <v>89</v>
      </c>
      <c r="G142" s="122"/>
      <c r="H142" s="122"/>
      <c r="I142" s="122"/>
      <c r="J142" s="122"/>
      <c r="K142" s="122"/>
      <c r="L142" s="122"/>
      <c r="M142" s="122"/>
      <c r="N142" s="122"/>
      <c r="O142" s="122"/>
      <c r="P142" s="122"/>
      <c r="Q142" s="122"/>
      <c r="R142" s="122"/>
      <c r="S142" s="122"/>
      <c r="T142" s="122"/>
      <c r="U142" s="122"/>
      <c r="V142" s="122"/>
      <c r="W142" s="124"/>
    </row>
    <row r="143" spans="1:23" ht="33.75" x14ac:dyDescent="0.2">
      <c r="A143" s="170"/>
      <c r="B143" s="174"/>
      <c r="C143" s="126"/>
      <c r="D143" s="129"/>
      <c r="E143" s="189" t="s">
        <v>26</v>
      </c>
      <c r="F143" s="65" t="s">
        <v>40</v>
      </c>
      <c r="G143" s="3" t="s">
        <v>28</v>
      </c>
      <c r="H143" s="32">
        <v>40</v>
      </c>
      <c r="I143" s="33">
        <v>40</v>
      </c>
      <c r="J143" s="33">
        <v>0</v>
      </c>
      <c r="K143" s="33">
        <v>0</v>
      </c>
      <c r="L143" s="32">
        <v>45</v>
      </c>
      <c r="M143" s="33">
        <v>45</v>
      </c>
      <c r="N143" s="33">
        <v>0</v>
      </c>
      <c r="O143" s="33">
        <v>0</v>
      </c>
      <c r="P143" s="32">
        <v>55</v>
      </c>
      <c r="Q143" s="33">
        <v>55</v>
      </c>
      <c r="R143" s="33">
        <v>0</v>
      </c>
      <c r="S143" s="33">
        <v>0</v>
      </c>
      <c r="T143" s="32">
        <v>60</v>
      </c>
      <c r="U143" s="33">
        <v>60</v>
      </c>
      <c r="V143" s="33">
        <v>0</v>
      </c>
      <c r="W143" s="40">
        <v>0</v>
      </c>
    </row>
    <row r="144" spans="1:23" ht="67.5" x14ac:dyDescent="0.2">
      <c r="A144" s="170"/>
      <c r="B144" s="174"/>
      <c r="C144" s="126"/>
      <c r="D144" s="129"/>
      <c r="E144" s="148"/>
      <c r="F144" s="66" t="s">
        <v>40</v>
      </c>
      <c r="G144" s="78" t="s">
        <v>29</v>
      </c>
      <c r="H144" s="32">
        <v>125.703</v>
      </c>
      <c r="I144" s="33">
        <v>125.703</v>
      </c>
      <c r="J144" s="33">
        <v>0</v>
      </c>
      <c r="K144" s="33">
        <v>0</v>
      </c>
      <c r="L144" s="32">
        <v>0</v>
      </c>
      <c r="M144" s="33">
        <v>0</v>
      </c>
      <c r="N144" s="33">
        <v>0</v>
      </c>
      <c r="O144" s="33">
        <v>0</v>
      </c>
      <c r="P144" s="32">
        <v>0</v>
      </c>
      <c r="Q144" s="33">
        <v>0</v>
      </c>
      <c r="R144" s="33">
        <v>0</v>
      </c>
      <c r="S144" s="33">
        <v>0</v>
      </c>
      <c r="T144" s="32">
        <v>0</v>
      </c>
      <c r="U144" s="33">
        <v>0</v>
      </c>
      <c r="V144" s="33">
        <v>0</v>
      </c>
      <c r="W144" s="40">
        <v>0</v>
      </c>
    </row>
    <row r="145" spans="1:23" x14ac:dyDescent="0.2">
      <c r="A145" s="170"/>
      <c r="B145" s="174"/>
      <c r="C145" s="126"/>
      <c r="D145" s="129"/>
      <c r="E145" s="9"/>
      <c r="F145" s="130" t="s">
        <v>30</v>
      </c>
      <c r="G145" s="131"/>
      <c r="H145" s="34">
        <f t="shared" ref="H145:W145" si="39">H143+H144</f>
        <v>165.703</v>
      </c>
      <c r="I145" s="34">
        <f t="shared" si="39"/>
        <v>165.703</v>
      </c>
      <c r="J145" s="34">
        <f t="shared" si="39"/>
        <v>0</v>
      </c>
      <c r="K145" s="34">
        <f t="shared" si="39"/>
        <v>0</v>
      </c>
      <c r="L145" s="34">
        <f t="shared" si="39"/>
        <v>45</v>
      </c>
      <c r="M145" s="34">
        <f t="shared" si="39"/>
        <v>45</v>
      </c>
      <c r="N145" s="34">
        <f t="shared" si="39"/>
        <v>0</v>
      </c>
      <c r="O145" s="34">
        <f t="shared" si="39"/>
        <v>0</v>
      </c>
      <c r="P145" s="34">
        <f t="shared" si="39"/>
        <v>55</v>
      </c>
      <c r="Q145" s="34">
        <f t="shared" si="39"/>
        <v>55</v>
      </c>
      <c r="R145" s="34">
        <f t="shared" si="39"/>
        <v>0</v>
      </c>
      <c r="S145" s="34">
        <f t="shared" si="39"/>
        <v>0</v>
      </c>
      <c r="T145" s="34">
        <f t="shared" si="39"/>
        <v>60</v>
      </c>
      <c r="U145" s="34">
        <f t="shared" si="39"/>
        <v>60</v>
      </c>
      <c r="V145" s="34">
        <f t="shared" si="39"/>
        <v>0</v>
      </c>
      <c r="W145" s="41">
        <f t="shared" si="39"/>
        <v>0</v>
      </c>
    </row>
    <row r="146" spans="1:23" x14ac:dyDescent="0.2">
      <c r="A146" s="170"/>
      <c r="B146" s="174"/>
      <c r="C146" s="126"/>
      <c r="D146" s="10"/>
      <c r="E146" s="141" t="s">
        <v>98</v>
      </c>
      <c r="F146" s="142"/>
      <c r="G146" s="143"/>
      <c r="H146" s="35">
        <f t="shared" ref="H146:W147" si="40">H145</f>
        <v>165.703</v>
      </c>
      <c r="I146" s="35">
        <f t="shared" si="40"/>
        <v>165.703</v>
      </c>
      <c r="J146" s="35">
        <f t="shared" si="40"/>
        <v>0</v>
      </c>
      <c r="K146" s="35">
        <f t="shared" si="40"/>
        <v>0</v>
      </c>
      <c r="L146" s="35">
        <f t="shared" si="40"/>
        <v>45</v>
      </c>
      <c r="M146" s="35">
        <f t="shared" si="40"/>
        <v>45</v>
      </c>
      <c r="N146" s="35">
        <f t="shared" si="40"/>
        <v>0</v>
      </c>
      <c r="O146" s="35">
        <f t="shared" si="40"/>
        <v>0</v>
      </c>
      <c r="P146" s="35">
        <f t="shared" si="40"/>
        <v>55</v>
      </c>
      <c r="Q146" s="35">
        <f t="shared" si="40"/>
        <v>55</v>
      </c>
      <c r="R146" s="35">
        <f t="shared" si="40"/>
        <v>0</v>
      </c>
      <c r="S146" s="35">
        <f t="shared" si="40"/>
        <v>0</v>
      </c>
      <c r="T146" s="35">
        <f t="shared" si="40"/>
        <v>60</v>
      </c>
      <c r="U146" s="35">
        <f t="shared" si="40"/>
        <v>60</v>
      </c>
      <c r="V146" s="35">
        <f t="shared" si="40"/>
        <v>0</v>
      </c>
      <c r="W146" s="42">
        <f t="shared" si="40"/>
        <v>0</v>
      </c>
    </row>
    <row r="147" spans="1:23" ht="12.75" customHeight="1" x14ac:dyDescent="0.2">
      <c r="A147" s="170"/>
      <c r="B147" s="174"/>
      <c r="C147" s="84"/>
      <c r="D147" s="135" t="s">
        <v>39</v>
      </c>
      <c r="E147" s="139"/>
      <c r="F147" s="139"/>
      <c r="G147" s="140"/>
      <c r="H147" s="34">
        <f t="shared" si="40"/>
        <v>165.703</v>
      </c>
      <c r="I147" s="34">
        <f t="shared" si="40"/>
        <v>165.703</v>
      </c>
      <c r="J147" s="34">
        <f t="shared" si="40"/>
        <v>0</v>
      </c>
      <c r="K147" s="34">
        <f t="shared" si="40"/>
        <v>0</v>
      </c>
      <c r="L147" s="34">
        <f t="shared" si="40"/>
        <v>45</v>
      </c>
      <c r="M147" s="34">
        <f t="shared" si="40"/>
        <v>45</v>
      </c>
      <c r="N147" s="34">
        <f t="shared" si="40"/>
        <v>0</v>
      </c>
      <c r="O147" s="34">
        <f t="shared" si="40"/>
        <v>0</v>
      </c>
      <c r="P147" s="34">
        <f t="shared" si="40"/>
        <v>55</v>
      </c>
      <c r="Q147" s="34">
        <f t="shared" si="40"/>
        <v>55</v>
      </c>
      <c r="R147" s="34">
        <f t="shared" si="40"/>
        <v>0</v>
      </c>
      <c r="S147" s="34">
        <f t="shared" si="40"/>
        <v>0</v>
      </c>
      <c r="T147" s="34">
        <f t="shared" si="40"/>
        <v>60</v>
      </c>
      <c r="U147" s="34">
        <f t="shared" si="40"/>
        <v>60</v>
      </c>
      <c r="V147" s="34">
        <f t="shared" si="40"/>
        <v>0</v>
      </c>
      <c r="W147" s="41">
        <f t="shared" si="40"/>
        <v>0</v>
      </c>
    </row>
    <row r="148" spans="1:23" x14ac:dyDescent="0.2">
      <c r="A148" s="170"/>
      <c r="B148" s="174"/>
      <c r="C148" s="83" t="s">
        <v>41</v>
      </c>
      <c r="D148" s="121"/>
      <c r="E148" s="122"/>
      <c r="F148" s="123" t="s">
        <v>90</v>
      </c>
      <c r="G148" s="122"/>
      <c r="H148" s="122"/>
      <c r="I148" s="122"/>
      <c r="J148" s="122"/>
      <c r="K148" s="122"/>
      <c r="L148" s="122"/>
      <c r="M148" s="122"/>
      <c r="N148" s="122"/>
      <c r="O148" s="122"/>
      <c r="P148" s="122"/>
      <c r="Q148" s="122"/>
      <c r="R148" s="122"/>
      <c r="S148" s="122"/>
      <c r="T148" s="122"/>
      <c r="U148" s="122"/>
      <c r="V148" s="122"/>
      <c r="W148" s="124"/>
    </row>
    <row r="149" spans="1:23" x14ac:dyDescent="0.2">
      <c r="A149" s="170"/>
      <c r="B149" s="174"/>
      <c r="C149" s="125" t="s">
        <v>41</v>
      </c>
      <c r="D149" s="4" t="s">
        <v>26</v>
      </c>
      <c r="E149" s="5"/>
      <c r="F149" s="127" t="s">
        <v>91</v>
      </c>
      <c r="G149" s="122"/>
      <c r="H149" s="122"/>
      <c r="I149" s="122"/>
      <c r="J149" s="122"/>
      <c r="K149" s="122"/>
      <c r="L149" s="122"/>
      <c r="M149" s="122"/>
      <c r="N149" s="122"/>
      <c r="O149" s="122"/>
      <c r="P149" s="122"/>
      <c r="Q149" s="122"/>
      <c r="R149" s="122"/>
      <c r="S149" s="122"/>
      <c r="T149" s="122"/>
      <c r="U149" s="122"/>
      <c r="V149" s="122"/>
      <c r="W149" s="124"/>
    </row>
    <row r="150" spans="1:23" x14ac:dyDescent="0.2">
      <c r="A150" s="170"/>
      <c r="B150" s="174"/>
      <c r="C150" s="126"/>
      <c r="D150" s="128" t="s">
        <v>26</v>
      </c>
      <c r="E150" s="6" t="s">
        <v>26</v>
      </c>
      <c r="F150" s="123" t="s">
        <v>92</v>
      </c>
      <c r="G150" s="122"/>
      <c r="H150" s="122"/>
      <c r="I150" s="122"/>
      <c r="J150" s="122"/>
      <c r="K150" s="122"/>
      <c r="L150" s="122"/>
      <c r="M150" s="122"/>
      <c r="N150" s="122"/>
      <c r="O150" s="122"/>
      <c r="P150" s="122"/>
      <c r="Q150" s="122"/>
      <c r="R150" s="122"/>
      <c r="S150" s="122"/>
      <c r="T150" s="122"/>
      <c r="U150" s="122"/>
      <c r="V150" s="122"/>
      <c r="W150" s="124"/>
    </row>
    <row r="151" spans="1:23" ht="33.75" x14ac:dyDescent="0.2">
      <c r="A151" s="170"/>
      <c r="B151" s="174"/>
      <c r="C151" s="126"/>
      <c r="D151" s="129"/>
      <c r="E151" s="3" t="s">
        <v>26</v>
      </c>
      <c r="F151" s="3" t="s">
        <v>40</v>
      </c>
      <c r="G151" s="3" t="s">
        <v>28</v>
      </c>
      <c r="H151" s="47">
        <v>2</v>
      </c>
      <c r="I151" s="48">
        <v>2</v>
      </c>
      <c r="J151" s="48">
        <v>0</v>
      </c>
      <c r="K151" s="48">
        <v>0</v>
      </c>
      <c r="L151" s="108">
        <v>4</v>
      </c>
      <c r="M151" s="109">
        <v>4</v>
      </c>
      <c r="N151" s="33">
        <v>0</v>
      </c>
      <c r="O151" s="33">
        <v>0</v>
      </c>
      <c r="P151" s="32">
        <v>3</v>
      </c>
      <c r="Q151" s="33">
        <v>3</v>
      </c>
      <c r="R151" s="33">
        <v>0</v>
      </c>
      <c r="S151" s="33">
        <v>0</v>
      </c>
      <c r="T151" s="32">
        <v>3</v>
      </c>
      <c r="U151" s="33">
        <v>3</v>
      </c>
      <c r="V151" s="33">
        <v>0</v>
      </c>
      <c r="W151" s="40">
        <v>0</v>
      </c>
    </row>
    <row r="152" spans="1:23" x14ac:dyDescent="0.2">
      <c r="A152" s="170"/>
      <c r="B152" s="174"/>
      <c r="C152" s="126"/>
      <c r="D152" s="129"/>
      <c r="E152" s="9"/>
      <c r="F152" s="135" t="s">
        <v>30</v>
      </c>
      <c r="G152" s="131"/>
      <c r="H152" s="50">
        <f t="shared" ref="H152:W154" si="41">H151</f>
        <v>2</v>
      </c>
      <c r="I152" s="50">
        <f t="shared" si="41"/>
        <v>2</v>
      </c>
      <c r="J152" s="50">
        <f t="shared" si="41"/>
        <v>0</v>
      </c>
      <c r="K152" s="50">
        <f t="shared" si="41"/>
        <v>0</v>
      </c>
      <c r="L152" s="34">
        <f t="shared" si="41"/>
        <v>4</v>
      </c>
      <c r="M152" s="34">
        <f t="shared" si="41"/>
        <v>4</v>
      </c>
      <c r="N152" s="34">
        <f t="shared" si="41"/>
        <v>0</v>
      </c>
      <c r="O152" s="34">
        <f t="shared" si="41"/>
        <v>0</v>
      </c>
      <c r="P152" s="34">
        <f t="shared" si="41"/>
        <v>3</v>
      </c>
      <c r="Q152" s="34">
        <f t="shared" si="41"/>
        <v>3</v>
      </c>
      <c r="R152" s="34">
        <f t="shared" si="41"/>
        <v>0</v>
      </c>
      <c r="S152" s="34">
        <f t="shared" si="41"/>
        <v>0</v>
      </c>
      <c r="T152" s="34">
        <f t="shared" si="41"/>
        <v>3</v>
      </c>
      <c r="U152" s="34">
        <f t="shared" si="41"/>
        <v>3</v>
      </c>
      <c r="V152" s="34">
        <f t="shared" si="41"/>
        <v>0</v>
      </c>
      <c r="W152" s="41">
        <f t="shared" si="41"/>
        <v>0</v>
      </c>
    </row>
    <row r="153" spans="1:23" x14ac:dyDescent="0.2">
      <c r="A153" s="170"/>
      <c r="B153" s="174"/>
      <c r="C153" s="126"/>
      <c r="D153" s="10"/>
      <c r="E153" s="141" t="s">
        <v>98</v>
      </c>
      <c r="F153" s="142"/>
      <c r="G153" s="143"/>
      <c r="H153" s="96">
        <f t="shared" si="41"/>
        <v>2</v>
      </c>
      <c r="I153" s="96">
        <f t="shared" si="41"/>
        <v>2</v>
      </c>
      <c r="J153" s="96">
        <f t="shared" si="41"/>
        <v>0</v>
      </c>
      <c r="K153" s="96">
        <f t="shared" si="41"/>
        <v>0</v>
      </c>
      <c r="L153" s="35">
        <f t="shared" si="41"/>
        <v>4</v>
      </c>
      <c r="M153" s="35">
        <f t="shared" si="41"/>
        <v>4</v>
      </c>
      <c r="N153" s="35">
        <f t="shared" si="41"/>
        <v>0</v>
      </c>
      <c r="O153" s="35">
        <f t="shared" si="41"/>
        <v>0</v>
      </c>
      <c r="P153" s="35">
        <f t="shared" si="41"/>
        <v>3</v>
      </c>
      <c r="Q153" s="35">
        <f t="shared" si="41"/>
        <v>3</v>
      </c>
      <c r="R153" s="35">
        <f t="shared" si="41"/>
        <v>0</v>
      </c>
      <c r="S153" s="35">
        <f t="shared" si="41"/>
        <v>0</v>
      </c>
      <c r="T153" s="35">
        <f t="shared" si="41"/>
        <v>3</v>
      </c>
      <c r="U153" s="35">
        <f t="shared" si="41"/>
        <v>3</v>
      </c>
      <c r="V153" s="35">
        <f t="shared" si="41"/>
        <v>0</v>
      </c>
      <c r="W153" s="42">
        <f t="shared" si="41"/>
        <v>0</v>
      </c>
    </row>
    <row r="154" spans="1:23" ht="12.75" customHeight="1" x14ac:dyDescent="0.2">
      <c r="A154" s="170"/>
      <c r="B154" s="174"/>
      <c r="C154" s="84"/>
      <c r="D154" s="135" t="s">
        <v>39</v>
      </c>
      <c r="E154" s="139"/>
      <c r="F154" s="139"/>
      <c r="G154" s="140"/>
      <c r="H154" s="34">
        <f t="shared" si="41"/>
        <v>2</v>
      </c>
      <c r="I154" s="34">
        <f t="shared" si="41"/>
        <v>2</v>
      </c>
      <c r="J154" s="34">
        <f t="shared" si="41"/>
        <v>0</v>
      </c>
      <c r="K154" s="34">
        <f t="shared" si="41"/>
        <v>0</v>
      </c>
      <c r="L154" s="34">
        <f t="shared" si="41"/>
        <v>4</v>
      </c>
      <c r="M154" s="34">
        <f t="shared" si="41"/>
        <v>4</v>
      </c>
      <c r="N154" s="34">
        <f t="shared" si="41"/>
        <v>0</v>
      </c>
      <c r="O154" s="34">
        <f t="shared" si="41"/>
        <v>0</v>
      </c>
      <c r="P154" s="34">
        <f t="shared" si="41"/>
        <v>3</v>
      </c>
      <c r="Q154" s="34">
        <f t="shared" si="41"/>
        <v>3</v>
      </c>
      <c r="R154" s="34">
        <f t="shared" si="41"/>
        <v>0</v>
      </c>
      <c r="S154" s="34">
        <f t="shared" si="41"/>
        <v>0</v>
      </c>
      <c r="T154" s="34">
        <f t="shared" si="41"/>
        <v>3</v>
      </c>
      <c r="U154" s="34">
        <f t="shared" si="41"/>
        <v>3</v>
      </c>
      <c r="V154" s="34">
        <f t="shared" si="41"/>
        <v>0</v>
      </c>
      <c r="W154" s="41">
        <f t="shared" si="41"/>
        <v>0</v>
      </c>
    </row>
    <row r="155" spans="1:23" x14ac:dyDescent="0.2">
      <c r="A155" s="170"/>
      <c r="B155" s="174"/>
      <c r="C155" s="83" t="s">
        <v>42</v>
      </c>
      <c r="D155" s="121"/>
      <c r="E155" s="122"/>
      <c r="F155" s="123" t="s">
        <v>93</v>
      </c>
      <c r="G155" s="122"/>
      <c r="H155" s="122"/>
      <c r="I155" s="122"/>
      <c r="J155" s="122"/>
      <c r="K155" s="122"/>
      <c r="L155" s="122"/>
      <c r="M155" s="122"/>
      <c r="N155" s="122"/>
      <c r="O155" s="122"/>
      <c r="P155" s="122"/>
      <c r="Q155" s="122"/>
      <c r="R155" s="122"/>
      <c r="S155" s="122"/>
      <c r="T155" s="122"/>
      <c r="U155" s="122"/>
      <c r="V155" s="122"/>
      <c r="W155" s="124"/>
    </row>
    <row r="156" spans="1:23" x14ac:dyDescent="0.2">
      <c r="A156" s="170"/>
      <c r="B156" s="174"/>
      <c r="C156" s="125" t="s">
        <v>42</v>
      </c>
      <c r="D156" s="4" t="s">
        <v>26</v>
      </c>
      <c r="E156" s="5"/>
      <c r="F156" s="127" t="s">
        <v>94</v>
      </c>
      <c r="G156" s="122"/>
      <c r="H156" s="122"/>
      <c r="I156" s="122"/>
      <c r="J156" s="122"/>
      <c r="K156" s="122"/>
      <c r="L156" s="122"/>
      <c r="M156" s="122"/>
      <c r="N156" s="122"/>
      <c r="O156" s="122"/>
      <c r="P156" s="122"/>
      <c r="Q156" s="122"/>
      <c r="R156" s="122"/>
      <c r="S156" s="122"/>
      <c r="T156" s="122"/>
      <c r="U156" s="122"/>
      <c r="V156" s="122"/>
      <c r="W156" s="124"/>
    </row>
    <row r="157" spans="1:23" x14ac:dyDescent="0.2">
      <c r="A157" s="170"/>
      <c r="B157" s="174"/>
      <c r="C157" s="126"/>
      <c r="D157" s="128" t="s">
        <v>26</v>
      </c>
      <c r="E157" s="6" t="s">
        <v>26</v>
      </c>
      <c r="F157" s="123" t="s">
        <v>95</v>
      </c>
      <c r="G157" s="122"/>
      <c r="H157" s="122"/>
      <c r="I157" s="122"/>
      <c r="J157" s="122"/>
      <c r="K157" s="122"/>
      <c r="L157" s="122"/>
      <c r="M157" s="122"/>
      <c r="N157" s="122"/>
      <c r="O157" s="122"/>
      <c r="P157" s="122"/>
      <c r="Q157" s="122"/>
      <c r="R157" s="122"/>
      <c r="S157" s="122"/>
      <c r="T157" s="122"/>
      <c r="U157" s="122"/>
      <c r="V157" s="122"/>
      <c r="W157" s="124"/>
    </row>
    <row r="158" spans="1:23" ht="33.75" x14ac:dyDescent="0.2">
      <c r="A158" s="170"/>
      <c r="B158" s="174"/>
      <c r="C158" s="126"/>
      <c r="D158" s="129"/>
      <c r="E158" s="3" t="s">
        <v>26</v>
      </c>
      <c r="F158" s="3" t="s">
        <v>40</v>
      </c>
      <c r="G158" s="3" t="s">
        <v>28</v>
      </c>
      <c r="H158" s="32">
        <v>0</v>
      </c>
      <c r="I158" s="33">
        <v>0</v>
      </c>
      <c r="J158" s="33">
        <v>0</v>
      </c>
      <c r="K158" s="33">
        <v>0</v>
      </c>
      <c r="L158" s="32">
        <v>40</v>
      </c>
      <c r="M158" s="33">
        <v>40</v>
      </c>
      <c r="N158" s="33">
        <v>0</v>
      </c>
      <c r="O158" s="33">
        <v>0</v>
      </c>
      <c r="P158" s="32">
        <v>54</v>
      </c>
      <c r="Q158" s="33">
        <v>54</v>
      </c>
      <c r="R158" s="33">
        <v>0</v>
      </c>
      <c r="S158" s="33">
        <v>0</v>
      </c>
      <c r="T158" s="32">
        <v>68</v>
      </c>
      <c r="U158" s="33">
        <v>68</v>
      </c>
      <c r="V158" s="33">
        <v>0</v>
      </c>
      <c r="W158" s="40">
        <v>0</v>
      </c>
    </row>
    <row r="159" spans="1:23" x14ac:dyDescent="0.2">
      <c r="A159" s="170"/>
      <c r="B159" s="174"/>
      <c r="C159" s="126"/>
      <c r="D159" s="129"/>
      <c r="E159" s="9"/>
      <c r="F159" s="135" t="s">
        <v>30</v>
      </c>
      <c r="G159" s="131"/>
      <c r="H159" s="34">
        <f t="shared" ref="H159:W161" si="42">H158</f>
        <v>0</v>
      </c>
      <c r="I159" s="34">
        <f t="shared" si="42"/>
        <v>0</v>
      </c>
      <c r="J159" s="34">
        <f t="shared" si="42"/>
        <v>0</v>
      </c>
      <c r="K159" s="34">
        <f t="shared" si="42"/>
        <v>0</v>
      </c>
      <c r="L159" s="34">
        <f t="shared" si="42"/>
        <v>40</v>
      </c>
      <c r="M159" s="34">
        <f t="shared" si="42"/>
        <v>40</v>
      </c>
      <c r="N159" s="34">
        <f t="shared" si="42"/>
        <v>0</v>
      </c>
      <c r="O159" s="34">
        <f t="shared" si="42"/>
        <v>0</v>
      </c>
      <c r="P159" s="34">
        <f t="shared" si="42"/>
        <v>54</v>
      </c>
      <c r="Q159" s="34">
        <f t="shared" si="42"/>
        <v>54</v>
      </c>
      <c r="R159" s="34">
        <f t="shared" si="42"/>
        <v>0</v>
      </c>
      <c r="S159" s="34">
        <f t="shared" si="42"/>
        <v>0</v>
      </c>
      <c r="T159" s="34">
        <f t="shared" si="42"/>
        <v>68</v>
      </c>
      <c r="U159" s="34">
        <f t="shared" si="42"/>
        <v>68</v>
      </c>
      <c r="V159" s="34">
        <f t="shared" si="42"/>
        <v>0</v>
      </c>
      <c r="W159" s="41">
        <f t="shared" si="42"/>
        <v>0</v>
      </c>
    </row>
    <row r="160" spans="1:23" x14ac:dyDescent="0.2">
      <c r="A160" s="170"/>
      <c r="B160" s="174"/>
      <c r="C160" s="126"/>
      <c r="D160" s="10"/>
      <c r="E160" s="141" t="s">
        <v>98</v>
      </c>
      <c r="F160" s="142"/>
      <c r="G160" s="143"/>
      <c r="H160" s="35">
        <f t="shared" si="42"/>
        <v>0</v>
      </c>
      <c r="I160" s="35">
        <f t="shared" si="42"/>
        <v>0</v>
      </c>
      <c r="J160" s="35">
        <f t="shared" si="42"/>
        <v>0</v>
      </c>
      <c r="K160" s="35">
        <f t="shared" si="42"/>
        <v>0</v>
      </c>
      <c r="L160" s="35">
        <f t="shared" si="42"/>
        <v>40</v>
      </c>
      <c r="M160" s="35">
        <f t="shared" si="42"/>
        <v>40</v>
      </c>
      <c r="N160" s="35">
        <f t="shared" si="42"/>
        <v>0</v>
      </c>
      <c r="O160" s="35">
        <f t="shared" si="42"/>
        <v>0</v>
      </c>
      <c r="P160" s="35">
        <f t="shared" si="42"/>
        <v>54</v>
      </c>
      <c r="Q160" s="35">
        <f t="shared" si="42"/>
        <v>54</v>
      </c>
      <c r="R160" s="35">
        <f t="shared" si="42"/>
        <v>0</v>
      </c>
      <c r="S160" s="35">
        <f t="shared" si="42"/>
        <v>0</v>
      </c>
      <c r="T160" s="35">
        <f t="shared" si="42"/>
        <v>68</v>
      </c>
      <c r="U160" s="35">
        <f t="shared" si="42"/>
        <v>68</v>
      </c>
      <c r="V160" s="35">
        <f t="shared" si="42"/>
        <v>0</v>
      </c>
      <c r="W160" s="42">
        <f t="shared" si="42"/>
        <v>0</v>
      </c>
    </row>
    <row r="161" spans="1:23" ht="12.75" customHeight="1" x14ac:dyDescent="0.2">
      <c r="A161" s="170"/>
      <c r="B161" s="174"/>
      <c r="C161" s="84"/>
      <c r="D161" s="135" t="s">
        <v>39</v>
      </c>
      <c r="E161" s="139"/>
      <c r="F161" s="139"/>
      <c r="G161" s="140"/>
      <c r="H161" s="34">
        <f t="shared" si="42"/>
        <v>0</v>
      </c>
      <c r="I161" s="34">
        <f t="shared" si="42"/>
        <v>0</v>
      </c>
      <c r="J161" s="34">
        <f t="shared" si="42"/>
        <v>0</v>
      </c>
      <c r="K161" s="34">
        <f t="shared" si="42"/>
        <v>0</v>
      </c>
      <c r="L161" s="34">
        <f t="shared" si="42"/>
        <v>40</v>
      </c>
      <c r="M161" s="34">
        <f t="shared" si="42"/>
        <v>40</v>
      </c>
      <c r="N161" s="34">
        <f t="shared" si="42"/>
        <v>0</v>
      </c>
      <c r="O161" s="34">
        <f t="shared" si="42"/>
        <v>0</v>
      </c>
      <c r="P161" s="34">
        <f t="shared" si="42"/>
        <v>54</v>
      </c>
      <c r="Q161" s="34">
        <f t="shared" si="42"/>
        <v>54</v>
      </c>
      <c r="R161" s="34">
        <f t="shared" si="42"/>
        <v>0</v>
      </c>
      <c r="S161" s="34">
        <f t="shared" si="42"/>
        <v>0</v>
      </c>
      <c r="T161" s="34">
        <f t="shared" si="42"/>
        <v>68</v>
      </c>
      <c r="U161" s="34">
        <f t="shared" si="42"/>
        <v>68</v>
      </c>
      <c r="V161" s="34">
        <f t="shared" si="42"/>
        <v>0</v>
      </c>
      <c r="W161" s="41">
        <f t="shared" si="42"/>
        <v>0</v>
      </c>
    </row>
    <row r="162" spans="1:23" ht="12.75" customHeight="1" thickBot="1" x14ac:dyDescent="0.25">
      <c r="A162" s="171"/>
      <c r="B162" s="29"/>
      <c r="C162" s="175" t="s">
        <v>43</v>
      </c>
      <c r="D162" s="176"/>
      <c r="E162" s="176"/>
      <c r="F162" s="176"/>
      <c r="G162" s="177"/>
      <c r="H162" s="37">
        <f t="shared" ref="H162:W162" si="43">H97+H114+H126+H139+H147+H154+H161</f>
        <v>7834.0330000000013</v>
      </c>
      <c r="I162" s="37">
        <f t="shared" si="43"/>
        <v>7680.3330000000005</v>
      </c>
      <c r="J162" s="37">
        <f t="shared" si="43"/>
        <v>2182.8390000000004</v>
      </c>
      <c r="K162" s="37">
        <f t="shared" si="43"/>
        <v>153.69999999999999</v>
      </c>
      <c r="L162" s="37">
        <f t="shared" si="43"/>
        <v>9600.628999999999</v>
      </c>
      <c r="M162" s="37">
        <f t="shared" si="43"/>
        <v>9441.8119999999999</v>
      </c>
      <c r="N162" s="37">
        <f t="shared" si="43"/>
        <v>2846.1709999999998</v>
      </c>
      <c r="O162" s="37">
        <f t="shared" si="43"/>
        <v>128.81700000000001</v>
      </c>
      <c r="P162" s="37">
        <f t="shared" si="43"/>
        <v>8905.0000000000018</v>
      </c>
      <c r="Q162" s="37">
        <f t="shared" si="43"/>
        <v>8785.0000000000018</v>
      </c>
      <c r="R162" s="37">
        <f t="shared" si="43"/>
        <v>2995.4</v>
      </c>
      <c r="S162" s="37">
        <f t="shared" si="43"/>
        <v>120</v>
      </c>
      <c r="T162" s="37">
        <f t="shared" si="43"/>
        <v>7785.0999999999995</v>
      </c>
      <c r="U162" s="37">
        <f t="shared" si="43"/>
        <v>7665.0999999999995</v>
      </c>
      <c r="V162" s="37">
        <f t="shared" si="43"/>
        <v>2830.4</v>
      </c>
      <c r="W162" s="43">
        <f t="shared" si="43"/>
        <v>120</v>
      </c>
    </row>
    <row r="163" spans="1:23" ht="409.6" hidden="1" customHeight="1" x14ac:dyDescent="0.2"/>
  </sheetData>
  <mergeCells count="157">
    <mergeCell ref="E143:E144"/>
    <mergeCell ref="E129:W129"/>
    <mergeCell ref="E132:G132"/>
    <mergeCell ref="D129:D132"/>
    <mergeCell ref="F131:G131"/>
    <mergeCell ref="F117:W117"/>
    <mergeCell ref="E118:E120"/>
    <mergeCell ref="F121:G121"/>
    <mergeCell ref="F122:W122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V6:W7"/>
    <mergeCell ref="I10:J10"/>
    <mergeCell ref="M10:N10"/>
    <mergeCell ref="Q10:R10"/>
    <mergeCell ref="U10:V10"/>
    <mergeCell ref="B15:E15"/>
    <mergeCell ref="F15:W15"/>
    <mergeCell ref="A16:A162"/>
    <mergeCell ref="C16:E16"/>
    <mergeCell ref="F16:W16"/>
    <mergeCell ref="B17:B161"/>
    <mergeCell ref="D17:E17"/>
    <mergeCell ref="F17:W17"/>
    <mergeCell ref="C18:C96"/>
    <mergeCell ref="F18:W18"/>
    <mergeCell ref="D19:D44"/>
    <mergeCell ref="F19:W19"/>
    <mergeCell ref="F21:G21"/>
    <mergeCell ref="F22:W22"/>
    <mergeCell ref="C162:G162"/>
    <mergeCell ref="D161:G161"/>
    <mergeCell ref="E160:G160"/>
    <mergeCell ref="E153:G153"/>
    <mergeCell ref="D154:G154"/>
    <mergeCell ref="E146:G146"/>
    <mergeCell ref="D147:G147"/>
    <mergeCell ref="F24:G24"/>
    <mergeCell ref="E138:G138"/>
    <mergeCell ref="D139:G139"/>
    <mergeCell ref="E125:G125"/>
    <mergeCell ref="D126:G126"/>
    <mergeCell ref="E113:G113"/>
    <mergeCell ref="D114:G114"/>
    <mergeCell ref="F124:G124"/>
    <mergeCell ref="D127:W127"/>
    <mergeCell ref="E128:W128"/>
    <mergeCell ref="D133:E133"/>
    <mergeCell ref="E75:G75"/>
    <mergeCell ref="F76:W76"/>
    <mergeCell ref="D77:D81"/>
    <mergeCell ref="F77:W77"/>
    <mergeCell ref="E78:E80"/>
    <mergeCell ref="F25:W25"/>
    <mergeCell ref="E26:E27"/>
    <mergeCell ref="F28:G28"/>
    <mergeCell ref="E65:G65"/>
    <mergeCell ref="F32:W32"/>
    <mergeCell ref="E45:G45"/>
    <mergeCell ref="F34:G34"/>
    <mergeCell ref="F35:W35"/>
    <mergeCell ref="F38:G38"/>
    <mergeCell ref="F39:W39"/>
    <mergeCell ref="F41:G41"/>
    <mergeCell ref="F42:W42"/>
    <mergeCell ref="F44:G44"/>
    <mergeCell ref="F46:W46"/>
    <mergeCell ref="D47:D64"/>
    <mergeCell ref="F47:W47"/>
    <mergeCell ref="F50:G50"/>
    <mergeCell ref="F51:W51"/>
    <mergeCell ref="F53:G53"/>
    <mergeCell ref="F54:W54"/>
    <mergeCell ref="E55:E56"/>
    <mergeCell ref="F57:G57"/>
    <mergeCell ref="F58:W58"/>
    <mergeCell ref="F60:G60"/>
    <mergeCell ref="F61:W61"/>
    <mergeCell ref="F64:G64"/>
    <mergeCell ref="E62:E63"/>
    <mergeCell ref="F66:W66"/>
    <mergeCell ref="D67:D74"/>
    <mergeCell ref="F67:W67"/>
    <mergeCell ref="E68:E70"/>
    <mergeCell ref="F71:G71"/>
    <mergeCell ref="F72:W72"/>
    <mergeCell ref="F74:G74"/>
    <mergeCell ref="F81:G81"/>
    <mergeCell ref="F83:W83"/>
    <mergeCell ref="D84:D86"/>
    <mergeCell ref="F84:W84"/>
    <mergeCell ref="F86:G86"/>
    <mergeCell ref="F88:W88"/>
    <mergeCell ref="E87:G87"/>
    <mergeCell ref="E82:G82"/>
    <mergeCell ref="D89:D95"/>
    <mergeCell ref="F89:W89"/>
    <mergeCell ref="F91:G91"/>
    <mergeCell ref="F92:W92"/>
    <mergeCell ref="F95:G95"/>
    <mergeCell ref="D98:E98"/>
    <mergeCell ref="F98:W98"/>
    <mergeCell ref="D97:G97"/>
    <mergeCell ref="E96:G96"/>
    <mergeCell ref="C99:C113"/>
    <mergeCell ref="F99:W99"/>
    <mergeCell ref="D100:D112"/>
    <mergeCell ref="F103:W103"/>
    <mergeCell ref="F105:G105"/>
    <mergeCell ref="F106:W106"/>
    <mergeCell ref="F108:G108"/>
    <mergeCell ref="F109:W109"/>
    <mergeCell ref="F112:G112"/>
    <mergeCell ref="F102:G102"/>
    <mergeCell ref="E110:E111"/>
    <mergeCell ref="D157:D159"/>
    <mergeCell ref="F157:W157"/>
    <mergeCell ref="F159:G159"/>
    <mergeCell ref="C156:C160"/>
    <mergeCell ref="F156:W156"/>
    <mergeCell ref="C149:C153"/>
    <mergeCell ref="F149:W149"/>
    <mergeCell ref="D150:D152"/>
    <mergeCell ref="F150:W150"/>
    <mergeCell ref="F155:W155"/>
    <mergeCell ref="F152:G152"/>
    <mergeCell ref="F29:W29"/>
    <mergeCell ref="F31:G31"/>
    <mergeCell ref="D140:E140"/>
    <mergeCell ref="F140:W140"/>
    <mergeCell ref="F100:W100"/>
    <mergeCell ref="D155:E155"/>
    <mergeCell ref="C141:C146"/>
    <mergeCell ref="F141:W141"/>
    <mergeCell ref="D142:D145"/>
    <mergeCell ref="F142:W142"/>
    <mergeCell ref="F145:G145"/>
    <mergeCell ref="F133:W133"/>
    <mergeCell ref="D148:E148"/>
    <mergeCell ref="F148:W148"/>
    <mergeCell ref="C134:C138"/>
    <mergeCell ref="F134:W134"/>
    <mergeCell ref="D135:D137"/>
    <mergeCell ref="F135:W135"/>
    <mergeCell ref="F137:G137"/>
    <mergeCell ref="D115:E115"/>
    <mergeCell ref="F115:W115"/>
    <mergeCell ref="C116:C125"/>
    <mergeCell ref="F116:W116"/>
    <mergeCell ref="D117:D124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04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2022-07-19T11:12:59Z</dcterms:modified>
</cp:coreProperties>
</file>