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7 progr. asignavimų suvestinė" sheetId="7" r:id="rId1"/>
  </sheets>
  <calcPr calcId="145621"/>
  <fileRecoveryPr autoRecover="0"/>
</workbook>
</file>

<file path=xl/calcChain.xml><?xml version="1.0" encoding="utf-8"?>
<calcChain xmlns="http://schemas.openxmlformats.org/spreadsheetml/2006/main">
  <c r="O26" i="7" l="1"/>
  <c r="N26" i="7"/>
  <c r="W26" i="7" l="1"/>
  <c r="V26" i="7"/>
  <c r="U26" i="7"/>
  <c r="S26" i="7"/>
  <c r="R26" i="7"/>
  <c r="Q26" i="7"/>
  <c r="P26" i="7"/>
  <c r="M26" i="7"/>
  <c r="L26" i="7"/>
  <c r="K26" i="7"/>
  <c r="J26" i="7"/>
  <c r="I26" i="7"/>
  <c r="H26" i="7"/>
  <c r="M21" i="7"/>
  <c r="Q39" i="7"/>
  <c r="W113" i="7"/>
  <c r="W114" i="7" s="1"/>
  <c r="V113" i="7"/>
  <c r="V114" i="7" s="1"/>
  <c r="U113" i="7"/>
  <c r="U114" i="7" s="1"/>
  <c r="T113" i="7"/>
  <c r="T114" i="7" s="1"/>
  <c r="S113" i="7"/>
  <c r="S114" i="7" s="1"/>
  <c r="R113" i="7"/>
  <c r="R114" i="7" s="1"/>
  <c r="Q113" i="7"/>
  <c r="Q114" i="7" s="1"/>
  <c r="P113" i="7"/>
  <c r="P114" i="7" s="1"/>
  <c r="O113" i="7"/>
  <c r="O114" i="7" s="1"/>
  <c r="N113" i="7"/>
  <c r="N114" i="7" s="1"/>
  <c r="M113" i="7"/>
  <c r="M114" i="7" s="1"/>
  <c r="L113" i="7"/>
  <c r="L114" i="7" s="1"/>
  <c r="K113" i="7"/>
  <c r="K114" i="7" s="1"/>
  <c r="J113" i="7"/>
  <c r="J114" i="7" s="1"/>
  <c r="I113" i="7"/>
  <c r="I114" i="7" s="1"/>
  <c r="H113" i="7"/>
  <c r="H114" i="7" s="1"/>
  <c r="W108" i="7"/>
  <c r="W109" i="7" s="1"/>
  <c r="V108" i="7"/>
  <c r="V109" i="7" s="1"/>
  <c r="U108" i="7"/>
  <c r="U109" i="7" s="1"/>
  <c r="T108" i="7"/>
  <c r="T109" i="7" s="1"/>
  <c r="S108" i="7"/>
  <c r="S109" i="7" s="1"/>
  <c r="R108" i="7"/>
  <c r="R109" i="7" s="1"/>
  <c r="Q108" i="7"/>
  <c r="Q109" i="7" s="1"/>
  <c r="P108" i="7"/>
  <c r="P109" i="7" s="1"/>
  <c r="O108" i="7"/>
  <c r="O109" i="7" s="1"/>
  <c r="N108" i="7"/>
  <c r="N109" i="7" s="1"/>
  <c r="M108" i="7"/>
  <c r="M109" i="7" s="1"/>
  <c r="L108" i="7"/>
  <c r="L109" i="7" s="1"/>
  <c r="K108" i="7"/>
  <c r="K109" i="7" s="1"/>
  <c r="J108" i="7"/>
  <c r="J109" i="7" s="1"/>
  <c r="I108" i="7"/>
  <c r="I109" i="7" s="1"/>
  <c r="H108" i="7"/>
  <c r="H109" i="7" s="1"/>
  <c r="W103" i="7"/>
  <c r="V103" i="7"/>
  <c r="U103" i="7"/>
  <c r="T103" i="7"/>
  <c r="S103" i="7"/>
  <c r="R103" i="7"/>
  <c r="Q103" i="7"/>
  <c r="P103" i="7"/>
  <c r="O103" i="7"/>
  <c r="N103" i="7"/>
  <c r="M103" i="7"/>
  <c r="L103" i="7"/>
  <c r="K103" i="7"/>
  <c r="J103" i="7"/>
  <c r="I103" i="7"/>
  <c r="H103" i="7"/>
  <c r="W100" i="7"/>
  <c r="V100" i="7"/>
  <c r="U100" i="7"/>
  <c r="T100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W97" i="7"/>
  <c r="W104" i="7" s="1"/>
  <c r="V97" i="7"/>
  <c r="V104" i="7" s="1"/>
  <c r="U97" i="7"/>
  <c r="U104" i="7" s="1"/>
  <c r="T97" i="7"/>
  <c r="T104" i="7" s="1"/>
  <c r="S97" i="7"/>
  <c r="R97" i="7"/>
  <c r="R104" i="7" s="1"/>
  <c r="Q97" i="7"/>
  <c r="Q104" i="7" s="1"/>
  <c r="P97" i="7"/>
  <c r="O97" i="7"/>
  <c r="O104" i="7" s="1"/>
  <c r="N97" i="7"/>
  <c r="N104" i="7" s="1"/>
  <c r="M97" i="7"/>
  <c r="M104" i="7" s="1"/>
  <c r="L97" i="7"/>
  <c r="K97" i="7"/>
  <c r="K104" i="7" s="1"/>
  <c r="J97" i="7"/>
  <c r="J104" i="7" s="1"/>
  <c r="I97" i="7"/>
  <c r="I104" i="7" s="1"/>
  <c r="H97" i="7"/>
  <c r="S84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W87" i="7"/>
  <c r="V87" i="7"/>
  <c r="U87" i="7"/>
  <c r="T87" i="7"/>
  <c r="S87" i="7"/>
  <c r="R87" i="7"/>
  <c r="P87" i="7"/>
  <c r="O87" i="7"/>
  <c r="N87" i="7"/>
  <c r="M87" i="7"/>
  <c r="L87" i="7"/>
  <c r="K87" i="7"/>
  <c r="J87" i="7"/>
  <c r="I87" i="7"/>
  <c r="H87" i="7"/>
  <c r="W84" i="7"/>
  <c r="V84" i="7"/>
  <c r="U84" i="7"/>
  <c r="T84" i="7"/>
  <c r="R84" i="7"/>
  <c r="Q84" i="7"/>
  <c r="P84" i="7"/>
  <c r="O84" i="7"/>
  <c r="N84" i="7"/>
  <c r="M84" i="7"/>
  <c r="L84" i="7"/>
  <c r="K84" i="7"/>
  <c r="J84" i="7"/>
  <c r="I84" i="7"/>
  <c r="H84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W62" i="7"/>
  <c r="V62" i="7"/>
  <c r="U62" i="7"/>
  <c r="T62" i="7"/>
  <c r="S62" i="7"/>
  <c r="R62" i="7"/>
  <c r="Q62" i="7"/>
  <c r="O62" i="7"/>
  <c r="N62" i="7"/>
  <c r="M62" i="7"/>
  <c r="L62" i="7"/>
  <c r="K62" i="7"/>
  <c r="J62" i="7"/>
  <c r="I62" i="7"/>
  <c r="H62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W53" i="7"/>
  <c r="V53" i="7"/>
  <c r="U53" i="7"/>
  <c r="T53" i="7"/>
  <c r="S53" i="7"/>
  <c r="R53" i="7"/>
  <c r="P53" i="7"/>
  <c r="O53" i="7"/>
  <c r="N53" i="7"/>
  <c r="M53" i="7"/>
  <c r="L53" i="7"/>
  <c r="K53" i="7"/>
  <c r="J53" i="7"/>
  <c r="I53" i="7"/>
  <c r="H53" i="7"/>
  <c r="V50" i="7"/>
  <c r="T50" i="7"/>
  <c r="S50" i="7"/>
  <c r="R50" i="7"/>
  <c r="P50" i="7"/>
  <c r="O50" i="7"/>
  <c r="N50" i="7"/>
  <c r="L50" i="7"/>
  <c r="K50" i="7"/>
  <c r="J50" i="7"/>
  <c r="I50" i="7"/>
  <c r="H50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W39" i="7"/>
  <c r="V39" i="7"/>
  <c r="U39" i="7"/>
  <c r="T39" i="7"/>
  <c r="S39" i="7"/>
  <c r="R39" i="7"/>
  <c r="P39" i="7"/>
  <c r="O39" i="7"/>
  <c r="N39" i="7"/>
  <c r="M39" i="7"/>
  <c r="L39" i="7"/>
  <c r="K39" i="7"/>
  <c r="J39" i="7"/>
  <c r="I39" i="7"/>
  <c r="H39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T26" i="7"/>
  <c r="W21" i="7"/>
  <c r="V21" i="7"/>
  <c r="U21" i="7"/>
  <c r="T21" i="7"/>
  <c r="T43" i="7" s="1"/>
  <c r="S21" i="7"/>
  <c r="R21" i="7"/>
  <c r="Q21" i="7"/>
  <c r="P21" i="7"/>
  <c r="O21" i="7"/>
  <c r="N21" i="7"/>
  <c r="L21" i="7"/>
  <c r="K21" i="7"/>
  <c r="J21" i="7"/>
  <c r="I21" i="7"/>
  <c r="H21" i="7"/>
  <c r="K43" i="7" l="1"/>
  <c r="P43" i="7"/>
  <c r="T91" i="7"/>
  <c r="T115" i="7" s="1"/>
  <c r="T126" i="7" s="1"/>
  <c r="H43" i="7"/>
  <c r="J91" i="7"/>
  <c r="N91" i="7"/>
  <c r="R91" i="7"/>
  <c r="V91" i="7"/>
  <c r="L43" i="7"/>
  <c r="I91" i="7"/>
  <c r="H104" i="7"/>
  <c r="V43" i="7"/>
  <c r="V115" i="7" s="1"/>
  <c r="V126" i="7" s="1"/>
  <c r="J43" i="7"/>
  <c r="J115" i="7" s="1"/>
  <c r="J126" i="7" s="1"/>
  <c r="U91" i="7"/>
  <c r="W91" i="7"/>
  <c r="S91" i="7"/>
  <c r="Q43" i="7"/>
  <c r="W43" i="7"/>
  <c r="U43" i="7"/>
  <c r="M43" i="7"/>
  <c r="H91" i="7"/>
  <c r="K91" i="7"/>
  <c r="K115" i="7" s="1"/>
  <c r="K126" i="7" s="1"/>
  <c r="O91" i="7"/>
  <c r="I43" i="7"/>
  <c r="N43" i="7"/>
  <c r="N115" i="7" s="1"/>
  <c r="N126" i="7" s="1"/>
  <c r="R43" i="7"/>
  <c r="R115" i="7" s="1"/>
  <c r="R126" i="7" s="1"/>
  <c r="L91" i="7"/>
  <c r="P91" i="7"/>
  <c r="O43" i="7"/>
  <c r="S43" i="7"/>
  <c r="M91" i="7"/>
  <c r="Q91" i="7"/>
  <c r="L104" i="7"/>
  <c r="P104" i="7"/>
  <c r="W115" i="7" l="1"/>
  <c r="W126" i="7" s="1"/>
  <c r="S115" i="7"/>
  <c r="S126" i="7" s="1"/>
  <c r="L115" i="7"/>
  <c r="L126" i="7" s="1"/>
  <c r="O115" i="7"/>
  <c r="O126" i="7" s="1"/>
  <c r="H115" i="7"/>
  <c r="H126" i="7" s="1"/>
  <c r="P115" i="7"/>
  <c r="P126" i="7" s="1"/>
  <c r="I115" i="7"/>
  <c r="I126" i="7" s="1"/>
  <c r="M115" i="7"/>
  <c r="M126" i="7" s="1"/>
  <c r="U115" i="7"/>
  <c r="U126" i="7" s="1"/>
  <c r="Q115" i="7"/>
  <c r="Q126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<sst xmlns="http://schemas.openxmlformats.org/spreadsheetml/2006/main" count="299" uniqueCount="102">
  <si>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</si>
  <si>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</si>
  <si>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</si>
  <si>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</si>
  <si>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</si>
  <si>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</si>
  <si>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</si>
  <si>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</si>
  <si>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</si>
  <si>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</si>
  <si>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</si>
  <si>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</si>
  <si>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</si>
  <si>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</si>
  <si>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</si>
  <si>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</si>
  <si>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</si>
  <si>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</si>
  <si>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</si>
  <si>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</si>
  <si>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</si>
  <si>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</si>
  <si>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</si>
  <si>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</si>
  <si>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</si>
  <si>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</si>
  <si>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</si>
  <si>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</si>
  <si>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</si>
  <si>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</si>
  <si>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</si>
  <si>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</si>
  <si>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</si>
  <si>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</si>
  <si>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</si>
  <si>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</si>
  <si>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</si>
  <si>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</si>
  <si>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</si>
  <si>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</si>
  <si>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</si>
  <si>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</si>
  <si>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</si>
  <si>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</si>
  <si>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</si>
  <si>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</si>
  <si>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</si>
  <si>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</si>
  <si>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</si>
  <si>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</si>
  <si>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</si>
  <si>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</si>
  <si>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</si>
  <si>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</si>
  <si>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</si>
  <si>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</si>
  <si>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</si>
  <si>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</si>
  <si>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</si>
  <si>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</si>
  <si>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</si>
  <si>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</si>
  <si>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</si>
  <si>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</si>
  <si>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</si>
  <si>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</si>
  <si>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</si>
  <si>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</si>
  <si>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</si>
  <si>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</si>
  <si>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</si>
  <si>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</si>
  <si>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</si>
  <si>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</si>
  <si>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</si>
  <si>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</si>
  <si>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</si>
  <si>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</si>
  <si>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</si>
  <si>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</si>
  <si>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</si>
  <si>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</si>
  <si>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</si>
  <si>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</si>
  <si>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</si>
  <si>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</si>
  <si>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</si>
  <si>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</si>
  <si>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</si>
  <si>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</si>
  <si>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</si>
  <si>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</si>
  <si>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</si>
  <si>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</si>
  <si>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</si>
  <si>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</si>
  <si>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</si>
  <si>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</si>
  <si>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</si>
  <si>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</si>
  <si>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sprendimu Nr. T1-</t>
  </si>
  <si>
    <t>tarybos 2022 m. liepos 28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</si>
</sst>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5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6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6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6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7"/>
  <sheetViews>
    <sheetView showGridLines="0" tabSelected="1" workbookViewId="0">
      <selection activeCell="Q10" sqref="Q10:R10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 t="s">
        <v>93</v>
      </c>
      <c r="V1" s="22"/>
      <c r="W1" s="22"/>
    </row>
    <row r="2" spans="1:23" x14ac:dyDescent="0.2">
      <c r="U2" s="22" t="s">
        <v>101</v>
      </c>
      <c r="V2" s="22"/>
      <c r="W2" s="22"/>
    </row>
    <row r="3" spans="1:23" ht="15.75" customHeight="1" x14ac:dyDescent="0.2">
      <c r="U3" s="22" t="s">
        <v>100</v>
      </c>
      <c r="V3" s="22"/>
      <c r="W3" s="22"/>
    </row>
    <row r="4" spans="1:23" x14ac:dyDescent="0.2">
      <c r="U4" s="40"/>
      <c r="V4" s="40"/>
    </row>
    <row r="5" spans="1:23" ht="17.100000000000001" customHeight="1" x14ac:dyDescent="0.2">
      <c r="A5" s="78" t="s">
        <v>96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81" t="s">
        <v>0</v>
      </c>
      <c r="W7" s="81"/>
    </row>
    <row r="8" spans="1:23" x14ac:dyDescent="0.2">
      <c r="A8" s="12" t="s">
        <v>1</v>
      </c>
      <c r="B8" s="13" t="s">
        <v>2</v>
      </c>
      <c r="C8" s="12" t="s">
        <v>2</v>
      </c>
      <c r="D8" s="13" t="s">
        <v>3</v>
      </c>
      <c r="E8" s="13" t="s">
        <v>4</v>
      </c>
      <c r="F8" s="13" t="s">
        <v>5</v>
      </c>
      <c r="G8" s="12" t="s">
        <v>6</v>
      </c>
      <c r="H8" s="79" t="s">
        <v>91</v>
      </c>
      <c r="I8" s="80"/>
      <c r="J8" s="80"/>
      <c r="K8" s="75"/>
      <c r="L8" s="76" t="s">
        <v>97</v>
      </c>
      <c r="M8" s="80"/>
      <c r="N8" s="80"/>
      <c r="O8" s="75"/>
      <c r="P8" s="76" t="s">
        <v>98</v>
      </c>
      <c r="Q8" s="80"/>
      <c r="R8" s="80"/>
      <c r="S8" s="75"/>
      <c r="T8" s="76" t="s">
        <v>99</v>
      </c>
      <c r="U8" s="80"/>
      <c r="V8" s="80"/>
      <c r="W8" s="75"/>
    </row>
    <row r="9" spans="1:23" x14ac:dyDescent="0.2">
      <c r="A9" s="14" t="s">
        <v>7</v>
      </c>
      <c r="B9" s="15" t="s">
        <v>8</v>
      </c>
      <c r="C9" s="14" t="s">
        <v>7</v>
      </c>
      <c r="D9" s="15" t="s">
        <v>9</v>
      </c>
      <c r="E9" s="15" t="s">
        <v>9</v>
      </c>
      <c r="F9" s="15" t="s">
        <v>10</v>
      </c>
      <c r="G9" s="14" t="s">
        <v>11</v>
      </c>
      <c r="H9" s="19" t="s">
        <v>12</v>
      </c>
      <c r="I9" s="74" t="s">
        <v>13</v>
      </c>
      <c r="J9" s="80"/>
      <c r="K9" s="75"/>
      <c r="L9" s="15" t="s">
        <v>12</v>
      </c>
      <c r="M9" s="76" t="s">
        <v>13</v>
      </c>
      <c r="N9" s="80"/>
      <c r="O9" s="75"/>
      <c r="P9" s="15" t="s">
        <v>12</v>
      </c>
      <c r="Q9" s="76" t="s">
        <v>13</v>
      </c>
      <c r="R9" s="80"/>
      <c r="S9" s="75"/>
      <c r="T9" s="15" t="s">
        <v>12</v>
      </c>
      <c r="U9" s="76" t="s">
        <v>13</v>
      </c>
      <c r="V9" s="80"/>
      <c r="W9" s="75"/>
    </row>
    <row r="10" spans="1:23" x14ac:dyDescent="0.2">
      <c r="A10" s="14" t="s">
        <v>9</v>
      </c>
      <c r="B10" s="15" t="s">
        <v>14</v>
      </c>
      <c r="C10" s="14" t="s">
        <v>9</v>
      </c>
      <c r="D10" s="15" t="s">
        <v>14</v>
      </c>
      <c r="E10" s="15" t="s">
        <v>14</v>
      </c>
      <c r="F10" s="15" t="s">
        <v>15</v>
      </c>
      <c r="G10" s="14" t="s">
        <v>15</v>
      </c>
      <c r="H10" s="20" t="s">
        <v>16</v>
      </c>
      <c r="I10" s="74" t="s">
        <v>17</v>
      </c>
      <c r="J10" s="75"/>
      <c r="K10" s="16"/>
      <c r="L10" s="15" t="s">
        <v>16</v>
      </c>
      <c r="M10" s="76" t="s">
        <v>17</v>
      </c>
      <c r="N10" s="75"/>
      <c r="O10" s="16"/>
      <c r="P10" s="15" t="s">
        <v>16</v>
      </c>
      <c r="Q10" s="76" t="s">
        <v>17</v>
      </c>
      <c r="R10" s="75"/>
      <c r="S10" s="16"/>
      <c r="T10" s="15" t="s">
        <v>16</v>
      </c>
      <c r="U10" s="76" t="s">
        <v>17</v>
      </c>
      <c r="V10" s="75"/>
      <c r="W10" s="17"/>
    </row>
    <row r="11" spans="1:23" x14ac:dyDescent="0.2">
      <c r="A11" s="14" t="s">
        <v>14</v>
      </c>
      <c r="B11" s="15"/>
      <c r="C11" s="14" t="s">
        <v>14</v>
      </c>
      <c r="D11" s="15"/>
      <c r="E11" s="15"/>
      <c r="F11" s="15"/>
      <c r="G11" s="16"/>
      <c r="H11" s="20"/>
      <c r="I11" s="18" t="s">
        <v>12</v>
      </c>
      <c r="J11" s="15" t="s">
        <v>18</v>
      </c>
      <c r="K11" s="16" t="s">
        <v>19</v>
      </c>
      <c r="L11" s="15"/>
      <c r="M11" s="16" t="s">
        <v>12</v>
      </c>
      <c r="N11" s="15" t="s">
        <v>18</v>
      </c>
      <c r="O11" s="16" t="s">
        <v>19</v>
      </c>
      <c r="P11" s="15"/>
      <c r="Q11" s="16" t="s">
        <v>12</v>
      </c>
      <c r="R11" s="15" t="s">
        <v>18</v>
      </c>
      <c r="S11" s="17" t="s">
        <v>19</v>
      </c>
      <c r="T11" s="15"/>
      <c r="U11" s="16" t="s">
        <v>12</v>
      </c>
      <c r="V11" s="15" t="s">
        <v>18</v>
      </c>
      <c r="W11" s="17" t="s">
        <v>19</v>
      </c>
    </row>
    <row r="12" spans="1:23" x14ac:dyDescent="0.2">
      <c r="A12" s="14"/>
      <c r="B12" s="15"/>
      <c r="C12" s="16"/>
      <c r="D12" s="15"/>
      <c r="E12" s="15"/>
      <c r="F12" s="15"/>
      <c r="G12" s="16"/>
      <c r="H12" s="20"/>
      <c r="I12" s="18"/>
      <c r="J12" s="15" t="s">
        <v>20</v>
      </c>
      <c r="K12" s="16" t="s">
        <v>21</v>
      </c>
      <c r="L12" s="15"/>
      <c r="M12" s="16"/>
      <c r="N12" s="15" t="s">
        <v>20</v>
      </c>
      <c r="O12" s="16" t="s">
        <v>21</v>
      </c>
      <c r="P12" s="15"/>
      <c r="Q12" s="16"/>
      <c r="R12" s="15" t="s">
        <v>20</v>
      </c>
      <c r="S12" s="17" t="s">
        <v>21</v>
      </c>
      <c r="T12" s="15"/>
      <c r="U12" s="16"/>
      <c r="V12" s="15" t="s">
        <v>20</v>
      </c>
      <c r="W12" s="17" t="s">
        <v>21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/>
      <c r="K13" s="16" t="s">
        <v>22</v>
      </c>
      <c r="L13" s="15"/>
      <c r="M13" s="16"/>
      <c r="N13" s="15"/>
      <c r="O13" s="16" t="s">
        <v>22</v>
      </c>
      <c r="P13" s="15"/>
      <c r="Q13" s="16"/>
      <c r="R13" s="15"/>
      <c r="S13" s="17" t="s">
        <v>22</v>
      </c>
      <c r="T13" s="15"/>
      <c r="U13" s="16"/>
      <c r="V13" s="15"/>
      <c r="W13" s="17" t="s">
        <v>22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1"/>
      <c r="I14" s="18"/>
      <c r="J14" s="15"/>
      <c r="K14" s="16" t="s">
        <v>23</v>
      </c>
      <c r="L14" s="15"/>
      <c r="M14" s="16"/>
      <c r="N14" s="15"/>
      <c r="O14" s="16" t="s">
        <v>23</v>
      </c>
      <c r="P14" s="15"/>
      <c r="Q14" s="16"/>
      <c r="R14" s="15"/>
      <c r="S14" s="17" t="s">
        <v>23</v>
      </c>
      <c r="T14" s="15"/>
      <c r="U14" s="16"/>
      <c r="V14" s="15"/>
      <c r="W14" s="17" t="s">
        <v>23</v>
      </c>
    </row>
    <row r="15" spans="1:23" x14ac:dyDescent="0.2">
      <c r="A15" s="2" t="s">
        <v>42</v>
      </c>
      <c r="B15" s="62"/>
      <c r="C15" s="56"/>
      <c r="D15" s="56"/>
      <c r="E15" s="56"/>
      <c r="F15" s="60" t="s">
        <v>95</v>
      </c>
      <c r="G15" s="56"/>
      <c r="H15" s="77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7"/>
    </row>
    <row r="16" spans="1:23" x14ac:dyDescent="0.2">
      <c r="A16" s="63" t="s">
        <v>42</v>
      </c>
      <c r="B16" s="4" t="s">
        <v>39</v>
      </c>
      <c r="C16" s="72"/>
      <c r="D16" s="56"/>
      <c r="E16" s="56"/>
      <c r="F16" s="55" t="s">
        <v>46</v>
      </c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7"/>
    </row>
    <row r="17" spans="1:23" x14ac:dyDescent="0.2">
      <c r="A17" s="54"/>
      <c r="B17" s="58" t="s">
        <v>39</v>
      </c>
      <c r="C17" s="6" t="s">
        <v>24</v>
      </c>
      <c r="D17" s="62"/>
      <c r="E17" s="56"/>
      <c r="F17" s="60" t="s">
        <v>47</v>
      </c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7"/>
    </row>
    <row r="18" spans="1:23" x14ac:dyDescent="0.2">
      <c r="A18" s="54"/>
      <c r="B18" s="59"/>
      <c r="C18" s="53" t="s">
        <v>24</v>
      </c>
      <c r="D18" s="4" t="s">
        <v>24</v>
      </c>
      <c r="E18" s="5"/>
      <c r="F18" s="55" t="s">
        <v>48</v>
      </c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7"/>
    </row>
    <row r="19" spans="1:23" x14ac:dyDescent="0.2">
      <c r="A19" s="54"/>
      <c r="B19" s="59"/>
      <c r="C19" s="54"/>
      <c r="D19" s="58" t="s">
        <v>24</v>
      </c>
      <c r="E19" s="6" t="s">
        <v>24</v>
      </c>
      <c r="F19" s="60" t="s">
        <v>49</v>
      </c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7"/>
    </row>
    <row r="20" spans="1:23" ht="22.5" x14ac:dyDescent="0.2">
      <c r="A20" s="54"/>
      <c r="B20" s="59"/>
      <c r="C20" s="54"/>
      <c r="D20" s="59"/>
      <c r="E20" s="3" t="s">
        <v>24</v>
      </c>
      <c r="F20" s="3" t="s">
        <v>38</v>
      </c>
      <c r="G20" s="3" t="s">
        <v>26</v>
      </c>
      <c r="H20" s="25">
        <v>165.9</v>
      </c>
      <c r="I20" s="26">
        <v>162.4</v>
      </c>
      <c r="J20" s="26">
        <v>108.7</v>
      </c>
      <c r="K20" s="26">
        <v>3.5</v>
      </c>
      <c r="L20" s="23">
        <v>179</v>
      </c>
      <c r="M20" s="24">
        <v>174</v>
      </c>
      <c r="N20" s="36">
        <v>115.9</v>
      </c>
      <c r="O20" s="24">
        <v>5</v>
      </c>
      <c r="P20" s="25">
        <v>220</v>
      </c>
      <c r="Q20" s="26">
        <v>220</v>
      </c>
      <c r="R20" s="26">
        <v>120</v>
      </c>
      <c r="S20" s="26">
        <v>0</v>
      </c>
      <c r="T20" s="25">
        <v>220</v>
      </c>
      <c r="U20" s="26">
        <v>220</v>
      </c>
      <c r="V20" s="26">
        <v>120</v>
      </c>
      <c r="W20" s="26">
        <v>0</v>
      </c>
    </row>
    <row r="21" spans="1:23" x14ac:dyDescent="0.2">
      <c r="A21" s="54"/>
      <c r="B21" s="59"/>
      <c r="C21" s="54"/>
      <c r="D21" s="59"/>
      <c r="E21" s="7"/>
      <c r="F21" s="47" t="s">
        <v>28</v>
      </c>
      <c r="G21" s="61"/>
      <c r="H21" s="27">
        <f t="shared" ref="H21:M21" si="0">H20</f>
        <v>165.9</v>
      </c>
      <c r="I21" s="27">
        <f t="shared" si="0"/>
        <v>162.4</v>
      </c>
      <c r="J21" s="27">
        <f t="shared" si="0"/>
        <v>108.7</v>
      </c>
      <c r="K21" s="27">
        <f t="shared" si="0"/>
        <v>3.5</v>
      </c>
      <c r="L21" s="27">
        <f t="shared" si="0"/>
        <v>179</v>
      </c>
      <c r="M21" s="27">
        <f t="shared" si="0"/>
        <v>174</v>
      </c>
      <c r="N21" s="27">
        <f t="shared" ref="N21:W21" si="1">N20</f>
        <v>115.9</v>
      </c>
      <c r="O21" s="27">
        <f t="shared" si="1"/>
        <v>5</v>
      </c>
      <c r="P21" s="27">
        <f t="shared" si="1"/>
        <v>220</v>
      </c>
      <c r="Q21" s="27">
        <f t="shared" si="1"/>
        <v>220</v>
      </c>
      <c r="R21" s="27">
        <f t="shared" si="1"/>
        <v>120</v>
      </c>
      <c r="S21" s="27">
        <f t="shared" si="1"/>
        <v>0</v>
      </c>
      <c r="T21" s="27">
        <f t="shared" si="1"/>
        <v>220</v>
      </c>
      <c r="U21" s="27">
        <f t="shared" si="1"/>
        <v>220</v>
      </c>
      <c r="V21" s="27">
        <f t="shared" si="1"/>
        <v>120</v>
      </c>
      <c r="W21" s="27">
        <f t="shared" si="1"/>
        <v>0</v>
      </c>
    </row>
    <row r="22" spans="1:23" x14ac:dyDescent="0.2">
      <c r="A22" s="54"/>
      <c r="B22" s="59"/>
      <c r="C22" s="54"/>
      <c r="D22" s="59"/>
      <c r="E22" s="6" t="s">
        <v>29</v>
      </c>
      <c r="F22" s="65" t="s">
        <v>50</v>
      </c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7"/>
    </row>
    <row r="23" spans="1:23" ht="40.5" customHeight="1" x14ac:dyDescent="0.2">
      <c r="A23" s="54"/>
      <c r="B23" s="59"/>
      <c r="C23" s="54"/>
      <c r="D23" s="59"/>
      <c r="E23" s="63" t="s">
        <v>29</v>
      </c>
      <c r="F23" s="3" t="s">
        <v>38</v>
      </c>
      <c r="G23" s="3" t="s">
        <v>25</v>
      </c>
      <c r="H23" s="25">
        <v>267.7</v>
      </c>
      <c r="I23" s="26">
        <v>267.7</v>
      </c>
      <c r="J23" s="26">
        <v>0</v>
      </c>
      <c r="K23" s="26">
        <v>0</v>
      </c>
      <c r="L23" s="23">
        <v>215.2</v>
      </c>
      <c r="M23" s="24">
        <v>215.2</v>
      </c>
      <c r="N23" s="36">
        <v>0</v>
      </c>
      <c r="O23" s="24">
        <v>0</v>
      </c>
      <c r="P23" s="25">
        <v>195.8</v>
      </c>
      <c r="Q23" s="26">
        <v>195.8</v>
      </c>
      <c r="R23" s="26">
        <v>0</v>
      </c>
      <c r="S23" s="26">
        <v>0</v>
      </c>
      <c r="T23" s="25">
        <v>195.8</v>
      </c>
      <c r="U23" s="26">
        <v>195.8</v>
      </c>
      <c r="V23" s="26">
        <v>0</v>
      </c>
      <c r="W23" s="26">
        <v>0</v>
      </c>
    </row>
    <row r="24" spans="1:23" ht="73.5" customHeight="1" x14ac:dyDescent="0.2">
      <c r="A24" s="54"/>
      <c r="B24" s="59"/>
      <c r="C24" s="54"/>
      <c r="D24" s="59"/>
      <c r="E24" s="71"/>
      <c r="F24" s="3">
        <v>188714469</v>
      </c>
      <c r="G24" s="3" t="s">
        <v>27</v>
      </c>
      <c r="H24" s="25">
        <v>20.113</v>
      </c>
      <c r="I24" s="26">
        <v>20.113</v>
      </c>
      <c r="J24" s="26">
        <v>0</v>
      </c>
      <c r="K24" s="26">
        <v>0</v>
      </c>
      <c r="L24" s="37">
        <v>3.931</v>
      </c>
      <c r="M24" s="38">
        <v>3.931</v>
      </c>
      <c r="N24" s="36">
        <v>1.6519999999999999</v>
      </c>
      <c r="O24" s="24">
        <v>0</v>
      </c>
      <c r="P24" s="25">
        <v>0</v>
      </c>
      <c r="Q24" s="26">
        <v>0</v>
      </c>
      <c r="R24" s="26">
        <v>0</v>
      </c>
      <c r="S24" s="26">
        <v>0</v>
      </c>
      <c r="T24" s="25">
        <v>0</v>
      </c>
      <c r="U24" s="26">
        <v>0</v>
      </c>
      <c r="V24" s="26">
        <v>0</v>
      </c>
      <c r="W24" s="26">
        <v>0</v>
      </c>
    </row>
    <row r="25" spans="1:23" ht="22.5" x14ac:dyDescent="0.2">
      <c r="A25" s="54"/>
      <c r="B25" s="59"/>
      <c r="C25" s="54"/>
      <c r="D25" s="59"/>
      <c r="E25" s="54"/>
      <c r="F25" s="3" t="s">
        <v>38</v>
      </c>
      <c r="G25" s="3" t="s">
        <v>26</v>
      </c>
      <c r="H25" s="25">
        <v>3569.9</v>
      </c>
      <c r="I25" s="26">
        <v>3484.7</v>
      </c>
      <c r="J25" s="26">
        <v>3079.7</v>
      </c>
      <c r="K25" s="26">
        <v>85.2</v>
      </c>
      <c r="L25" s="42">
        <v>4278.1000000000004</v>
      </c>
      <c r="M25" s="43">
        <v>4228.3999999999996</v>
      </c>
      <c r="N25" s="46">
        <v>3764</v>
      </c>
      <c r="O25" s="41">
        <v>49.7</v>
      </c>
      <c r="P25" s="25">
        <v>4279.2</v>
      </c>
      <c r="Q25" s="26">
        <v>4279.2</v>
      </c>
      <c r="R25" s="26">
        <v>3566</v>
      </c>
      <c r="S25" s="26">
        <v>0</v>
      </c>
      <c r="T25" s="25">
        <v>4279.2</v>
      </c>
      <c r="U25" s="26">
        <v>4279.2</v>
      </c>
      <c r="V25" s="26">
        <v>3566</v>
      </c>
      <c r="W25" s="26">
        <v>0</v>
      </c>
    </row>
    <row r="26" spans="1:23" x14ac:dyDescent="0.2">
      <c r="A26" s="54"/>
      <c r="B26" s="59"/>
      <c r="C26" s="54"/>
      <c r="D26" s="59"/>
      <c r="E26" s="7"/>
      <c r="F26" s="47" t="s">
        <v>28</v>
      </c>
      <c r="G26" s="61"/>
      <c r="H26" s="27">
        <f t="shared" ref="H26:R26" si="2">H23+H24+H25</f>
        <v>3857.7130000000002</v>
      </c>
      <c r="I26" s="27">
        <f t="shared" si="2"/>
        <v>3772.5129999999999</v>
      </c>
      <c r="J26" s="27">
        <f t="shared" si="2"/>
        <v>3079.7</v>
      </c>
      <c r="K26" s="27">
        <f t="shared" si="2"/>
        <v>85.2</v>
      </c>
      <c r="L26" s="27">
        <f t="shared" si="2"/>
        <v>4497.2310000000007</v>
      </c>
      <c r="M26" s="27">
        <f t="shared" si="2"/>
        <v>4447.5309999999999</v>
      </c>
      <c r="N26" s="27">
        <f>N23+N24+N25</f>
        <v>3765.652</v>
      </c>
      <c r="O26" s="27">
        <f>O23+O24+O25</f>
        <v>49.7</v>
      </c>
      <c r="P26" s="27">
        <f t="shared" si="2"/>
        <v>4475</v>
      </c>
      <c r="Q26" s="27">
        <f t="shared" si="2"/>
        <v>4475</v>
      </c>
      <c r="R26" s="27">
        <f t="shared" si="2"/>
        <v>3566</v>
      </c>
      <c r="S26" s="27">
        <f>S23++S24+S25</f>
        <v>0</v>
      </c>
      <c r="T26" s="27">
        <f>T23+T25</f>
        <v>4475</v>
      </c>
      <c r="U26" s="27">
        <f>U23+U24+U25</f>
        <v>4475</v>
      </c>
      <c r="V26" s="27">
        <f>V23+V24+V25</f>
        <v>3566</v>
      </c>
      <c r="W26" s="27">
        <f>W23+W24+W25</f>
        <v>0</v>
      </c>
    </row>
    <row r="27" spans="1:23" x14ac:dyDescent="0.2">
      <c r="A27" s="54"/>
      <c r="B27" s="59"/>
      <c r="C27" s="54"/>
      <c r="D27" s="59"/>
      <c r="E27" s="6" t="s">
        <v>30</v>
      </c>
      <c r="F27" s="60" t="s">
        <v>51</v>
      </c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7"/>
    </row>
    <row r="28" spans="1:23" ht="22.5" x14ac:dyDescent="0.2">
      <c r="A28" s="54"/>
      <c r="B28" s="59"/>
      <c r="C28" s="54"/>
      <c r="D28" s="59"/>
      <c r="E28" s="3" t="s">
        <v>30</v>
      </c>
      <c r="F28" s="3" t="s">
        <v>52</v>
      </c>
      <c r="G28" s="3" t="s">
        <v>26</v>
      </c>
      <c r="H28" s="25">
        <v>112.2</v>
      </c>
      <c r="I28" s="26">
        <v>112.2</v>
      </c>
      <c r="J28" s="26">
        <v>107.5</v>
      </c>
      <c r="K28" s="26">
        <v>4</v>
      </c>
      <c r="L28" s="23">
        <v>124.3</v>
      </c>
      <c r="M28" s="24">
        <v>124.3</v>
      </c>
      <c r="N28" s="36">
        <v>118.2</v>
      </c>
      <c r="O28" s="24">
        <v>0</v>
      </c>
      <c r="P28" s="25">
        <v>125.2</v>
      </c>
      <c r="Q28" s="26">
        <v>125.2</v>
      </c>
      <c r="R28" s="26">
        <v>122.2</v>
      </c>
      <c r="S28" s="26">
        <v>0</v>
      </c>
      <c r="T28" s="25">
        <v>130.19999999999999</v>
      </c>
      <c r="U28" s="26">
        <v>130.19999999999999</v>
      </c>
      <c r="V28" s="26">
        <v>126.2</v>
      </c>
      <c r="W28" s="26">
        <v>0</v>
      </c>
    </row>
    <row r="29" spans="1:23" x14ac:dyDescent="0.2">
      <c r="A29" s="54"/>
      <c r="B29" s="59"/>
      <c r="C29" s="54"/>
      <c r="D29" s="59"/>
      <c r="E29" s="7"/>
      <c r="F29" s="47" t="s">
        <v>28</v>
      </c>
      <c r="G29" s="61"/>
      <c r="H29" s="27">
        <v>112.2</v>
      </c>
      <c r="I29" s="27">
        <f t="shared" ref="I29:W29" si="3">I28</f>
        <v>112.2</v>
      </c>
      <c r="J29" s="27">
        <f t="shared" si="3"/>
        <v>107.5</v>
      </c>
      <c r="K29" s="27">
        <f t="shared" si="3"/>
        <v>4</v>
      </c>
      <c r="L29" s="27">
        <f t="shared" si="3"/>
        <v>124.3</v>
      </c>
      <c r="M29" s="27">
        <f t="shared" si="3"/>
        <v>124.3</v>
      </c>
      <c r="N29" s="27">
        <f t="shared" si="3"/>
        <v>118.2</v>
      </c>
      <c r="O29" s="27">
        <f t="shared" si="3"/>
        <v>0</v>
      </c>
      <c r="P29" s="27">
        <f t="shared" si="3"/>
        <v>125.2</v>
      </c>
      <c r="Q29" s="27">
        <f t="shared" si="3"/>
        <v>125.2</v>
      </c>
      <c r="R29" s="27">
        <f t="shared" si="3"/>
        <v>122.2</v>
      </c>
      <c r="S29" s="27">
        <f t="shared" si="3"/>
        <v>0</v>
      </c>
      <c r="T29" s="27">
        <f t="shared" si="3"/>
        <v>130.19999999999999</v>
      </c>
      <c r="U29" s="27">
        <f t="shared" si="3"/>
        <v>130.19999999999999</v>
      </c>
      <c r="V29" s="27">
        <f t="shared" si="3"/>
        <v>126.2</v>
      </c>
      <c r="W29" s="27">
        <f t="shared" si="3"/>
        <v>0</v>
      </c>
    </row>
    <row r="30" spans="1:23" x14ac:dyDescent="0.2">
      <c r="A30" s="54"/>
      <c r="B30" s="59"/>
      <c r="C30" s="54"/>
      <c r="D30" s="59"/>
      <c r="E30" s="6" t="s">
        <v>31</v>
      </c>
      <c r="F30" s="60" t="s">
        <v>53</v>
      </c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7"/>
    </row>
    <row r="31" spans="1:23" ht="33.75" x14ac:dyDescent="0.2">
      <c r="A31" s="54"/>
      <c r="B31" s="59"/>
      <c r="C31" s="54"/>
      <c r="D31" s="59"/>
      <c r="E31" s="63" t="s">
        <v>31</v>
      </c>
      <c r="F31" s="3" t="s">
        <v>38</v>
      </c>
      <c r="G31" s="3" t="s">
        <v>25</v>
      </c>
      <c r="H31" s="25">
        <v>12.9</v>
      </c>
      <c r="I31" s="26">
        <v>12.9</v>
      </c>
      <c r="J31" s="26">
        <v>0</v>
      </c>
      <c r="K31" s="26">
        <v>0</v>
      </c>
      <c r="L31" s="23">
        <v>14.4</v>
      </c>
      <c r="M31" s="24">
        <v>14.4</v>
      </c>
      <c r="N31" s="36">
        <v>0</v>
      </c>
      <c r="O31" s="24">
        <v>0</v>
      </c>
      <c r="P31" s="25">
        <v>0</v>
      </c>
      <c r="Q31" s="26">
        <v>0</v>
      </c>
      <c r="R31" s="26">
        <v>0</v>
      </c>
      <c r="S31" s="26">
        <v>0</v>
      </c>
      <c r="T31" s="25">
        <v>0</v>
      </c>
      <c r="U31" s="26">
        <v>0</v>
      </c>
      <c r="V31" s="26">
        <v>0</v>
      </c>
      <c r="W31" s="26">
        <v>0</v>
      </c>
    </row>
    <row r="32" spans="1:23" ht="22.5" x14ac:dyDescent="0.2">
      <c r="A32" s="54"/>
      <c r="B32" s="59"/>
      <c r="C32" s="54"/>
      <c r="D32" s="59"/>
      <c r="E32" s="54"/>
      <c r="F32" s="3" t="s">
        <v>38</v>
      </c>
      <c r="G32" s="3" t="s">
        <v>26</v>
      </c>
      <c r="H32" s="25">
        <v>1226</v>
      </c>
      <c r="I32" s="26">
        <v>1037</v>
      </c>
      <c r="J32" s="26">
        <v>0</v>
      </c>
      <c r="K32" s="26">
        <v>189</v>
      </c>
      <c r="L32" s="23">
        <v>1165.0999999999999</v>
      </c>
      <c r="M32" s="43">
        <v>1065.9000000000001</v>
      </c>
      <c r="N32" s="36">
        <v>0</v>
      </c>
      <c r="O32" s="43">
        <v>99.2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x14ac:dyDescent="0.2">
      <c r="A33" s="54"/>
      <c r="B33" s="59"/>
      <c r="C33" s="54"/>
      <c r="D33" s="59"/>
      <c r="E33" s="7"/>
      <c r="F33" s="47" t="s">
        <v>28</v>
      </c>
      <c r="G33" s="61"/>
      <c r="H33" s="27">
        <f t="shared" ref="H33:W33" si="4">H31+H32</f>
        <v>1238.9000000000001</v>
      </c>
      <c r="I33" s="27">
        <f t="shared" si="4"/>
        <v>1049.9000000000001</v>
      </c>
      <c r="J33" s="27">
        <f t="shared" si="4"/>
        <v>0</v>
      </c>
      <c r="K33" s="27">
        <f t="shared" si="4"/>
        <v>189</v>
      </c>
      <c r="L33" s="27">
        <f t="shared" si="4"/>
        <v>1179.5</v>
      </c>
      <c r="M33" s="27">
        <f t="shared" si="4"/>
        <v>1080.3000000000002</v>
      </c>
      <c r="N33" s="27">
        <f t="shared" si="4"/>
        <v>0</v>
      </c>
      <c r="O33" s="27">
        <f t="shared" si="4"/>
        <v>99.2</v>
      </c>
      <c r="P33" s="27">
        <f t="shared" si="4"/>
        <v>0</v>
      </c>
      <c r="Q33" s="27">
        <f t="shared" si="4"/>
        <v>0</v>
      </c>
      <c r="R33" s="27">
        <f t="shared" si="4"/>
        <v>0</v>
      </c>
      <c r="S33" s="27">
        <f t="shared" si="4"/>
        <v>0</v>
      </c>
      <c r="T33" s="27">
        <f t="shared" si="4"/>
        <v>0</v>
      </c>
      <c r="U33" s="27">
        <f t="shared" si="4"/>
        <v>0</v>
      </c>
      <c r="V33" s="27">
        <f t="shared" si="4"/>
        <v>0</v>
      </c>
      <c r="W33" s="27">
        <f t="shared" si="4"/>
        <v>0</v>
      </c>
    </row>
    <row r="34" spans="1:23" x14ac:dyDescent="0.2">
      <c r="A34" s="54"/>
      <c r="B34" s="59"/>
      <c r="C34" s="54"/>
      <c r="D34" s="59"/>
      <c r="E34" s="6" t="s">
        <v>32</v>
      </c>
      <c r="F34" s="60" t="s">
        <v>54</v>
      </c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7"/>
    </row>
    <row r="35" spans="1:23" ht="45" x14ac:dyDescent="0.2">
      <c r="A35" s="54"/>
      <c r="B35" s="59"/>
      <c r="C35" s="54"/>
      <c r="D35" s="59"/>
      <c r="E35" s="63" t="s">
        <v>32</v>
      </c>
      <c r="F35" s="3" t="s">
        <v>36</v>
      </c>
      <c r="G35" s="3" t="s">
        <v>33</v>
      </c>
      <c r="H35" s="25">
        <v>0</v>
      </c>
      <c r="I35" s="26">
        <v>0</v>
      </c>
      <c r="J35" s="26">
        <v>0</v>
      </c>
      <c r="K35" s="26">
        <v>0</v>
      </c>
      <c r="L35" s="23">
        <v>0</v>
      </c>
      <c r="M35" s="24">
        <v>0</v>
      </c>
      <c r="N35" s="36">
        <v>0</v>
      </c>
      <c r="O35" s="24">
        <v>0</v>
      </c>
      <c r="P35" s="25">
        <v>0</v>
      </c>
      <c r="Q35" s="26">
        <v>0</v>
      </c>
      <c r="R35" s="26">
        <v>0</v>
      </c>
      <c r="S35" s="26">
        <v>0</v>
      </c>
      <c r="T35" s="25">
        <v>0</v>
      </c>
      <c r="U35" s="26">
        <v>0</v>
      </c>
      <c r="V35" s="26">
        <v>0</v>
      </c>
      <c r="W35" s="26">
        <v>0</v>
      </c>
    </row>
    <row r="36" spans="1:23" ht="33.75" x14ac:dyDescent="0.2">
      <c r="A36" s="54"/>
      <c r="B36" s="59"/>
      <c r="C36" s="54"/>
      <c r="D36" s="59"/>
      <c r="E36" s="54"/>
      <c r="F36" s="3" t="s">
        <v>36</v>
      </c>
      <c r="G36" s="3" t="s">
        <v>25</v>
      </c>
      <c r="H36" s="25">
        <v>2.5</v>
      </c>
      <c r="I36" s="26">
        <v>2.5</v>
      </c>
      <c r="J36" s="26">
        <v>0</v>
      </c>
      <c r="K36" s="26">
        <v>0</v>
      </c>
      <c r="L36" s="23">
        <v>1</v>
      </c>
      <c r="M36" s="24">
        <v>1</v>
      </c>
      <c r="N36" s="36">
        <v>0</v>
      </c>
      <c r="O36" s="24">
        <v>0</v>
      </c>
      <c r="P36" s="25">
        <v>1.1000000000000001</v>
      </c>
      <c r="Q36" s="26">
        <v>1.1000000000000001</v>
      </c>
      <c r="R36" s="26">
        <v>0</v>
      </c>
      <c r="S36" s="26">
        <v>0</v>
      </c>
      <c r="T36" s="25">
        <v>1.2</v>
      </c>
      <c r="U36" s="26">
        <v>1.2</v>
      </c>
      <c r="V36" s="26">
        <v>0</v>
      </c>
      <c r="W36" s="26">
        <v>0</v>
      </c>
    </row>
    <row r="37" spans="1:23" ht="22.5" x14ac:dyDescent="0.2">
      <c r="A37" s="54"/>
      <c r="B37" s="59"/>
      <c r="C37" s="54"/>
      <c r="D37" s="59"/>
      <c r="E37" s="54"/>
      <c r="F37" s="3" t="s">
        <v>36</v>
      </c>
      <c r="G37" s="3" t="s">
        <v>26</v>
      </c>
      <c r="H37" s="25">
        <v>726.3</v>
      </c>
      <c r="I37" s="26">
        <v>703.3</v>
      </c>
      <c r="J37" s="26">
        <v>656.4</v>
      </c>
      <c r="K37" s="26">
        <v>23</v>
      </c>
      <c r="L37" s="23">
        <v>800</v>
      </c>
      <c r="M37" s="24">
        <v>800</v>
      </c>
      <c r="N37" s="36">
        <v>742.5</v>
      </c>
      <c r="O37" s="24">
        <v>0</v>
      </c>
      <c r="P37" s="25">
        <v>807.2</v>
      </c>
      <c r="Q37" s="26">
        <v>807.2</v>
      </c>
      <c r="R37" s="26">
        <v>715.2</v>
      </c>
      <c r="S37" s="26">
        <v>0</v>
      </c>
      <c r="T37" s="25">
        <v>847.6</v>
      </c>
      <c r="U37" s="26">
        <v>847.6</v>
      </c>
      <c r="V37" s="26">
        <v>750.9</v>
      </c>
      <c r="W37" s="26">
        <v>0</v>
      </c>
    </row>
    <row r="38" spans="1:23" ht="67.5" x14ac:dyDescent="0.2">
      <c r="A38" s="54"/>
      <c r="B38" s="59"/>
      <c r="C38" s="54"/>
      <c r="D38" s="59"/>
      <c r="E38" s="54"/>
      <c r="F38" s="3" t="s">
        <v>36</v>
      </c>
      <c r="G38" s="3" t="s">
        <v>27</v>
      </c>
      <c r="H38" s="25">
        <v>19.899999999999999</v>
      </c>
      <c r="I38" s="26">
        <v>19.899999999999999</v>
      </c>
      <c r="J38" s="26">
        <v>19.600000000000001</v>
      </c>
      <c r="K38" s="26">
        <v>0</v>
      </c>
      <c r="L38" s="23">
        <v>21.7</v>
      </c>
      <c r="M38" s="24">
        <v>21.7</v>
      </c>
      <c r="N38" s="36">
        <v>21.4</v>
      </c>
      <c r="O38" s="24">
        <v>0</v>
      </c>
      <c r="P38" s="25">
        <v>22.5</v>
      </c>
      <c r="Q38" s="26">
        <v>22.5</v>
      </c>
      <c r="R38" s="26">
        <v>22.2</v>
      </c>
      <c r="S38" s="26">
        <v>0</v>
      </c>
      <c r="T38" s="25">
        <v>23.6</v>
      </c>
      <c r="U38" s="26">
        <v>23.6</v>
      </c>
      <c r="V38" s="26">
        <v>23.3</v>
      </c>
      <c r="W38" s="26">
        <v>0</v>
      </c>
    </row>
    <row r="39" spans="1:23" x14ac:dyDescent="0.2">
      <c r="A39" s="54"/>
      <c r="B39" s="59"/>
      <c r="C39" s="54"/>
      <c r="D39" s="59"/>
      <c r="E39" s="7"/>
      <c r="F39" s="47" t="s">
        <v>28</v>
      </c>
      <c r="G39" s="61"/>
      <c r="H39" s="27">
        <f t="shared" ref="H39:P39" si="5">SUM(H35:H38)</f>
        <v>748.69999999999993</v>
      </c>
      <c r="I39" s="27">
        <f t="shared" si="5"/>
        <v>725.69999999999993</v>
      </c>
      <c r="J39" s="27">
        <f t="shared" si="5"/>
        <v>676</v>
      </c>
      <c r="K39" s="27">
        <f t="shared" si="5"/>
        <v>23</v>
      </c>
      <c r="L39" s="27">
        <f t="shared" si="5"/>
        <v>822.7</v>
      </c>
      <c r="M39" s="27">
        <f t="shared" si="5"/>
        <v>822.7</v>
      </c>
      <c r="N39" s="27">
        <f t="shared" si="5"/>
        <v>763.9</v>
      </c>
      <c r="O39" s="27">
        <f t="shared" si="5"/>
        <v>0</v>
      </c>
      <c r="P39" s="27">
        <f t="shared" si="5"/>
        <v>830.80000000000007</v>
      </c>
      <c r="Q39" s="27">
        <f>Q35+Q36+Q37+Q38</f>
        <v>830.80000000000007</v>
      </c>
      <c r="R39" s="27">
        <f t="shared" ref="R39:W39" si="6">SUM(R35:R38)</f>
        <v>737.40000000000009</v>
      </c>
      <c r="S39" s="27">
        <f t="shared" si="6"/>
        <v>0</v>
      </c>
      <c r="T39" s="27">
        <f t="shared" si="6"/>
        <v>872.40000000000009</v>
      </c>
      <c r="U39" s="27">
        <f t="shared" si="6"/>
        <v>872.40000000000009</v>
      </c>
      <c r="V39" s="27">
        <f t="shared" si="6"/>
        <v>774.19999999999993</v>
      </c>
      <c r="W39" s="27">
        <f t="shared" si="6"/>
        <v>0</v>
      </c>
    </row>
    <row r="40" spans="1:23" x14ac:dyDescent="0.2">
      <c r="A40" s="54"/>
      <c r="B40" s="59"/>
      <c r="C40" s="54"/>
      <c r="D40" s="59"/>
      <c r="E40" s="6" t="s">
        <v>34</v>
      </c>
      <c r="F40" s="60" t="s">
        <v>55</v>
      </c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7"/>
    </row>
    <row r="41" spans="1:23" ht="22.5" x14ac:dyDescent="0.2">
      <c r="A41" s="54"/>
      <c r="B41" s="59"/>
      <c r="C41" s="54"/>
      <c r="D41" s="59"/>
      <c r="E41" s="3" t="s">
        <v>34</v>
      </c>
      <c r="F41" s="3" t="s">
        <v>38</v>
      </c>
      <c r="G41" s="3" t="s">
        <v>26</v>
      </c>
      <c r="H41" s="25">
        <v>15.2</v>
      </c>
      <c r="I41" s="26">
        <v>15.2</v>
      </c>
      <c r="J41" s="26">
        <v>0</v>
      </c>
      <c r="K41" s="26">
        <v>0</v>
      </c>
      <c r="L41" s="23">
        <v>242</v>
      </c>
      <c r="M41" s="24">
        <v>242</v>
      </c>
      <c r="N41" s="36">
        <v>0</v>
      </c>
      <c r="O41" s="24">
        <v>0</v>
      </c>
      <c r="P41" s="25">
        <v>250</v>
      </c>
      <c r="Q41" s="26">
        <v>250</v>
      </c>
      <c r="R41" s="26">
        <v>0</v>
      </c>
      <c r="S41" s="26">
        <v>0</v>
      </c>
      <c r="T41" s="25">
        <v>250</v>
      </c>
      <c r="U41" s="26">
        <v>250</v>
      </c>
      <c r="V41" s="26">
        <v>0</v>
      </c>
      <c r="W41" s="26">
        <v>0</v>
      </c>
    </row>
    <row r="42" spans="1:23" x14ac:dyDescent="0.2">
      <c r="A42" s="54"/>
      <c r="B42" s="59"/>
      <c r="C42" s="54"/>
      <c r="D42" s="59"/>
      <c r="E42" s="7"/>
      <c r="F42" s="47" t="s">
        <v>28</v>
      </c>
      <c r="G42" s="61"/>
      <c r="H42" s="27">
        <f t="shared" ref="H42:W42" si="7">H41</f>
        <v>15.2</v>
      </c>
      <c r="I42" s="27">
        <f t="shared" si="7"/>
        <v>15.2</v>
      </c>
      <c r="J42" s="27">
        <f t="shared" si="7"/>
        <v>0</v>
      </c>
      <c r="K42" s="27">
        <f t="shared" si="7"/>
        <v>0</v>
      </c>
      <c r="L42" s="27">
        <f t="shared" si="7"/>
        <v>242</v>
      </c>
      <c r="M42" s="27">
        <f t="shared" si="7"/>
        <v>242</v>
      </c>
      <c r="N42" s="27">
        <f t="shared" si="7"/>
        <v>0</v>
      </c>
      <c r="O42" s="27">
        <f t="shared" si="7"/>
        <v>0</v>
      </c>
      <c r="P42" s="27">
        <f t="shared" si="7"/>
        <v>250</v>
      </c>
      <c r="Q42" s="27">
        <f t="shared" si="7"/>
        <v>250</v>
      </c>
      <c r="R42" s="27">
        <f t="shared" si="7"/>
        <v>0</v>
      </c>
      <c r="S42" s="27">
        <f t="shared" si="7"/>
        <v>0</v>
      </c>
      <c r="T42" s="27">
        <f t="shared" si="7"/>
        <v>250</v>
      </c>
      <c r="U42" s="27">
        <f t="shared" si="7"/>
        <v>250</v>
      </c>
      <c r="V42" s="27">
        <f t="shared" si="7"/>
        <v>0</v>
      </c>
      <c r="W42" s="27">
        <f t="shared" si="7"/>
        <v>0</v>
      </c>
    </row>
    <row r="43" spans="1:23" x14ac:dyDescent="0.2">
      <c r="A43" s="54"/>
      <c r="B43" s="59"/>
      <c r="C43" s="54"/>
      <c r="D43" s="8"/>
      <c r="E43" s="50" t="s">
        <v>92</v>
      </c>
      <c r="F43" s="51"/>
      <c r="G43" s="52"/>
      <c r="H43" s="28">
        <f t="shared" ref="H43:W43" si="8">H21+H26+H29+H33+H39+H42</f>
        <v>6138.6129999999994</v>
      </c>
      <c r="I43" s="28">
        <f t="shared" si="8"/>
        <v>5837.9129999999996</v>
      </c>
      <c r="J43" s="28">
        <f t="shared" si="8"/>
        <v>3971.8999999999996</v>
      </c>
      <c r="K43" s="28">
        <f t="shared" si="8"/>
        <v>304.7</v>
      </c>
      <c r="L43" s="28">
        <f t="shared" si="8"/>
        <v>7044.7310000000007</v>
      </c>
      <c r="M43" s="28">
        <f t="shared" si="8"/>
        <v>6890.8310000000001</v>
      </c>
      <c r="N43" s="28">
        <f t="shared" si="8"/>
        <v>4763.652</v>
      </c>
      <c r="O43" s="28">
        <f t="shared" si="8"/>
        <v>153.9</v>
      </c>
      <c r="P43" s="28">
        <f t="shared" si="8"/>
        <v>5901</v>
      </c>
      <c r="Q43" s="28">
        <f t="shared" si="8"/>
        <v>5901</v>
      </c>
      <c r="R43" s="28">
        <f t="shared" si="8"/>
        <v>4545.6000000000004</v>
      </c>
      <c r="S43" s="28">
        <f t="shared" si="8"/>
        <v>0</v>
      </c>
      <c r="T43" s="28">
        <f t="shared" si="8"/>
        <v>5947.6</v>
      </c>
      <c r="U43" s="28">
        <f t="shared" si="8"/>
        <v>5947.6</v>
      </c>
      <c r="V43" s="28">
        <f t="shared" si="8"/>
        <v>4586.3999999999996</v>
      </c>
      <c r="W43" s="28">
        <f t="shared" si="8"/>
        <v>0</v>
      </c>
    </row>
    <row r="44" spans="1:23" x14ac:dyDescent="0.2">
      <c r="A44" s="54"/>
      <c r="B44" s="59"/>
      <c r="C44" s="54"/>
      <c r="D44" s="4" t="s">
        <v>29</v>
      </c>
      <c r="E44" s="5"/>
      <c r="F44" s="55" t="s">
        <v>56</v>
      </c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7"/>
    </row>
    <row r="45" spans="1:23" x14ac:dyDescent="0.2">
      <c r="A45" s="54"/>
      <c r="B45" s="59"/>
      <c r="C45" s="54"/>
      <c r="D45" s="58" t="s">
        <v>29</v>
      </c>
      <c r="E45" s="6" t="s">
        <v>24</v>
      </c>
      <c r="F45" s="60" t="s">
        <v>57</v>
      </c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7"/>
    </row>
    <row r="46" spans="1:23" ht="67.5" x14ac:dyDescent="0.2">
      <c r="A46" s="54"/>
      <c r="B46" s="59"/>
      <c r="C46" s="54"/>
      <c r="D46" s="59"/>
      <c r="E46" s="3" t="s">
        <v>24</v>
      </c>
      <c r="F46" s="3" t="s">
        <v>38</v>
      </c>
      <c r="G46" s="3" t="s">
        <v>27</v>
      </c>
      <c r="H46" s="25">
        <v>0.2</v>
      </c>
      <c r="I46" s="26">
        <v>0.2</v>
      </c>
      <c r="J46" s="26">
        <v>0.2</v>
      </c>
      <c r="K46" s="26">
        <v>0</v>
      </c>
      <c r="L46" s="23">
        <v>0.3</v>
      </c>
      <c r="M46" s="24">
        <v>0.3</v>
      </c>
      <c r="N46" s="36">
        <v>0.3</v>
      </c>
      <c r="O46" s="24">
        <v>0</v>
      </c>
      <c r="P46" s="25">
        <v>0.4</v>
      </c>
      <c r="Q46" s="26">
        <v>0.4</v>
      </c>
      <c r="R46" s="26">
        <v>0</v>
      </c>
      <c r="S46" s="26">
        <v>0</v>
      </c>
      <c r="T46" s="25">
        <v>0.4</v>
      </c>
      <c r="U46" s="26">
        <v>0.4</v>
      </c>
      <c r="V46" s="26">
        <v>0</v>
      </c>
      <c r="W46" s="26">
        <v>0</v>
      </c>
    </row>
    <row r="47" spans="1:23" x14ac:dyDescent="0.2">
      <c r="A47" s="54"/>
      <c r="B47" s="59"/>
      <c r="C47" s="54"/>
      <c r="D47" s="59"/>
      <c r="E47" s="7"/>
      <c r="F47" s="47" t="s">
        <v>28</v>
      </c>
      <c r="G47" s="61"/>
      <c r="H47" s="27">
        <f t="shared" ref="H47:W47" si="9">H46</f>
        <v>0.2</v>
      </c>
      <c r="I47" s="27">
        <f t="shared" si="9"/>
        <v>0.2</v>
      </c>
      <c r="J47" s="27">
        <f t="shared" si="9"/>
        <v>0.2</v>
      </c>
      <c r="K47" s="27">
        <f t="shared" si="9"/>
        <v>0</v>
      </c>
      <c r="L47" s="27">
        <f t="shared" si="9"/>
        <v>0.3</v>
      </c>
      <c r="M47" s="27">
        <f t="shared" si="9"/>
        <v>0.3</v>
      </c>
      <c r="N47" s="27">
        <f t="shared" si="9"/>
        <v>0.3</v>
      </c>
      <c r="O47" s="27">
        <f t="shared" si="9"/>
        <v>0</v>
      </c>
      <c r="P47" s="27">
        <f t="shared" si="9"/>
        <v>0.4</v>
      </c>
      <c r="Q47" s="27">
        <f t="shared" si="9"/>
        <v>0.4</v>
      </c>
      <c r="R47" s="27">
        <f t="shared" si="9"/>
        <v>0</v>
      </c>
      <c r="S47" s="27">
        <f t="shared" si="9"/>
        <v>0</v>
      </c>
      <c r="T47" s="27">
        <f t="shared" si="9"/>
        <v>0.4</v>
      </c>
      <c r="U47" s="27">
        <f t="shared" si="9"/>
        <v>0.4</v>
      </c>
      <c r="V47" s="27">
        <f t="shared" si="9"/>
        <v>0</v>
      </c>
      <c r="W47" s="27">
        <f t="shared" si="9"/>
        <v>0</v>
      </c>
    </row>
    <row r="48" spans="1:23" x14ac:dyDescent="0.2">
      <c r="A48" s="54"/>
      <c r="B48" s="59"/>
      <c r="C48" s="54"/>
      <c r="D48" s="59"/>
      <c r="E48" s="6" t="s">
        <v>29</v>
      </c>
      <c r="F48" s="60" t="s">
        <v>58</v>
      </c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7"/>
    </row>
    <row r="49" spans="1:23" ht="67.5" x14ac:dyDescent="0.2">
      <c r="A49" s="54"/>
      <c r="B49" s="59"/>
      <c r="C49" s="54"/>
      <c r="D49" s="59"/>
      <c r="E49" s="3" t="s">
        <v>29</v>
      </c>
      <c r="F49" s="3" t="s">
        <v>38</v>
      </c>
      <c r="G49" s="3" t="s">
        <v>27</v>
      </c>
      <c r="H49" s="25">
        <v>12.7</v>
      </c>
      <c r="I49" s="26">
        <v>12.7</v>
      </c>
      <c r="J49" s="26">
        <v>11.1</v>
      </c>
      <c r="K49" s="26">
        <v>0</v>
      </c>
      <c r="L49" s="23">
        <v>13.9</v>
      </c>
      <c r="M49" s="24">
        <v>13.9</v>
      </c>
      <c r="N49" s="36">
        <v>12.2</v>
      </c>
      <c r="O49" s="24">
        <v>0</v>
      </c>
      <c r="P49" s="25">
        <v>13.9</v>
      </c>
      <c r="Q49" s="26">
        <v>13.9</v>
      </c>
      <c r="R49" s="26">
        <v>12.6</v>
      </c>
      <c r="S49" s="26">
        <v>0</v>
      </c>
      <c r="T49" s="25">
        <v>14.1</v>
      </c>
      <c r="U49" s="26">
        <v>14.1</v>
      </c>
      <c r="V49" s="26">
        <v>12.8</v>
      </c>
      <c r="W49" s="26">
        <v>0</v>
      </c>
    </row>
    <row r="50" spans="1:23" x14ac:dyDescent="0.2">
      <c r="A50" s="54"/>
      <c r="B50" s="59"/>
      <c r="C50" s="54"/>
      <c r="D50" s="59"/>
      <c r="E50" s="7"/>
      <c r="F50" s="47" t="s">
        <v>28</v>
      </c>
      <c r="G50" s="61"/>
      <c r="H50" s="27">
        <f>H49</f>
        <v>12.7</v>
      </c>
      <c r="I50" s="27">
        <f>I49</f>
        <v>12.7</v>
      </c>
      <c r="J50" s="27">
        <f>J49</f>
        <v>11.1</v>
      </c>
      <c r="K50" s="27">
        <f>K49</f>
        <v>0</v>
      </c>
      <c r="L50" s="27">
        <f>L49</f>
        <v>13.9</v>
      </c>
      <c r="M50" s="27">
        <v>13.9</v>
      </c>
      <c r="N50" s="27">
        <f>N49</f>
        <v>12.2</v>
      </c>
      <c r="O50" s="27">
        <f>O49</f>
        <v>0</v>
      </c>
      <c r="P50" s="27">
        <f>P49</f>
        <v>13.9</v>
      </c>
      <c r="Q50" s="27">
        <v>13.9</v>
      </c>
      <c r="R50" s="27">
        <f>R49</f>
        <v>12.6</v>
      </c>
      <c r="S50" s="27">
        <f>S49</f>
        <v>0</v>
      </c>
      <c r="T50" s="27">
        <f>T49</f>
        <v>14.1</v>
      </c>
      <c r="U50" s="27">
        <v>14.1</v>
      </c>
      <c r="V50" s="27">
        <f>V49</f>
        <v>12.8</v>
      </c>
      <c r="W50" s="27">
        <v>0</v>
      </c>
    </row>
    <row r="51" spans="1:23" x14ac:dyDescent="0.2">
      <c r="A51" s="54"/>
      <c r="B51" s="59"/>
      <c r="C51" s="54"/>
      <c r="D51" s="59"/>
      <c r="E51" s="6" t="s">
        <v>30</v>
      </c>
      <c r="F51" s="65" t="s">
        <v>59</v>
      </c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7"/>
    </row>
    <row r="52" spans="1:23" ht="67.5" x14ac:dyDescent="0.2">
      <c r="A52" s="54"/>
      <c r="B52" s="59"/>
      <c r="C52" s="54"/>
      <c r="D52" s="59"/>
      <c r="E52" s="3" t="s">
        <v>30</v>
      </c>
      <c r="F52" s="3" t="s">
        <v>38</v>
      </c>
      <c r="G52" s="3" t="s">
        <v>27</v>
      </c>
      <c r="H52" s="25">
        <v>8.4</v>
      </c>
      <c r="I52" s="26">
        <v>8.4</v>
      </c>
      <c r="J52" s="26">
        <v>8.1999999999999993</v>
      </c>
      <c r="K52" s="26">
        <v>0</v>
      </c>
      <c r="L52" s="23">
        <v>8.4</v>
      </c>
      <c r="M52" s="24">
        <v>8.4</v>
      </c>
      <c r="N52" s="36">
        <v>8.2799999999999994</v>
      </c>
      <c r="O52" s="24">
        <v>0</v>
      </c>
      <c r="P52" s="25">
        <v>9.1999999999999993</v>
      </c>
      <c r="Q52" s="26">
        <v>9.1999999999999993</v>
      </c>
      <c r="R52" s="26">
        <v>9.1</v>
      </c>
      <c r="S52" s="26">
        <v>0</v>
      </c>
      <c r="T52" s="25">
        <v>9.1999999999999993</v>
      </c>
      <c r="U52" s="26">
        <v>9.1999999999999993</v>
      </c>
      <c r="V52" s="26">
        <v>9.1</v>
      </c>
      <c r="W52" s="26">
        <v>0</v>
      </c>
    </row>
    <row r="53" spans="1:23" x14ac:dyDescent="0.2">
      <c r="A53" s="54"/>
      <c r="B53" s="59"/>
      <c r="C53" s="54"/>
      <c r="D53" s="59"/>
      <c r="E53" s="7"/>
      <c r="F53" s="47" t="s">
        <v>28</v>
      </c>
      <c r="G53" s="61"/>
      <c r="H53" s="27">
        <f t="shared" ref="H53:P53" si="10">H52</f>
        <v>8.4</v>
      </c>
      <c r="I53" s="27">
        <f t="shared" si="10"/>
        <v>8.4</v>
      </c>
      <c r="J53" s="27">
        <f t="shared" si="10"/>
        <v>8.1999999999999993</v>
      </c>
      <c r="K53" s="27">
        <f t="shared" si="10"/>
        <v>0</v>
      </c>
      <c r="L53" s="27">
        <f t="shared" si="10"/>
        <v>8.4</v>
      </c>
      <c r="M53" s="27">
        <f t="shared" si="10"/>
        <v>8.4</v>
      </c>
      <c r="N53" s="27">
        <f t="shared" si="10"/>
        <v>8.2799999999999994</v>
      </c>
      <c r="O53" s="27">
        <f t="shared" si="10"/>
        <v>0</v>
      </c>
      <c r="P53" s="27">
        <f t="shared" si="10"/>
        <v>9.1999999999999993</v>
      </c>
      <c r="Q53" s="27">
        <v>9.1999999999999993</v>
      </c>
      <c r="R53" s="27">
        <f t="shared" ref="R53:W53" si="11">R52</f>
        <v>9.1</v>
      </c>
      <c r="S53" s="27">
        <f t="shared" si="11"/>
        <v>0</v>
      </c>
      <c r="T53" s="27">
        <f t="shared" si="11"/>
        <v>9.1999999999999993</v>
      </c>
      <c r="U53" s="27">
        <f t="shared" si="11"/>
        <v>9.1999999999999993</v>
      </c>
      <c r="V53" s="27">
        <f t="shared" si="11"/>
        <v>9.1</v>
      </c>
      <c r="W53" s="27">
        <f t="shared" si="11"/>
        <v>0</v>
      </c>
    </row>
    <row r="54" spans="1:23" x14ac:dyDescent="0.2">
      <c r="A54" s="54"/>
      <c r="B54" s="59"/>
      <c r="C54" s="54"/>
      <c r="D54" s="59"/>
      <c r="E54" s="6" t="s">
        <v>31</v>
      </c>
      <c r="F54" s="60" t="s">
        <v>60</v>
      </c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7"/>
    </row>
    <row r="55" spans="1:23" ht="67.5" x14ac:dyDescent="0.2">
      <c r="A55" s="54"/>
      <c r="B55" s="59"/>
      <c r="C55" s="54"/>
      <c r="D55" s="59"/>
      <c r="E55" s="3" t="s">
        <v>31</v>
      </c>
      <c r="F55" s="3" t="s">
        <v>38</v>
      </c>
      <c r="G55" s="3" t="s">
        <v>27</v>
      </c>
      <c r="H55" s="25">
        <v>28.7</v>
      </c>
      <c r="I55" s="26">
        <v>28.7</v>
      </c>
      <c r="J55" s="26">
        <v>28.2</v>
      </c>
      <c r="K55" s="26">
        <v>0</v>
      </c>
      <c r="L55" s="23">
        <v>28.9</v>
      </c>
      <c r="M55" s="24">
        <v>28.9</v>
      </c>
      <c r="N55" s="36">
        <v>28.4</v>
      </c>
      <c r="O55" s="24">
        <v>0</v>
      </c>
      <c r="P55" s="25">
        <v>28.7</v>
      </c>
      <c r="Q55" s="26">
        <v>28.7</v>
      </c>
      <c r="R55" s="26">
        <v>28.2</v>
      </c>
      <c r="S55" s="26">
        <v>0</v>
      </c>
      <c r="T55" s="25">
        <v>28.7</v>
      </c>
      <c r="U55" s="26">
        <v>28.7</v>
      </c>
      <c r="V55" s="26">
        <v>28.2</v>
      </c>
      <c r="W55" s="26">
        <v>0</v>
      </c>
    </row>
    <row r="56" spans="1:23" x14ac:dyDescent="0.2">
      <c r="A56" s="54"/>
      <c r="B56" s="59"/>
      <c r="C56" s="54"/>
      <c r="D56" s="59"/>
      <c r="E56" s="7"/>
      <c r="F56" s="47" t="s">
        <v>28</v>
      </c>
      <c r="G56" s="61"/>
      <c r="H56" s="27">
        <f t="shared" ref="H56:W56" si="12">H55</f>
        <v>28.7</v>
      </c>
      <c r="I56" s="27">
        <f t="shared" si="12"/>
        <v>28.7</v>
      </c>
      <c r="J56" s="27">
        <f t="shared" si="12"/>
        <v>28.2</v>
      </c>
      <c r="K56" s="27">
        <f t="shared" si="12"/>
        <v>0</v>
      </c>
      <c r="L56" s="27">
        <f t="shared" si="12"/>
        <v>28.9</v>
      </c>
      <c r="M56" s="27">
        <f t="shared" si="12"/>
        <v>28.9</v>
      </c>
      <c r="N56" s="27">
        <f t="shared" si="12"/>
        <v>28.4</v>
      </c>
      <c r="O56" s="27">
        <f t="shared" si="12"/>
        <v>0</v>
      </c>
      <c r="P56" s="27">
        <f t="shared" si="12"/>
        <v>28.7</v>
      </c>
      <c r="Q56" s="27">
        <f t="shared" si="12"/>
        <v>28.7</v>
      </c>
      <c r="R56" s="27">
        <f t="shared" si="12"/>
        <v>28.2</v>
      </c>
      <c r="S56" s="27">
        <f t="shared" si="12"/>
        <v>0</v>
      </c>
      <c r="T56" s="27">
        <f t="shared" si="12"/>
        <v>28.7</v>
      </c>
      <c r="U56" s="27">
        <f t="shared" si="12"/>
        <v>28.7</v>
      </c>
      <c r="V56" s="27">
        <f t="shared" si="12"/>
        <v>28.2</v>
      </c>
      <c r="W56" s="27">
        <f t="shared" si="12"/>
        <v>0</v>
      </c>
    </row>
    <row r="57" spans="1:23" x14ac:dyDescent="0.2">
      <c r="A57" s="54"/>
      <c r="B57" s="59"/>
      <c r="C57" s="54"/>
      <c r="D57" s="59"/>
      <c r="E57" s="6" t="s">
        <v>32</v>
      </c>
      <c r="F57" s="60" t="s">
        <v>61</v>
      </c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7"/>
    </row>
    <row r="58" spans="1:23" ht="67.5" x14ac:dyDescent="0.2">
      <c r="A58" s="54"/>
      <c r="B58" s="59"/>
      <c r="C58" s="54"/>
      <c r="D58" s="59"/>
      <c r="E58" s="3" t="s">
        <v>32</v>
      </c>
      <c r="F58" s="3" t="s">
        <v>38</v>
      </c>
      <c r="G58" s="3" t="s">
        <v>27</v>
      </c>
      <c r="H58" s="25">
        <v>10.3</v>
      </c>
      <c r="I58" s="26">
        <v>10.3</v>
      </c>
      <c r="J58" s="26">
        <v>10.1</v>
      </c>
      <c r="K58" s="26">
        <v>0</v>
      </c>
      <c r="L58" s="23">
        <v>9.1999999999999993</v>
      </c>
      <c r="M58" s="24">
        <v>9.1999999999999993</v>
      </c>
      <c r="N58" s="36">
        <v>9</v>
      </c>
      <c r="O58" s="24">
        <v>0</v>
      </c>
      <c r="P58" s="25">
        <v>9.1999999999999993</v>
      </c>
      <c r="Q58" s="26">
        <v>9.1999999999999993</v>
      </c>
      <c r="R58" s="26">
        <v>9</v>
      </c>
      <c r="S58" s="26">
        <v>0</v>
      </c>
      <c r="T58" s="25">
        <v>9.1999999999999993</v>
      </c>
      <c r="U58" s="26">
        <v>9.1999999999999993</v>
      </c>
      <c r="V58" s="26">
        <v>9</v>
      </c>
      <c r="W58" s="26">
        <v>0</v>
      </c>
    </row>
    <row r="59" spans="1:23" x14ac:dyDescent="0.2">
      <c r="A59" s="54"/>
      <c r="B59" s="59"/>
      <c r="C59" s="54"/>
      <c r="D59" s="59"/>
      <c r="E59" s="7"/>
      <c r="F59" s="73" t="s">
        <v>28</v>
      </c>
      <c r="G59" s="56"/>
      <c r="H59" s="27">
        <f t="shared" ref="H59:W59" si="13">H58</f>
        <v>10.3</v>
      </c>
      <c r="I59" s="27">
        <f t="shared" si="13"/>
        <v>10.3</v>
      </c>
      <c r="J59" s="27">
        <f t="shared" si="13"/>
        <v>10.1</v>
      </c>
      <c r="K59" s="27">
        <f t="shared" si="13"/>
        <v>0</v>
      </c>
      <c r="L59" s="27">
        <f t="shared" si="13"/>
        <v>9.1999999999999993</v>
      </c>
      <c r="M59" s="27">
        <f t="shared" si="13"/>
        <v>9.1999999999999993</v>
      </c>
      <c r="N59" s="27">
        <f t="shared" si="13"/>
        <v>9</v>
      </c>
      <c r="O59" s="27">
        <f t="shared" si="13"/>
        <v>0</v>
      </c>
      <c r="P59" s="27">
        <f t="shared" si="13"/>
        <v>9.1999999999999993</v>
      </c>
      <c r="Q59" s="27">
        <f t="shared" si="13"/>
        <v>9.1999999999999993</v>
      </c>
      <c r="R59" s="27">
        <f t="shared" si="13"/>
        <v>9</v>
      </c>
      <c r="S59" s="27">
        <f t="shared" si="13"/>
        <v>0</v>
      </c>
      <c r="T59" s="27">
        <f t="shared" si="13"/>
        <v>9.1999999999999993</v>
      </c>
      <c r="U59" s="27">
        <f t="shared" si="13"/>
        <v>9.1999999999999993</v>
      </c>
      <c r="V59" s="27">
        <f t="shared" si="13"/>
        <v>9</v>
      </c>
      <c r="W59" s="27">
        <f t="shared" si="13"/>
        <v>0</v>
      </c>
    </row>
    <row r="60" spans="1:23" x14ac:dyDescent="0.2">
      <c r="A60" s="54"/>
      <c r="B60" s="59"/>
      <c r="C60" s="54"/>
      <c r="D60" s="59"/>
      <c r="E60" s="6" t="s">
        <v>34</v>
      </c>
      <c r="F60" s="60" t="s">
        <v>62</v>
      </c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7"/>
    </row>
    <row r="61" spans="1:23" ht="67.5" x14ac:dyDescent="0.2">
      <c r="A61" s="54"/>
      <c r="B61" s="59"/>
      <c r="C61" s="54"/>
      <c r="D61" s="59"/>
      <c r="E61" s="11"/>
      <c r="F61" s="3" t="s">
        <v>38</v>
      </c>
      <c r="G61" s="3" t="s">
        <v>27</v>
      </c>
      <c r="H61" s="25">
        <v>0.6</v>
      </c>
      <c r="I61" s="26">
        <v>0.6</v>
      </c>
      <c r="J61" s="26">
        <v>0.6</v>
      </c>
      <c r="K61" s="26">
        <v>0</v>
      </c>
      <c r="L61" s="23">
        <v>0.6</v>
      </c>
      <c r="M61" s="24">
        <v>0.6</v>
      </c>
      <c r="N61" s="36">
        <v>0.6</v>
      </c>
      <c r="O61" s="24">
        <v>0</v>
      </c>
      <c r="P61" s="25">
        <v>0.6</v>
      </c>
      <c r="Q61" s="26">
        <v>0.6</v>
      </c>
      <c r="R61" s="26">
        <v>0.6</v>
      </c>
      <c r="S61" s="26">
        <v>0</v>
      </c>
      <c r="T61" s="25">
        <v>0.6</v>
      </c>
      <c r="U61" s="26">
        <v>0.6</v>
      </c>
      <c r="V61" s="26">
        <v>0.6</v>
      </c>
      <c r="W61" s="26">
        <v>0</v>
      </c>
    </row>
    <row r="62" spans="1:23" x14ac:dyDescent="0.2">
      <c r="A62" s="54"/>
      <c r="B62" s="59"/>
      <c r="C62" s="54"/>
      <c r="D62" s="59"/>
      <c r="E62" s="7"/>
      <c r="F62" s="47" t="s">
        <v>28</v>
      </c>
      <c r="G62" s="61"/>
      <c r="H62" s="27">
        <f t="shared" ref="H62:O62" si="14">H61</f>
        <v>0.6</v>
      </c>
      <c r="I62" s="27">
        <f t="shared" si="14"/>
        <v>0.6</v>
      </c>
      <c r="J62" s="27">
        <f t="shared" si="14"/>
        <v>0.6</v>
      </c>
      <c r="K62" s="27">
        <f t="shared" si="14"/>
        <v>0</v>
      </c>
      <c r="L62" s="27">
        <f t="shared" si="14"/>
        <v>0.6</v>
      </c>
      <c r="M62" s="27">
        <f t="shared" si="14"/>
        <v>0.6</v>
      </c>
      <c r="N62" s="27">
        <f t="shared" si="14"/>
        <v>0.6</v>
      </c>
      <c r="O62" s="27">
        <f t="shared" si="14"/>
        <v>0</v>
      </c>
      <c r="P62" s="27">
        <v>0.6</v>
      </c>
      <c r="Q62" s="27">
        <f t="shared" ref="Q62:W62" si="15">Q61</f>
        <v>0.6</v>
      </c>
      <c r="R62" s="27">
        <f t="shared" si="15"/>
        <v>0.6</v>
      </c>
      <c r="S62" s="27">
        <f t="shared" si="15"/>
        <v>0</v>
      </c>
      <c r="T62" s="27">
        <f t="shared" si="15"/>
        <v>0.6</v>
      </c>
      <c r="U62" s="27">
        <f t="shared" si="15"/>
        <v>0.6</v>
      </c>
      <c r="V62" s="27">
        <f t="shared" si="15"/>
        <v>0.6</v>
      </c>
      <c r="W62" s="27">
        <f t="shared" si="15"/>
        <v>0</v>
      </c>
    </row>
    <row r="63" spans="1:23" x14ac:dyDescent="0.2">
      <c r="A63" s="54"/>
      <c r="B63" s="59"/>
      <c r="C63" s="54"/>
      <c r="D63" s="59"/>
      <c r="E63" s="6" t="s">
        <v>39</v>
      </c>
      <c r="F63" s="65" t="s">
        <v>63</v>
      </c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7"/>
    </row>
    <row r="64" spans="1:23" ht="67.5" x14ac:dyDescent="0.2">
      <c r="A64" s="54"/>
      <c r="B64" s="59"/>
      <c r="C64" s="54"/>
      <c r="D64" s="59"/>
      <c r="E64" s="3" t="s">
        <v>39</v>
      </c>
      <c r="F64" s="3" t="s">
        <v>38</v>
      </c>
      <c r="G64" s="3" t="s">
        <v>27</v>
      </c>
      <c r="H64" s="25">
        <v>20.399999999999999</v>
      </c>
      <c r="I64" s="26">
        <v>20.399999999999999</v>
      </c>
      <c r="J64" s="26">
        <v>17.7</v>
      </c>
      <c r="K64" s="26">
        <v>0</v>
      </c>
      <c r="L64" s="23">
        <v>21.7</v>
      </c>
      <c r="M64" s="24">
        <v>21.7</v>
      </c>
      <c r="N64" s="36">
        <v>18.7</v>
      </c>
      <c r="O64" s="24">
        <v>0</v>
      </c>
      <c r="P64" s="25">
        <v>25.3</v>
      </c>
      <c r="Q64" s="26">
        <v>25.3</v>
      </c>
      <c r="R64" s="26">
        <v>21.3</v>
      </c>
      <c r="S64" s="26">
        <v>0</v>
      </c>
      <c r="T64" s="25">
        <v>25.5</v>
      </c>
      <c r="U64" s="26">
        <v>25.5</v>
      </c>
      <c r="V64" s="26">
        <v>21.4</v>
      </c>
      <c r="W64" s="26">
        <v>0</v>
      </c>
    </row>
    <row r="65" spans="1:23" x14ac:dyDescent="0.2">
      <c r="A65" s="54"/>
      <c r="B65" s="59"/>
      <c r="C65" s="54"/>
      <c r="D65" s="59"/>
      <c r="E65" s="7"/>
      <c r="F65" s="47" t="s">
        <v>28</v>
      </c>
      <c r="G65" s="61"/>
      <c r="H65" s="27">
        <f t="shared" ref="H65:W65" si="16">H64</f>
        <v>20.399999999999999</v>
      </c>
      <c r="I65" s="27">
        <f t="shared" si="16"/>
        <v>20.399999999999999</v>
      </c>
      <c r="J65" s="27">
        <f t="shared" si="16"/>
        <v>17.7</v>
      </c>
      <c r="K65" s="27">
        <f t="shared" si="16"/>
        <v>0</v>
      </c>
      <c r="L65" s="27">
        <f t="shared" si="16"/>
        <v>21.7</v>
      </c>
      <c r="M65" s="27">
        <f t="shared" si="16"/>
        <v>21.7</v>
      </c>
      <c r="N65" s="27">
        <f t="shared" si="16"/>
        <v>18.7</v>
      </c>
      <c r="O65" s="27">
        <f t="shared" si="16"/>
        <v>0</v>
      </c>
      <c r="P65" s="27">
        <f t="shared" si="16"/>
        <v>25.3</v>
      </c>
      <c r="Q65" s="27">
        <f t="shared" si="16"/>
        <v>25.3</v>
      </c>
      <c r="R65" s="27">
        <f t="shared" si="16"/>
        <v>21.3</v>
      </c>
      <c r="S65" s="27">
        <f t="shared" si="16"/>
        <v>0</v>
      </c>
      <c r="T65" s="27">
        <f t="shared" si="16"/>
        <v>25.5</v>
      </c>
      <c r="U65" s="27">
        <f t="shared" si="16"/>
        <v>25.5</v>
      </c>
      <c r="V65" s="27">
        <f t="shared" si="16"/>
        <v>21.4</v>
      </c>
      <c r="W65" s="27">
        <f t="shared" si="16"/>
        <v>0</v>
      </c>
    </row>
    <row r="66" spans="1:23" x14ac:dyDescent="0.2">
      <c r="A66" s="54"/>
      <c r="B66" s="59"/>
      <c r="C66" s="54"/>
      <c r="D66" s="59"/>
      <c r="E66" s="6" t="s">
        <v>40</v>
      </c>
      <c r="F66" s="60" t="s">
        <v>64</v>
      </c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7"/>
    </row>
    <row r="67" spans="1:23" ht="22.5" x14ac:dyDescent="0.2">
      <c r="A67" s="54"/>
      <c r="B67" s="59"/>
      <c r="C67" s="54"/>
      <c r="D67" s="59"/>
      <c r="E67" s="63" t="s">
        <v>40</v>
      </c>
      <c r="F67" s="3" t="s">
        <v>65</v>
      </c>
      <c r="G67" s="3" t="s">
        <v>26</v>
      </c>
      <c r="H67" s="25">
        <v>47</v>
      </c>
      <c r="I67" s="26">
        <v>0</v>
      </c>
      <c r="J67" s="26">
        <v>0</v>
      </c>
      <c r="K67" s="26">
        <v>47</v>
      </c>
      <c r="L67" s="25">
        <v>0</v>
      </c>
      <c r="M67" s="26">
        <v>0</v>
      </c>
      <c r="N67" s="36">
        <v>0</v>
      </c>
      <c r="O67" s="26">
        <v>0</v>
      </c>
      <c r="P67" s="25">
        <v>40</v>
      </c>
      <c r="Q67" s="26">
        <v>40</v>
      </c>
      <c r="R67" s="26">
        <v>0</v>
      </c>
      <c r="S67" s="26">
        <v>0</v>
      </c>
      <c r="T67" s="25">
        <v>40</v>
      </c>
      <c r="U67" s="26">
        <v>40</v>
      </c>
      <c r="V67" s="26">
        <v>0</v>
      </c>
      <c r="W67" s="26">
        <v>0</v>
      </c>
    </row>
    <row r="68" spans="1:23" ht="67.5" x14ac:dyDescent="0.2">
      <c r="A68" s="54"/>
      <c r="B68" s="59"/>
      <c r="C68" s="54"/>
      <c r="D68" s="59"/>
      <c r="E68" s="54"/>
      <c r="F68" s="3" t="s">
        <v>65</v>
      </c>
      <c r="G68" s="3" t="s">
        <v>27</v>
      </c>
      <c r="H68" s="29">
        <v>728.5</v>
      </c>
      <c r="I68" s="34">
        <v>728.5</v>
      </c>
      <c r="J68" s="34">
        <v>677.8</v>
      </c>
      <c r="K68" s="34">
        <v>0</v>
      </c>
      <c r="L68" s="35">
        <v>798.6</v>
      </c>
      <c r="M68" s="35">
        <v>798.6</v>
      </c>
      <c r="N68" s="39">
        <v>753.6</v>
      </c>
      <c r="O68" s="35">
        <v>0</v>
      </c>
      <c r="P68" s="34">
        <v>916.7</v>
      </c>
      <c r="Q68" s="34">
        <v>916.7</v>
      </c>
      <c r="R68" s="34">
        <v>900</v>
      </c>
      <c r="S68" s="34">
        <v>0</v>
      </c>
      <c r="T68" s="34">
        <v>964.5</v>
      </c>
      <c r="U68" s="34">
        <v>964.5</v>
      </c>
      <c r="V68" s="34">
        <v>910</v>
      </c>
      <c r="W68" s="34">
        <v>0</v>
      </c>
    </row>
    <row r="69" spans="1:23" x14ac:dyDescent="0.2">
      <c r="A69" s="54"/>
      <c r="B69" s="59"/>
      <c r="C69" s="54"/>
      <c r="D69" s="59"/>
      <c r="E69" s="7"/>
      <c r="F69" s="47" t="s">
        <v>28</v>
      </c>
      <c r="G69" s="61"/>
      <c r="H69" s="27">
        <f t="shared" ref="H69:W69" si="17">H67+H68</f>
        <v>775.5</v>
      </c>
      <c r="I69" s="27">
        <f t="shared" si="17"/>
        <v>728.5</v>
      </c>
      <c r="J69" s="27">
        <f t="shared" si="17"/>
        <v>677.8</v>
      </c>
      <c r="K69" s="27">
        <f t="shared" si="17"/>
        <v>47</v>
      </c>
      <c r="L69" s="27">
        <f t="shared" si="17"/>
        <v>798.6</v>
      </c>
      <c r="M69" s="27">
        <f t="shared" si="17"/>
        <v>798.6</v>
      </c>
      <c r="N69" s="27">
        <f t="shared" si="17"/>
        <v>753.6</v>
      </c>
      <c r="O69" s="27">
        <f t="shared" si="17"/>
        <v>0</v>
      </c>
      <c r="P69" s="27">
        <f t="shared" si="17"/>
        <v>956.7</v>
      </c>
      <c r="Q69" s="27">
        <f t="shared" si="17"/>
        <v>956.7</v>
      </c>
      <c r="R69" s="27">
        <f t="shared" si="17"/>
        <v>900</v>
      </c>
      <c r="S69" s="27">
        <f t="shared" si="17"/>
        <v>0</v>
      </c>
      <c r="T69" s="27">
        <f t="shared" si="17"/>
        <v>1004.5</v>
      </c>
      <c r="U69" s="27">
        <f t="shared" si="17"/>
        <v>1004.5</v>
      </c>
      <c r="V69" s="27">
        <f t="shared" si="17"/>
        <v>910</v>
      </c>
      <c r="W69" s="27">
        <f t="shared" si="17"/>
        <v>0</v>
      </c>
    </row>
    <row r="70" spans="1:23" x14ac:dyDescent="0.2">
      <c r="A70" s="54"/>
      <c r="B70" s="59"/>
      <c r="C70" s="54"/>
      <c r="D70" s="59"/>
      <c r="E70" s="6" t="s">
        <v>43</v>
      </c>
      <c r="F70" s="60" t="s">
        <v>66</v>
      </c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7"/>
    </row>
    <row r="71" spans="1:23" ht="67.5" x14ac:dyDescent="0.2">
      <c r="A71" s="54"/>
      <c r="B71" s="59"/>
      <c r="C71" s="54"/>
      <c r="D71" s="59"/>
      <c r="E71" s="3" t="s">
        <v>43</v>
      </c>
      <c r="F71" s="3" t="s">
        <v>38</v>
      </c>
      <c r="G71" s="3" t="s">
        <v>27</v>
      </c>
      <c r="H71" s="25">
        <v>6.4</v>
      </c>
      <c r="I71" s="26">
        <v>6.4</v>
      </c>
      <c r="J71" s="26">
        <v>6.3</v>
      </c>
      <c r="K71" s="26">
        <v>0</v>
      </c>
      <c r="L71" s="23">
        <v>5</v>
      </c>
      <c r="M71" s="24">
        <v>5</v>
      </c>
      <c r="N71" s="38">
        <v>4.9000000000000004</v>
      </c>
      <c r="O71" s="24">
        <v>0</v>
      </c>
      <c r="P71" s="25">
        <v>7.9</v>
      </c>
      <c r="Q71" s="26">
        <v>7.9</v>
      </c>
      <c r="R71" s="26">
        <v>7.9</v>
      </c>
      <c r="S71" s="26">
        <v>0</v>
      </c>
      <c r="T71" s="25">
        <v>8.1999999999999993</v>
      </c>
      <c r="U71" s="26">
        <v>8.1999999999999993</v>
      </c>
      <c r="V71" s="26">
        <v>8.1999999999999993</v>
      </c>
      <c r="W71" s="26">
        <v>0</v>
      </c>
    </row>
    <row r="72" spans="1:23" x14ac:dyDescent="0.2">
      <c r="A72" s="54"/>
      <c r="B72" s="59"/>
      <c r="C72" s="54"/>
      <c r="D72" s="59"/>
      <c r="E72" s="7"/>
      <c r="F72" s="66" t="s">
        <v>28</v>
      </c>
      <c r="G72" s="67"/>
      <c r="H72" s="27">
        <f t="shared" ref="H72:W72" si="18">H71</f>
        <v>6.4</v>
      </c>
      <c r="I72" s="27">
        <f t="shared" si="18"/>
        <v>6.4</v>
      </c>
      <c r="J72" s="27">
        <f t="shared" si="18"/>
        <v>6.3</v>
      </c>
      <c r="K72" s="27">
        <f t="shared" si="18"/>
        <v>0</v>
      </c>
      <c r="L72" s="27">
        <f t="shared" si="18"/>
        <v>5</v>
      </c>
      <c r="M72" s="27">
        <f t="shared" si="18"/>
        <v>5</v>
      </c>
      <c r="N72" s="27">
        <f t="shared" si="18"/>
        <v>4.9000000000000004</v>
      </c>
      <c r="O72" s="27">
        <f t="shared" si="18"/>
        <v>0</v>
      </c>
      <c r="P72" s="27">
        <f t="shared" si="18"/>
        <v>7.9</v>
      </c>
      <c r="Q72" s="27">
        <f t="shared" si="18"/>
        <v>7.9</v>
      </c>
      <c r="R72" s="27">
        <f t="shared" si="18"/>
        <v>7.9</v>
      </c>
      <c r="S72" s="27">
        <f t="shared" si="18"/>
        <v>0</v>
      </c>
      <c r="T72" s="27">
        <f t="shared" si="18"/>
        <v>8.1999999999999993</v>
      </c>
      <c r="U72" s="27">
        <f t="shared" si="18"/>
        <v>8.1999999999999993</v>
      </c>
      <c r="V72" s="27">
        <f t="shared" si="18"/>
        <v>8.1999999999999993</v>
      </c>
      <c r="W72" s="27">
        <f t="shared" si="18"/>
        <v>0</v>
      </c>
    </row>
    <row r="73" spans="1:23" x14ac:dyDescent="0.2">
      <c r="A73" s="54"/>
      <c r="B73" s="59"/>
      <c r="C73" s="54"/>
      <c r="D73" s="59"/>
      <c r="E73" s="6" t="s">
        <v>44</v>
      </c>
      <c r="F73" s="68" t="s">
        <v>67</v>
      </c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70"/>
    </row>
    <row r="74" spans="1:23" ht="67.5" x14ac:dyDescent="0.2">
      <c r="A74" s="54"/>
      <c r="B74" s="59"/>
      <c r="C74" s="54"/>
      <c r="D74" s="59"/>
      <c r="E74" s="3" t="s">
        <v>44</v>
      </c>
      <c r="F74" s="3" t="s">
        <v>38</v>
      </c>
      <c r="G74" s="3" t="s">
        <v>27</v>
      </c>
      <c r="H74" s="25">
        <v>175</v>
      </c>
      <c r="I74" s="26">
        <v>175</v>
      </c>
      <c r="J74" s="26">
        <v>168.2</v>
      </c>
      <c r="K74" s="26">
        <v>0</v>
      </c>
      <c r="L74" s="23">
        <v>176.7</v>
      </c>
      <c r="M74" s="24">
        <v>176.7</v>
      </c>
      <c r="N74" s="36">
        <v>169.9</v>
      </c>
      <c r="O74" s="24">
        <v>0</v>
      </c>
      <c r="P74" s="25">
        <v>185</v>
      </c>
      <c r="Q74" s="26">
        <v>185</v>
      </c>
      <c r="R74" s="26">
        <v>178.2</v>
      </c>
      <c r="S74" s="26">
        <v>0</v>
      </c>
      <c r="T74" s="25">
        <v>190</v>
      </c>
      <c r="U74" s="26">
        <v>190</v>
      </c>
      <c r="V74" s="26">
        <v>183.2</v>
      </c>
      <c r="W74" s="26">
        <v>0</v>
      </c>
    </row>
    <row r="75" spans="1:23" x14ac:dyDescent="0.2">
      <c r="A75" s="54"/>
      <c r="B75" s="59"/>
      <c r="C75" s="54"/>
      <c r="D75" s="59"/>
      <c r="E75" s="7"/>
      <c r="F75" s="47" t="s">
        <v>28</v>
      </c>
      <c r="G75" s="61"/>
      <c r="H75" s="27">
        <f t="shared" ref="H75:W75" si="19">H74</f>
        <v>175</v>
      </c>
      <c r="I75" s="27">
        <f t="shared" si="19"/>
        <v>175</v>
      </c>
      <c r="J75" s="27">
        <f t="shared" si="19"/>
        <v>168.2</v>
      </c>
      <c r="K75" s="27">
        <f t="shared" si="19"/>
        <v>0</v>
      </c>
      <c r="L75" s="27">
        <f t="shared" si="19"/>
        <v>176.7</v>
      </c>
      <c r="M75" s="27">
        <f t="shared" si="19"/>
        <v>176.7</v>
      </c>
      <c r="N75" s="27">
        <f t="shared" si="19"/>
        <v>169.9</v>
      </c>
      <c r="O75" s="27">
        <f t="shared" si="19"/>
        <v>0</v>
      </c>
      <c r="P75" s="27">
        <f t="shared" si="19"/>
        <v>185</v>
      </c>
      <c r="Q75" s="27">
        <f t="shared" si="19"/>
        <v>185</v>
      </c>
      <c r="R75" s="27">
        <f t="shared" si="19"/>
        <v>178.2</v>
      </c>
      <c r="S75" s="27">
        <f t="shared" si="19"/>
        <v>0</v>
      </c>
      <c r="T75" s="27">
        <f t="shared" si="19"/>
        <v>190</v>
      </c>
      <c r="U75" s="27">
        <f t="shared" si="19"/>
        <v>190</v>
      </c>
      <c r="V75" s="27">
        <f t="shared" si="19"/>
        <v>183.2</v>
      </c>
      <c r="W75" s="27">
        <f t="shared" si="19"/>
        <v>0</v>
      </c>
    </row>
    <row r="76" spans="1:23" x14ac:dyDescent="0.2">
      <c r="A76" s="54"/>
      <c r="B76" s="59"/>
      <c r="C76" s="54"/>
      <c r="D76" s="59"/>
      <c r="E76" s="6" t="s">
        <v>45</v>
      </c>
      <c r="F76" s="60" t="s">
        <v>68</v>
      </c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7"/>
    </row>
    <row r="77" spans="1:23" ht="67.5" x14ac:dyDescent="0.2">
      <c r="A77" s="54"/>
      <c r="B77" s="59"/>
      <c r="C77" s="54"/>
      <c r="D77" s="59"/>
      <c r="E77" s="3" t="s">
        <v>45</v>
      </c>
      <c r="F77" s="3" t="s">
        <v>38</v>
      </c>
      <c r="G77" s="3" t="s">
        <v>27</v>
      </c>
      <c r="H77" s="25">
        <v>162</v>
      </c>
      <c r="I77" s="26">
        <v>162</v>
      </c>
      <c r="J77" s="26">
        <v>0</v>
      </c>
      <c r="K77" s="26">
        <v>0</v>
      </c>
      <c r="L77" s="23">
        <v>161</v>
      </c>
      <c r="M77" s="24">
        <v>161</v>
      </c>
      <c r="N77" s="36">
        <v>0</v>
      </c>
      <c r="O77" s="24">
        <v>0</v>
      </c>
      <c r="P77" s="25">
        <v>162</v>
      </c>
      <c r="Q77" s="26">
        <v>162</v>
      </c>
      <c r="R77" s="26">
        <v>0</v>
      </c>
      <c r="S77" s="26">
        <v>0</v>
      </c>
      <c r="T77" s="25">
        <v>162</v>
      </c>
      <c r="U77" s="26">
        <v>162</v>
      </c>
      <c r="V77" s="26">
        <v>0</v>
      </c>
      <c r="W77" s="26">
        <v>0</v>
      </c>
    </row>
    <row r="78" spans="1:23" x14ac:dyDescent="0.2">
      <c r="A78" s="54"/>
      <c r="B78" s="59"/>
      <c r="C78" s="54"/>
      <c r="D78" s="59"/>
      <c r="E78" s="7"/>
      <c r="F78" s="47" t="s">
        <v>28</v>
      </c>
      <c r="G78" s="61"/>
      <c r="H78" s="27">
        <f t="shared" ref="H78:W78" si="20">H77</f>
        <v>162</v>
      </c>
      <c r="I78" s="27">
        <f t="shared" si="20"/>
        <v>162</v>
      </c>
      <c r="J78" s="27">
        <f t="shared" si="20"/>
        <v>0</v>
      </c>
      <c r="K78" s="27">
        <f t="shared" si="20"/>
        <v>0</v>
      </c>
      <c r="L78" s="27">
        <f t="shared" si="20"/>
        <v>161</v>
      </c>
      <c r="M78" s="27">
        <f t="shared" si="20"/>
        <v>161</v>
      </c>
      <c r="N78" s="27">
        <f t="shared" si="20"/>
        <v>0</v>
      </c>
      <c r="O78" s="27">
        <f t="shared" si="20"/>
        <v>0</v>
      </c>
      <c r="P78" s="27">
        <f t="shared" si="20"/>
        <v>162</v>
      </c>
      <c r="Q78" s="27">
        <f t="shared" si="20"/>
        <v>162</v>
      </c>
      <c r="R78" s="27">
        <f t="shared" si="20"/>
        <v>0</v>
      </c>
      <c r="S78" s="27">
        <f t="shared" si="20"/>
        <v>0</v>
      </c>
      <c r="T78" s="27">
        <f t="shared" si="20"/>
        <v>162</v>
      </c>
      <c r="U78" s="27">
        <f t="shared" si="20"/>
        <v>162</v>
      </c>
      <c r="V78" s="27">
        <f t="shared" si="20"/>
        <v>0</v>
      </c>
      <c r="W78" s="27">
        <f t="shared" si="20"/>
        <v>0</v>
      </c>
    </row>
    <row r="79" spans="1:23" x14ac:dyDescent="0.2">
      <c r="A79" s="54"/>
      <c r="B79" s="59"/>
      <c r="C79" s="54"/>
      <c r="D79" s="59"/>
      <c r="E79" s="6" t="s">
        <v>69</v>
      </c>
      <c r="F79" s="60" t="s">
        <v>94</v>
      </c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7"/>
    </row>
    <row r="80" spans="1:23" ht="67.5" x14ac:dyDescent="0.2">
      <c r="A80" s="54"/>
      <c r="B80" s="59"/>
      <c r="C80" s="54"/>
      <c r="D80" s="59"/>
      <c r="E80" s="3" t="s">
        <v>69</v>
      </c>
      <c r="F80" s="3" t="s">
        <v>38</v>
      </c>
      <c r="G80" s="3" t="s">
        <v>27</v>
      </c>
      <c r="H80" s="25">
        <v>26.1</v>
      </c>
      <c r="I80" s="26">
        <v>26.1</v>
      </c>
      <c r="J80" s="26">
        <v>21.1</v>
      </c>
      <c r="K80" s="26">
        <v>0</v>
      </c>
      <c r="L80" s="23">
        <v>27.1</v>
      </c>
      <c r="M80" s="24">
        <v>27.1</v>
      </c>
      <c r="N80" s="36">
        <v>22.1</v>
      </c>
      <c r="O80" s="24">
        <v>0</v>
      </c>
      <c r="P80" s="25">
        <v>40.5</v>
      </c>
      <c r="Q80" s="26">
        <v>40.5</v>
      </c>
      <c r="R80" s="26">
        <v>34</v>
      </c>
      <c r="S80" s="26">
        <v>0</v>
      </c>
      <c r="T80" s="25">
        <v>41</v>
      </c>
      <c r="U80" s="26">
        <v>41</v>
      </c>
      <c r="V80" s="26">
        <v>34.5</v>
      </c>
      <c r="W80" s="26">
        <v>0</v>
      </c>
    </row>
    <row r="81" spans="1:23" x14ac:dyDescent="0.2">
      <c r="A81" s="54"/>
      <c r="B81" s="59"/>
      <c r="C81" s="54"/>
      <c r="D81" s="59"/>
      <c r="E81" s="7"/>
      <c r="F81" s="47" t="s">
        <v>28</v>
      </c>
      <c r="G81" s="61"/>
      <c r="H81" s="27">
        <f t="shared" ref="H81:W81" si="21">H80</f>
        <v>26.1</v>
      </c>
      <c r="I81" s="27">
        <f t="shared" si="21"/>
        <v>26.1</v>
      </c>
      <c r="J81" s="27">
        <f t="shared" si="21"/>
        <v>21.1</v>
      </c>
      <c r="K81" s="27">
        <f t="shared" si="21"/>
        <v>0</v>
      </c>
      <c r="L81" s="27">
        <f t="shared" si="21"/>
        <v>27.1</v>
      </c>
      <c r="M81" s="27">
        <f t="shared" si="21"/>
        <v>27.1</v>
      </c>
      <c r="N81" s="27">
        <f t="shared" si="21"/>
        <v>22.1</v>
      </c>
      <c r="O81" s="27">
        <f t="shared" si="21"/>
        <v>0</v>
      </c>
      <c r="P81" s="27">
        <f t="shared" si="21"/>
        <v>40.5</v>
      </c>
      <c r="Q81" s="27">
        <f t="shared" si="21"/>
        <v>40.5</v>
      </c>
      <c r="R81" s="27">
        <f t="shared" si="21"/>
        <v>34</v>
      </c>
      <c r="S81" s="27">
        <f t="shared" si="21"/>
        <v>0</v>
      </c>
      <c r="T81" s="27">
        <f t="shared" si="21"/>
        <v>41</v>
      </c>
      <c r="U81" s="27">
        <f t="shared" si="21"/>
        <v>41</v>
      </c>
      <c r="V81" s="27">
        <f t="shared" si="21"/>
        <v>34.5</v>
      </c>
      <c r="W81" s="27">
        <f t="shared" si="21"/>
        <v>0</v>
      </c>
    </row>
    <row r="82" spans="1:23" x14ac:dyDescent="0.2">
      <c r="A82" s="54"/>
      <c r="B82" s="59"/>
      <c r="C82" s="54"/>
      <c r="D82" s="59"/>
      <c r="E82" s="6" t="s">
        <v>70</v>
      </c>
      <c r="F82" s="60" t="s">
        <v>71</v>
      </c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7"/>
    </row>
    <row r="83" spans="1:23" ht="67.5" x14ac:dyDescent="0.2">
      <c r="A83" s="54"/>
      <c r="B83" s="59"/>
      <c r="C83" s="54"/>
      <c r="D83" s="59"/>
      <c r="E83" s="3" t="s">
        <v>70</v>
      </c>
      <c r="F83" s="3" t="s">
        <v>38</v>
      </c>
      <c r="G83" s="3" t="s">
        <v>27</v>
      </c>
      <c r="H83" s="25">
        <v>0</v>
      </c>
      <c r="I83" s="26">
        <v>0</v>
      </c>
      <c r="J83" s="26">
        <v>0</v>
      </c>
      <c r="K83" s="26">
        <v>0</v>
      </c>
      <c r="L83" s="25">
        <v>0</v>
      </c>
      <c r="M83" s="26">
        <v>0</v>
      </c>
      <c r="N83" s="36">
        <v>0</v>
      </c>
      <c r="O83" s="26">
        <v>0</v>
      </c>
      <c r="P83" s="25">
        <v>0</v>
      </c>
      <c r="Q83" s="26">
        <v>0</v>
      </c>
      <c r="R83" s="26">
        <v>0</v>
      </c>
      <c r="S83" s="26">
        <v>0</v>
      </c>
      <c r="T83" s="25">
        <v>0</v>
      </c>
      <c r="U83" s="26">
        <v>0</v>
      </c>
      <c r="V83" s="26">
        <v>0</v>
      </c>
      <c r="W83" s="26">
        <v>0</v>
      </c>
    </row>
    <row r="84" spans="1:23" x14ac:dyDescent="0.2">
      <c r="A84" s="54"/>
      <c r="B84" s="59"/>
      <c r="C84" s="54"/>
      <c r="D84" s="59"/>
      <c r="E84" s="7"/>
      <c r="F84" s="47" t="s">
        <v>28</v>
      </c>
      <c r="G84" s="61"/>
      <c r="H84" s="27">
        <f t="shared" ref="H84:W84" si="22">H83</f>
        <v>0</v>
      </c>
      <c r="I84" s="27">
        <f t="shared" si="22"/>
        <v>0</v>
      </c>
      <c r="J84" s="27">
        <f t="shared" si="22"/>
        <v>0</v>
      </c>
      <c r="K84" s="27">
        <f t="shared" si="22"/>
        <v>0</v>
      </c>
      <c r="L84" s="27">
        <f t="shared" si="22"/>
        <v>0</v>
      </c>
      <c r="M84" s="27">
        <f t="shared" si="22"/>
        <v>0</v>
      </c>
      <c r="N84" s="27">
        <f t="shared" si="22"/>
        <v>0</v>
      </c>
      <c r="O84" s="27">
        <f t="shared" si="22"/>
        <v>0</v>
      </c>
      <c r="P84" s="27">
        <f t="shared" si="22"/>
        <v>0</v>
      </c>
      <c r="Q84" s="27">
        <f t="shared" si="22"/>
        <v>0</v>
      </c>
      <c r="R84" s="27">
        <f t="shared" si="22"/>
        <v>0</v>
      </c>
      <c r="S84" s="27">
        <f t="shared" si="22"/>
        <v>0</v>
      </c>
      <c r="T84" s="27">
        <f t="shared" si="22"/>
        <v>0</v>
      </c>
      <c r="U84" s="27">
        <f t="shared" si="22"/>
        <v>0</v>
      </c>
      <c r="V84" s="27">
        <f t="shared" si="22"/>
        <v>0</v>
      </c>
      <c r="W84" s="27">
        <f t="shared" si="22"/>
        <v>0</v>
      </c>
    </row>
    <row r="85" spans="1:23" x14ac:dyDescent="0.2">
      <c r="A85" s="54"/>
      <c r="B85" s="59"/>
      <c r="C85" s="54"/>
      <c r="D85" s="59"/>
      <c r="E85" s="6" t="s">
        <v>72</v>
      </c>
      <c r="F85" s="60" t="s">
        <v>73</v>
      </c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7"/>
    </row>
    <row r="86" spans="1:23" ht="67.5" x14ac:dyDescent="0.2">
      <c r="A86" s="54"/>
      <c r="B86" s="59"/>
      <c r="C86" s="54"/>
      <c r="D86" s="59"/>
      <c r="E86" s="3" t="s">
        <v>72</v>
      </c>
      <c r="F86" s="3" t="s">
        <v>38</v>
      </c>
      <c r="G86" s="3" t="s">
        <v>27</v>
      </c>
      <c r="H86" s="25">
        <v>19.3</v>
      </c>
      <c r="I86" s="26">
        <v>19.3</v>
      </c>
      <c r="J86" s="26">
        <v>18.5</v>
      </c>
      <c r="K86" s="26">
        <v>0</v>
      </c>
      <c r="L86" s="23">
        <v>18.600000000000001</v>
      </c>
      <c r="M86" s="24">
        <v>18.600000000000001</v>
      </c>
      <c r="N86" s="36">
        <v>18.3</v>
      </c>
      <c r="O86" s="24">
        <v>0</v>
      </c>
      <c r="P86" s="25">
        <v>22</v>
      </c>
      <c r="Q86" s="26">
        <v>22</v>
      </c>
      <c r="R86" s="26">
        <v>21.3</v>
      </c>
      <c r="S86" s="26">
        <v>0</v>
      </c>
      <c r="T86" s="25">
        <v>23</v>
      </c>
      <c r="U86" s="26">
        <v>23</v>
      </c>
      <c r="V86" s="26">
        <v>22.1</v>
      </c>
      <c r="W86" s="26">
        <v>0</v>
      </c>
    </row>
    <row r="87" spans="1:23" x14ac:dyDescent="0.2">
      <c r="A87" s="54"/>
      <c r="B87" s="59"/>
      <c r="C87" s="54"/>
      <c r="D87" s="59"/>
      <c r="E87" s="7"/>
      <c r="F87" s="47" t="s">
        <v>28</v>
      </c>
      <c r="G87" s="61"/>
      <c r="H87" s="27">
        <f t="shared" ref="H87:P87" si="23">H86</f>
        <v>19.3</v>
      </c>
      <c r="I87" s="27">
        <f t="shared" si="23"/>
        <v>19.3</v>
      </c>
      <c r="J87" s="27">
        <f t="shared" si="23"/>
        <v>18.5</v>
      </c>
      <c r="K87" s="27">
        <f t="shared" si="23"/>
        <v>0</v>
      </c>
      <c r="L87" s="27">
        <f t="shared" si="23"/>
        <v>18.600000000000001</v>
      </c>
      <c r="M87" s="27">
        <f t="shared" si="23"/>
        <v>18.600000000000001</v>
      </c>
      <c r="N87" s="27">
        <f t="shared" si="23"/>
        <v>18.3</v>
      </c>
      <c r="O87" s="27">
        <f t="shared" si="23"/>
        <v>0</v>
      </c>
      <c r="P87" s="27">
        <f t="shared" si="23"/>
        <v>22</v>
      </c>
      <c r="Q87" s="27">
        <v>22</v>
      </c>
      <c r="R87" s="27">
        <f t="shared" ref="R87:W87" si="24">R86</f>
        <v>21.3</v>
      </c>
      <c r="S87" s="27">
        <f t="shared" si="24"/>
        <v>0</v>
      </c>
      <c r="T87" s="27">
        <f t="shared" si="24"/>
        <v>23</v>
      </c>
      <c r="U87" s="27">
        <f t="shared" si="24"/>
        <v>23</v>
      </c>
      <c r="V87" s="27">
        <f t="shared" si="24"/>
        <v>22.1</v>
      </c>
      <c r="W87" s="27">
        <f t="shared" si="24"/>
        <v>0</v>
      </c>
    </row>
    <row r="88" spans="1:23" x14ac:dyDescent="0.2">
      <c r="A88" s="54"/>
      <c r="B88" s="59"/>
      <c r="C88" s="54"/>
      <c r="D88" s="59"/>
      <c r="E88" s="6" t="s">
        <v>74</v>
      </c>
      <c r="F88" s="60" t="s">
        <v>75</v>
      </c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7"/>
    </row>
    <row r="89" spans="1:23" ht="67.5" x14ac:dyDescent="0.2">
      <c r="A89" s="54"/>
      <c r="B89" s="59"/>
      <c r="C89" s="54"/>
      <c r="D89" s="59"/>
      <c r="E89" s="3" t="s">
        <v>74</v>
      </c>
      <c r="F89" s="3" t="s">
        <v>38</v>
      </c>
      <c r="G89" s="3" t="s">
        <v>27</v>
      </c>
      <c r="H89" s="25">
        <v>17.913</v>
      </c>
      <c r="I89" s="26">
        <v>17.913</v>
      </c>
      <c r="J89" s="26">
        <v>17.657</v>
      </c>
      <c r="K89" s="26">
        <v>0</v>
      </c>
      <c r="L89" s="23">
        <v>21.460999999999999</v>
      </c>
      <c r="M89" s="24">
        <v>21.460999999999999</v>
      </c>
      <c r="N89" s="36">
        <v>21.154</v>
      </c>
      <c r="O89" s="24">
        <v>0</v>
      </c>
      <c r="P89" s="25">
        <v>19</v>
      </c>
      <c r="Q89" s="26">
        <v>19</v>
      </c>
      <c r="R89" s="26">
        <v>18.8</v>
      </c>
      <c r="S89" s="26">
        <v>0</v>
      </c>
      <c r="T89" s="25">
        <v>20</v>
      </c>
      <c r="U89" s="26">
        <v>20</v>
      </c>
      <c r="V89" s="26">
        <v>19.8</v>
      </c>
      <c r="W89" s="26">
        <v>0</v>
      </c>
    </row>
    <row r="90" spans="1:23" x14ac:dyDescent="0.2">
      <c r="A90" s="54"/>
      <c r="B90" s="59"/>
      <c r="C90" s="54"/>
      <c r="D90" s="59"/>
      <c r="E90" s="7"/>
      <c r="F90" s="47" t="s">
        <v>28</v>
      </c>
      <c r="G90" s="61"/>
      <c r="H90" s="30">
        <f t="shared" ref="H90:W90" si="25">H89</f>
        <v>17.913</v>
      </c>
      <c r="I90" s="30">
        <f t="shared" si="25"/>
        <v>17.913</v>
      </c>
      <c r="J90" s="30">
        <f t="shared" si="25"/>
        <v>17.657</v>
      </c>
      <c r="K90" s="30">
        <f t="shared" si="25"/>
        <v>0</v>
      </c>
      <c r="L90" s="30">
        <f t="shared" si="25"/>
        <v>21.460999999999999</v>
      </c>
      <c r="M90" s="30">
        <f t="shared" si="25"/>
        <v>21.460999999999999</v>
      </c>
      <c r="N90" s="30">
        <f t="shared" si="25"/>
        <v>21.154</v>
      </c>
      <c r="O90" s="30">
        <f t="shared" si="25"/>
        <v>0</v>
      </c>
      <c r="P90" s="30">
        <f t="shared" si="25"/>
        <v>19</v>
      </c>
      <c r="Q90" s="30">
        <f t="shared" si="25"/>
        <v>19</v>
      </c>
      <c r="R90" s="30">
        <f t="shared" si="25"/>
        <v>18.8</v>
      </c>
      <c r="S90" s="30">
        <f t="shared" si="25"/>
        <v>0</v>
      </c>
      <c r="T90" s="30">
        <f t="shared" si="25"/>
        <v>20</v>
      </c>
      <c r="U90" s="30">
        <f t="shared" si="25"/>
        <v>20</v>
      </c>
      <c r="V90" s="30">
        <f t="shared" si="25"/>
        <v>19.8</v>
      </c>
      <c r="W90" s="30">
        <f t="shared" si="25"/>
        <v>0</v>
      </c>
    </row>
    <row r="91" spans="1:23" x14ac:dyDescent="0.2">
      <c r="A91" s="54"/>
      <c r="B91" s="59"/>
      <c r="C91" s="54"/>
      <c r="D91" s="8"/>
      <c r="E91" s="50" t="s">
        <v>92</v>
      </c>
      <c r="F91" s="51"/>
      <c r="G91" s="52"/>
      <c r="H91" s="28">
        <f t="shared" ref="H91:V91" si="26">H47+H50+H53+H56+H59+H62+H65+H69+H72+H75+H78+H81+H84+H87+H90</f>
        <v>1263.5129999999997</v>
      </c>
      <c r="I91" s="28">
        <f t="shared" si="26"/>
        <v>1216.5129999999997</v>
      </c>
      <c r="J91" s="28">
        <f t="shared" si="26"/>
        <v>985.65699999999993</v>
      </c>
      <c r="K91" s="28">
        <f t="shared" si="26"/>
        <v>47</v>
      </c>
      <c r="L91" s="28">
        <f t="shared" si="26"/>
        <v>1291.4609999999998</v>
      </c>
      <c r="M91" s="28">
        <f t="shared" si="26"/>
        <v>1291.4609999999998</v>
      </c>
      <c r="N91" s="28">
        <f t="shared" si="26"/>
        <v>1067.434</v>
      </c>
      <c r="O91" s="28">
        <f t="shared" si="26"/>
        <v>0</v>
      </c>
      <c r="P91" s="28">
        <f t="shared" si="26"/>
        <v>1480.4</v>
      </c>
      <c r="Q91" s="28">
        <f t="shared" si="26"/>
        <v>1480.4</v>
      </c>
      <c r="R91" s="28">
        <f t="shared" si="26"/>
        <v>1240.9999999999998</v>
      </c>
      <c r="S91" s="28">
        <f t="shared" si="26"/>
        <v>0</v>
      </c>
      <c r="T91" s="28">
        <f t="shared" si="26"/>
        <v>1536.4</v>
      </c>
      <c r="U91" s="28">
        <f t="shared" si="26"/>
        <v>1536.4</v>
      </c>
      <c r="V91" s="28">
        <f t="shared" si="26"/>
        <v>1258.8999999999999</v>
      </c>
      <c r="W91" s="28">
        <f>W47+W50+W53+W56++W59+W62+W65+W69+W72+W75+W78+W81+W84+W87+W90</f>
        <v>0</v>
      </c>
    </row>
    <row r="92" spans="1:23" x14ac:dyDescent="0.2">
      <c r="A92" s="54"/>
      <c r="B92" s="59"/>
      <c r="C92" s="54"/>
      <c r="D92" s="4" t="s">
        <v>30</v>
      </c>
      <c r="E92" s="5"/>
      <c r="F92" s="55" t="s">
        <v>76</v>
      </c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7"/>
    </row>
    <row r="93" spans="1:23" x14ac:dyDescent="0.2">
      <c r="A93" s="54"/>
      <c r="B93" s="59"/>
      <c r="C93" s="54"/>
      <c r="D93" s="58" t="s">
        <v>30</v>
      </c>
      <c r="E93" s="6" t="s">
        <v>24</v>
      </c>
      <c r="F93" s="60" t="s">
        <v>77</v>
      </c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7"/>
    </row>
    <row r="94" spans="1:23" x14ac:dyDescent="0.2">
      <c r="A94" s="54"/>
      <c r="B94" s="59"/>
      <c r="C94" s="54"/>
      <c r="D94" s="59"/>
      <c r="E94" s="63" t="s">
        <v>24</v>
      </c>
      <c r="F94" s="3" t="s">
        <v>78</v>
      </c>
      <c r="G94" s="3" t="s">
        <v>35</v>
      </c>
      <c r="H94" s="25">
        <v>2685.3</v>
      </c>
      <c r="I94" s="26">
        <v>0</v>
      </c>
      <c r="J94" s="26">
        <v>0</v>
      </c>
      <c r="K94" s="26">
        <v>2685.3</v>
      </c>
      <c r="L94" s="37">
        <v>0</v>
      </c>
      <c r="M94" s="36">
        <v>0</v>
      </c>
      <c r="N94" s="36">
        <v>0</v>
      </c>
      <c r="O94" s="26">
        <v>0</v>
      </c>
      <c r="P94" s="25">
        <v>0</v>
      </c>
      <c r="Q94" s="26">
        <v>0</v>
      </c>
      <c r="R94" s="26">
        <v>0</v>
      </c>
      <c r="S94" s="26">
        <v>0</v>
      </c>
      <c r="T94" s="25">
        <v>0</v>
      </c>
      <c r="U94" s="26">
        <v>0</v>
      </c>
      <c r="V94" s="26">
        <v>0</v>
      </c>
      <c r="W94" s="26">
        <v>0</v>
      </c>
    </row>
    <row r="95" spans="1:23" ht="22.5" x14ac:dyDescent="0.2">
      <c r="A95" s="54"/>
      <c r="B95" s="59"/>
      <c r="C95" s="54"/>
      <c r="D95" s="59"/>
      <c r="E95" s="54"/>
      <c r="F95" s="3" t="s">
        <v>78</v>
      </c>
      <c r="G95" s="3" t="s">
        <v>26</v>
      </c>
      <c r="H95" s="25">
        <v>1804</v>
      </c>
      <c r="I95" s="26">
        <v>0</v>
      </c>
      <c r="J95" s="26">
        <v>0</v>
      </c>
      <c r="K95" s="26">
        <v>1804</v>
      </c>
      <c r="L95" s="37">
        <v>1213.3</v>
      </c>
      <c r="M95" s="36">
        <v>0</v>
      </c>
      <c r="N95" s="36">
        <v>0</v>
      </c>
      <c r="O95" s="24">
        <v>1213.3</v>
      </c>
      <c r="P95" s="25">
        <v>1200</v>
      </c>
      <c r="Q95" s="26">
        <v>1200</v>
      </c>
      <c r="R95" s="26">
        <v>0</v>
      </c>
      <c r="S95" s="26">
        <v>0</v>
      </c>
      <c r="T95" s="25">
        <v>1200</v>
      </c>
      <c r="U95" s="26">
        <v>1200</v>
      </c>
      <c r="V95" s="26">
        <v>0</v>
      </c>
      <c r="W95" s="26">
        <v>0</v>
      </c>
    </row>
    <row r="96" spans="1:23" ht="67.5" x14ac:dyDescent="0.2">
      <c r="A96" s="54"/>
      <c r="B96" s="59"/>
      <c r="C96" s="54"/>
      <c r="D96" s="59"/>
      <c r="E96" s="64"/>
      <c r="F96" s="3" t="s">
        <v>78</v>
      </c>
      <c r="G96" s="3" t="s">
        <v>27</v>
      </c>
      <c r="H96" s="25">
        <v>793.8</v>
      </c>
      <c r="I96" s="26">
        <v>0</v>
      </c>
      <c r="J96" s="26">
        <v>0</v>
      </c>
      <c r="K96" s="26">
        <v>793.8</v>
      </c>
      <c r="L96" s="44">
        <v>38.700000000000003</v>
      </c>
      <c r="M96" s="45">
        <v>0</v>
      </c>
      <c r="N96" s="46">
        <v>0</v>
      </c>
      <c r="O96" s="45">
        <v>38.700000000000003</v>
      </c>
      <c r="P96" s="25">
        <v>0</v>
      </c>
      <c r="Q96" s="26">
        <v>0</v>
      </c>
      <c r="R96" s="26">
        <v>0</v>
      </c>
      <c r="S96" s="26">
        <v>0</v>
      </c>
      <c r="T96" s="25">
        <v>0</v>
      </c>
      <c r="U96" s="26">
        <v>0</v>
      </c>
      <c r="V96" s="26">
        <v>0</v>
      </c>
      <c r="W96" s="26">
        <v>0</v>
      </c>
    </row>
    <row r="97" spans="1:23" x14ac:dyDescent="0.2">
      <c r="A97" s="54"/>
      <c r="B97" s="59"/>
      <c r="C97" s="54"/>
      <c r="D97" s="59"/>
      <c r="E97" s="7"/>
      <c r="F97" s="47" t="s">
        <v>28</v>
      </c>
      <c r="G97" s="61"/>
      <c r="H97" s="31">
        <f t="shared" ref="H97:W97" si="27">H94+H95+H96</f>
        <v>5283.1</v>
      </c>
      <c r="I97" s="31">
        <f t="shared" si="27"/>
        <v>0</v>
      </c>
      <c r="J97" s="31">
        <f t="shared" si="27"/>
        <v>0</v>
      </c>
      <c r="K97" s="31">
        <f t="shared" si="27"/>
        <v>5283.1</v>
      </c>
      <c r="L97" s="31">
        <f t="shared" si="27"/>
        <v>1252</v>
      </c>
      <c r="M97" s="31">
        <f t="shared" si="27"/>
        <v>0</v>
      </c>
      <c r="N97" s="31">
        <f t="shared" si="27"/>
        <v>0</v>
      </c>
      <c r="O97" s="31">
        <f t="shared" si="27"/>
        <v>1252</v>
      </c>
      <c r="P97" s="31">
        <f t="shared" si="27"/>
        <v>1200</v>
      </c>
      <c r="Q97" s="31">
        <f t="shared" si="27"/>
        <v>1200</v>
      </c>
      <c r="R97" s="31">
        <f t="shared" si="27"/>
        <v>0</v>
      </c>
      <c r="S97" s="31">
        <f t="shared" si="27"/>
        <v>0</v>
      </c>
      <c r="T97" s="31">
        <f t="shared" si="27"/>
        <v>1200</v>
      </c>
      <c r="U97" s="31">
        <f t="shared" si="27"/>
        <v>1200</v>
      </c>
      <c r="V97" s="31">
        <f t="shared" si="27"/>
        <v>0</v>
      </c>
      <c r="W97" s="31">
        <f t="shared" si="27"/>
        <v>0</v>
      </c>
    </row>
    <row r="98" spans="1:23" x14ac:dyDescent="0.2">
      <c r="A98" s="54"/>
      <c r="B98" s="59"/>
      <c r="C98" s="54"/>
      <c r="D98" s="59"/>
      <c r="E98" s="6" t="s">
        <v>29</v>
      </c>
      <c r="F98" s="60" t="s">
        <v>79</v>
      </c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7"/>
    </row>
    <row r="99" spans="1:23" ht="22.5" x14ac:dyDescent="0.2">
      <c r="A99" s="54"/>
      <c r="B99" s="59"/>
      <c r="C99" s="54"/>
      <c r="D99" s="59"/>
      <c r="E99" s="3" t="s">
        <v>29</v>
      </c>
      <c r="F99" s="3" t="s">
        <v>78</v>
      </c>
      <c r="G99" s="3" t="s">
        <v>26</v>
      </c>
      <c r="H99" s="25">
        <v>67</v>
      </c>
      <c r="I99" s="26">
        <v>67</v>
      </c>
      <c r="J99" s="26">
        <v>0</v>
      </c>
      <c r="K99" s="26">
        <v>0</v>
      </c>
      <c r="L99" s="23">
        <v>70.3</v>
      </c>
      <c r="M99" s="24">
        <v>70.3</v>
      </c>
      <c r="N99" s="36">
        <v>0</v>
      </c>
      <c r="O99" s="24">
        <v>0</v>
      </c>
      <c r="P99" s="25">
        <v>90</v>
      </c>
      <c r="Q99" s="26">
        <v>90</v>
      </c>
      <c r="R99" s="26">
        <v>0</v>
      </c>
      <c r="S99" s="26">
        <v>0</v>
      </c>
      <c r="T99" s="25">
        <v>90</v>
      </c>
      <c r="U99" s="26">
        <v>90</v>
      </c>
      <c r="V99" s="26">
        <v>0</v>
      </c>
      <c r="W99" s="26">
        <v>0</v>
      </c>
    </row>
    <row r="100" spans="1:23" x14ac:dyDescent="0.2">
      <c r="A100" s="54"/>
      <c r="B100" s="59"/>
      <c r="C100" s="54"/>
      <c r="D100" s="59"/>
      <c r="E100" s="7"/>
      <c r="F100" s="47" t="s">
        <v>28</v>
      </c>
      <c r="G100" s="61"/>
      <c r="H100" s="31">
        <f t="shared" ref="H100:W100" si="28">H99</f>
        <v>67</v>
      </c>
      <c r="I100" s="31">
        <f t="shared" si="28"/>
        <v>67</v>
      </c>
      <c r="J100" s="31">
        <f t="shared" si="28"/>
        <v>0</v>
      </c>
      <c r="K100" s="31">
        <f t="shared" si="28"/>
        <v>0</v>
      </c>
      <c r="L100" s="31">
        <f t="shared" si="28"/>
        <v>70.3</v>
      </c>
      <c r="M100" s="31">
        <f t="shared" si="28"/>
        <v>70.3</v>
      </c>
      <c r="N100" s="31">
        <f t="shared" si="28"/>
        <v>0</v>
      </c>
      <c r="O100" s="31">
        <f t="shared" si="28"/>
        <v>0</v>
      </c>
      <c r="P100" s="31">
        <f t="shared" si="28"/>
        <v>90</v>
      </c>
      <c r="Q100" s="31">
        <f t="shared" si="28"/>
        <v>90</v>
      </c>
      <c r="R100" s="31">
        <f t="shared" si="28"/>
        <v>0</v>
      </c>
      <c r="S100" s="31">
        <f t="shared" si="28"/>
        <v>0</v>
      </c>
      <c r="T100" s="31">
        <f t="shared" si="28"/>
        <v>90</v>
      </c>
      <c r="U100" s="31">
        <f t="shared" si="28"/>
        <v>90</v>
      </c>
      <c r="V100" s="31">
        <f t="shared" si="28"/>
        <v>0</v>
      </c>
      <c r="W100" s="31">
        <f t="shared" si="28"/>
        <v>0</v>
      </c>
    </row>
    <row r="101" spans="1:23" x14ac:dyDescent="0.2">
      <c r="A101" s="54"/>
      <c r="B101" s="59"/>
      <c r="C101" s="54"/>
      <c r="D101" s="59"/>
      <c r="E101" s="6" t="s">
        <v>80</v>
      </c>
      <c r="F101" s="60" t="s">
        <v>81</v>
      </c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7"/>
    </row>
    <row r="102" spans="1:23" ht="22.5" x14ac:dyDescent="0.2">
      <c r="A102" s="54"/>
      <c r="B102" s="59"/>
      <c r="C102" s="54"/>
      <c r="D102" s="59"/>
      <c r="E102" s="3" t="s">
        <v>80</v>
      </c>
      <c r="F102" s="3" t="s">
        <v>38</v>
      </c>
      <c r="G102" s="3" t="s">
        <v>26</v>
      </c>
      <c r="H102" s="25">
        <v>27.9</v>
      </c>
      <c r="I102" s="26">
        <v>0</v>
      </c>
      <c r="J102" s="26">
        <v>0</v>
      </c>
      <c r="K102" s="26">
        <v>27.9</v>
      </c>
      <c r="L102" s="23">
        <v>37</v>
      </c>
      <c r="M102" s="24">
        <v>10.1</v>
      </c>
      <c r="N102" s="36">
        <v>6.3</v>
      </c>
      <c r="O102" s="24">
        <v>26.9</v>
      </c>
      <c r="P102" s="25">
        <v>50</v>
      </c>
      <c r="Q102" s="26">
        <v>50</v>
      </c>
      <c r="R102" s="26">
        <v>0</v>
      </c>
      <c r="S102" s="26">
        <v>0</v>
      </c>
      <c r="T102" s="25">
        <v>50</v>
      </c>
      <c r="U102" s="26">
        <v>50</v>
      </c>
      <c r="V102" s="26">
        <v>0</v>
      </c>
      <c r="W102" s="26">
        <v>0</v>
      </c>
    </row>
    <row r="103" spans="1:23" x14ac:dyDescent="0.2">
      <c r="A103" s="54"/>
      <c r="B103" s="59"/>
      <c r="C103" s="54"/>
      <c r="D103" s="59"/>
      <c r="E103" s="7"/>
      <c r="F103" s="47" t="s">
        <v>28</v>
      </c>
      <c r="G103" s="61"/>
      <c r="H103" s="32">
        <f t="shared" ref="H103:W103" si="29">H102</f>
        <v>27.9</v>
      </c>
      <c r="I103" s="32">
        <f t="shared" si="29"/>
        <v>0</v>
      </c>
      <c r="J103" s="32">
        <f t="shared" si="29"/>
        <v>0</v>
      </c>
      <c r="K103" s="32">
        <f t="shared" si="29"/>
        <v>27.9</v>
      </c>
      <c r="L103" s="32">
        <f t="shared" si="29"/>
        <v>37</v>
      </c>
      <c r="M103" s="32">
        <f t="shared" si="29"/>
        <v>10.1</v>
      </c>
      <c r="N103" s="32">
        <f t="shared" si="29"/>
        <v>6.3</v>
      </c>
      <c r="O103" s="32">
        <f t="shared" si="29"/>
        <v>26.9</v>
      </c>
      <c r="P103" s="32">
        <f t="shared" si="29"/>
        <v>50</v>
      </c>
      <c r="Q103" s="32">
        <f t="shared" si="29"/>
        <v>50</v>
      </c>
      <c r="R103" s="32">
        <f t="shared" si="29"/>
        <v>0</v>
      </c>
      <c r="S103" s="32">
        <f t="shared" si="29"/>
        <v>0</v>
      </c>
      <c r="T103" s="32">
        <f t="shared" si="29"/>
        <v>50</v>
      </c>
      <c r="U103" s="32">
        <f t="shared" si="29"/>
        <v>50</v>
      </c>
      <c r="V103" s="32">
        <f t="shared" si="29"/>
        <v>0</v>
      </c>
      <c r="W103" s="32">
        <f t="shared" si="29"/>
        <v>0</v>
      </c>
    </row>
    <row r="104" spans="1:23" x14ac:dyDescent="0.2">
      <c r="A104" s="54"/>
      <c r="B104" s="59"/>
      <c r="C104" s="54"/>
      <c r="D104" s="8"/>
      <c r="E104" s="50" t="s">
        <v>92</v>
      </c>
      <c r="F104" s="51"/>
      <c r="G104" s="52"/>
      <c r="H104" s="28">
        <f t="shared" ref="H104:R104" si="30">H97+H100+H103</f>
        <v>5378</v>
      </c>
      <c r="I104" s="28">
        <f t="shared" si="30"/>
        <v>67</v>
      </c>
      <c r="J104" s="28">
        <f t="shared" si="30"/>
        <v>0</v>
      </c>
      <c r="K104" s="28">
        <f t="shared" si="30"/>
        <v>5311</v>
      </c>
      <c r="L104" s="28">
        <f t="shared" si="30"/>
        <v>1359.3</v>
      </c>
      <c r="M104" s="28">
        <f t="shared" si="30"/>
        <v>80.399999999999991</v>
      </c>
      <c r="N104" s="28">
        <f t="shared" si="30"/>
        <v>6.3</v>
      </c>
      <c r="O104" s="28">
        <f t="shared" si="30"/>
        <v>1278.9000000000001</v>
      </c>
      <c r="P104" s="28">
        <f t="shared" si="30"/>
        <v>1340</v>
      </c>
      <c r="Q104" s="28">
        <f t="shared" si="30"/>
        <v>1340</v>
      </c>
      <c r="R104" s="28">
        <f t="shared" si="30"/>
        <v>0</v>
      </c>
      <c r="S104" s="28">
        <v>0</v>
      </c>
      <c r="T104" s="28">
        <f>T97+T100+T103</f>
        <v>1340</v>
      </c>
      <c r="U104" s="28">
        <f>U97+U100+U103</f>
        <v>1340</v>
      </c>
      <c r="V104" s="28">
        <f>V97+V100+V103</f>
        <v>0</v>
      </c>
      <c r="W104" s="28">
        <f>W97+W100+W103</f>
        <v>0</v>
      </c>
    </row>
    <row r="105" spans="1:23" x14ac:dyDescent="0.2">
      <c r="A105" s="54"/>
      <c r="B105" s="59"/>
      <c r="C105" s="54"/>
      <c r="D105" s="4" t="s">
        <v>31</v>
      </c>
      <c r="E105" s="5"/>
      <c r="F105" s="55" t="s">
        <v>82</v>
      </c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7"/>
    </row>
    <row r="106" spans="1:23" x14ac:dyDescent="0.2">
      <c r="A106" s="54"/>
      <c r="B106" s="59"/>
      <c r="C106" s="54"/>
      <c r="D106" s="58" t="s">
        <v>31</v>
      </c>
      <c r="E106" s="6" t="s">
        <v>24</v>
      </c>
      <c r="F106" s="60" t="s">
        <v>83</v>
      </c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7"/>
    </row>
    <row r="107" spans="1:23" ht="22.5" x14ac:dyDescent="0.2">
      <c r="A107" s="54"/>
      <c r="B107" s="59"/>
      <c r="C107" s="54"/>
      <c r="D107" s="59"/>
      <c r="E107" s="3" t="s">
        <v>24</v>
      </c>
      <c r="F107" s="3" t="s">
        <v>38</v>
      </c>
      <c r="G107" s="3" t="s">
        <v>26</v>
      </c>
      <c r="H107" s="25">
        <v>20</v>
      </c>
      <c r="I107" s="26">
        <v>20</v>
      </c>
      <c r="J107" s="26">
        <v>0</v>
      </c>
      <c r="K107" s="26">
        <v>0</v>
      </c>
      <c r="L107" s="23">
        <v>20</v>
      </c>
      <c r="M107" s="24">
        <v>20</v>
      </c>
      <c r="N107" s="36">
        <v>0</v>
      </c>
      <c r="O107" s="24">
        <v>0</v>
      </c>
      <c r="P107" s="25">
        <v>35</v>
      </c>
      <c r="Q107" s="26">
        <v>35</v>
      </c>
      <c r="R107" s="26">
        <v>0</v>
      </c>
      <c r="S107" s="26">
        <v>0</v>
      </c>
      <c r="T107" s="25">
        <v>35</v>
      </c>
      <c r="U107" s="26">
        <v>35</v>
      </c>
      <c r="V107" s="26">
        <v>0</v>
      </c>
      <c r="W107" s="26">
        <v>0</v>
      </c>
    </row>
    <row r="108" spans="1:23" x14ac:dyDescent="0.2">
      <c r="A108" s="54"/>
      <c r="B108" s="59"/>
      <c r="C108" s="54"/>
      <c r="D108" s="59"/>
      <c r="E108" s="7"/>
      <c r="F108" s="47" t="s">
        <v>28</v>
      </c>
      <c r="G108" s="61"/>
      <c r="H108" s="31">
        <f t="shared" ref="H108:W109" si="31">H107</f>
        <v>20</v>
      </c>
      <c r="I108" s="31">
        <f t="shared" si="31"/>
        <v>20</v>
      </c>
      <c r="J108" s="31">
        <f t="shared" si="31"/>
        <v>0</v>
      </c>
      <c r="K108" s="31">
        <f t="shared" si="31"/>
        <v>0</v>
      </c>
      <c r="L108" s="31">
        <f t="shared" si="31"/>
        <v>20</v>
      </c>
      <c r="M108" s="31">
        <f t="shared" si="31"/>
        <v>20</v>
      </c>
      <c r="N108" s="31">
        <f t="shared" si="31"/>
        <v>0</v>
      </c>
      <c r="O108" s="31">
        <f t="shared" si="31"/>
        <v>0</v>
      </c>
      <c r="P108" s="31">
        <f t="shared" si="31"/>
        <v>35</v>
      </c>
      <c r="Q108" s="31">
        <f t="shared" si="31"/>
        <v>35</v>
      </c>
      <c r="R108" s="31">
        <f t="shared" si="31"/>
        <v>0</v>
      </c>
      <c r="S108" s="31">
        <f t="shared" si="31"/>
        <v>0</v>
      </c>
      <c r="T108" s="31">
        <f t="shared" si="31"/>
        <v>35</v>
      </c>
      <c r="U108" s="31">
        <f t="shared" si="31"/>
        <v>35</v>
      </c>
      <c r="V108" s="31">
        <f t="shared" si="31"/>
        <v>0</v>
      </c>
      <c r="W108" s="31">
        <f t="shared" si="31"/>
        <v>0</v>
      </c>
    </row>
    <row r="109" spans="1:23" x14ac:dyDescent="0.2">
      <c r="A109" s="54"/>
      <c r="B109" s="59"/>
      <c r="C109" s="54"/>
      <c r="D109" s="8"/>
      <c r="E109" s="50" t="s">
        <v>92</v>
      </c>
      <c r="F109" s="51"/>
      <c r="G109" s="52"/>
      <c r="H109" s="28">
        <f t="shared" si="31"/>
        <v>20</v>
      </c>
      <c r="I109" s="28">
        <f t="shared" si="31"/>
        <v>20</v>
      </c>
      <c r="J109" s="28">
        <f t="shared" si="31"/>
        <v>0</v>
      </c>
      <c r="K109" s="28">
        <f t="shared" si="31"/>
        <v>0</v>
      </c>
      <c r="L109" s="28">
        <f t="shared" si="31"/>
        <v>20</v>
      </c>
      <c r="M109" s="28">
        <f t="shared" si="31"/>
        <v>20</v>
      </c>
      <c r="N109" s="28">
        <f t="shared" si="31"/>
        <v>0</v>
      </c>
      <c r="O109" s="28">
        <f t="shared" si="31"/>
        <v>0</v>
      </c>
      <c r="P109" s="28">
        <f t="shared" si="31"/>
        <v>35</v>
      </c>
      <c r="Q109" s="28">
        <f t="shared" si="31"/>
        <v>35</v>
      </c>
      <c r="R109" s="28">
        <f t="shared" si="31"/>
        <v>0</v>
      </c>
      <c r="S109" s="28">
        <f t="shared" si="31"/>
        <v>0</v>
      </c>
      <c r="T109" s="28">
        <f t="shared" si="31"/>
        <v>35</v>
      </c>
      <c r="U109" s="28">
        <f t="shared" si="31"/>
        <v>35</v>
      </c>
      <c r="V109" s="28">
        <f t="shared" si="31"/>
        <v>0</v>
      </c>
      <c r="W109" s="28">
        <f t="shared" si="31"/>
        <v>0</v>
      </c>
    </row>
    <row r="110" spans="1:23" x14ac:dyDescent="0.2">
      <c r="A110" s="54"/>
      <c r="B110" s="59"/>
      <c r="C110" s="54"/>
      <c r="D110" s="4" t="s">
        <v>32</v>
      </c>
      <c r="E110" s="5"/>
      <c r="F110" s="55" t="s">
        <v>84</v>
      </c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7"/>
    </row>
    <row r="111" spans="1:23" x14ac:dyDescent="0.2">
      <c r="A111" s="54"/>
      <c r="B111" s="59"/>
      <c r="C111" s="54"/>
      <c r="D111" s="58" t="s">
        <v>32</v>
      </c>
      <c r="E111" s="6" t="s">
        <v>24</v>
      </c>
      <c r="F111" s="60" t="s">
        <v>85</v>
      </c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7"/>
    </row>
    <row r="112" spans="1:23" ht="22.5" x14ac:dyDescent="0.2">
      <c r="A112" s="54"/>
      <c r="B112" s="59"/>
      <c r="C112" s="54"/>
      <c r="D112" s="59"/>
      <c r="E112" s="3" t="s">
        <v>24</v>
      </c>
      <c r="F112" s="3" t="s">
        <v>38</v>
      </c>
      <c r="G112" s="3" t="s">
        <v>26</v>
      </c>
      <c r="H112" s="25">
        <v>31</v>
      </c>
      <c r="I112" s="26">
        <v>10.5</v>
      </c>
      <c r="J112" s="26">
        <v>0</v>
      </c>
      <c r="K112" s="26">
        <v>20.5</v>
      </c>
      <c r="L112" s="37">
        <v>10</v>
      </c>
      <c r="M112" s="36">
        <v>10</v>
      </c>
      <c r="N112" s="36">
        <v>0</v>
      </c>
      <c r="O112" s="24">
        <v>0</v>
      </c>
      <c r="P112" s="25">
        <v>10</v>
      </c>
      <c r="Q112" s="26">
        <v>10</v>
      </c>
      <c r="R112" s="26">
        <v>0</v>
      </c>
      <c r="S112" s="26">
        <v>0</v>
      </c>
      <c r="T112" s="25">
        <v>10</v>
      </c>
      <c r="U112" s="26">
        <v>10</v>
      </c>
      <c r="V112" s="26">
        <v>0</v>
      </c>
      <c r="W112" s="26">
        <v>0</v>
      </c>
    </row>
    <row r="113" spans="1:23" x14ac:dyDescent="0.2">
      <c r="A113" s="54"/>
      <c r="B113" s="59"/>
      <c r="C113" s="54"/>
      <c r="D113" s="59"/>
      <c r="E113" s="7"/>
      <c r="F113" s="47" t="s">
        <v>28</v>
      </c>
      <c r="G113" s="61"/>
      <c r="H113" s="31">
        <f t="shared" ref="H113:W114" si="32">H112</f>
        <v>31</v>
      </c>
      <c r="I113" s="31">
        <f t="shared" si="32"/>
        <v>10.5</v>
      </c>
      <c r="J113" s="31">
        <f t="shared" si="32"/>
        <v>0</v>
      </c>
      <c r="K113" s="31">
        <f t="shared" si="32"/>
        <v>20.5</v>
      </c>
      <c r="L113" s="31">
        <f t="shared" si="32"/>
        <v>10</v>
      </c>
      <c r="M113" s="31">
        <f t="shared" si="32"/>
        <v>10</v>
      </c>
      <c r="N113" s="31">
        <f t="shared" si="32"/>
        <v>0</v>
      </c>
      <c r="O113" s="31">
        <f t="shared" si="32"/>
        <v>0</v>
      </c>
      <c r="P113" s="31">
        <f t="shared" si="32"/>
        <v>10</v>
      </c>
      <c r="Q113" s="31">
        <f t="shared" si="32"/>
        <v>10</v>
      </c>
      <c r="R113" s="31">
        <f t="shared" si="32"/>
        <v>0</v>
      </c>
      <c r="S113" s="31">
        <f t="shared" si="32"/>
        <v>0</v>
      </c>
      <c r="T113" s="31">
        <f t="shared" si="32"/>
        <v>10</v>
      </c>
      <c r="U113" s="31">
        <f t="shared" si="32"/>
        <v>10</v>
      </c>
      <c r="V113" s="31">
        <f t="shared" si="32"/>
        <v>0</v>
      </c>
      <c r="W113" s="31">
        <f t="shared" si="32"/>
        <v>0</v>
      </c>
    </row>
    <row r="114" spans="1:23" x14ac:dyDescent="0.2">
      <c r="A114" s="54"/>
      <c r="B114" s="59"/>
      <c r="C114" s="54"/>
      <c r="D114" s="8"/>
      <c r="E114" s="50" t="s">
        <v>92</v>
      </c>
      <c r="F114" s="51"/>
      <c r="G114" s="52"/>
      <c r="H114" s="28">
        <f t="shared" si="32"/>
        <v>31</v>
      </c>
      <c r="I114" s="28">
        <f t="shared" si="32"/>
        <v>10.5</v>
      </c>
      <c r="J114" s="28">
        <f t="shared" si="32"/>
        <v>0</v>
      </c>
      <c r="K114" s="28">
        <f t="shared" si="32"/>
        <v>20.5</v>
      </c>
      <c r="L114" s="28">
        <f t="shared" si="32"/>
        <v>10</v>
      </c>
      <c r="M114" s="28">
        <f t="shared" si="32"/>
        <v>10</v>
      </c>
      <c r="N114" s="28">
        <f t="shared" si="32"/>
        <v>0</v>
      </c>
      <c r="O114" s="28">
        <f t="shared" si="32"/>
        <v>0</v>
      </c>
      <c r="P114" s="28">
        <f t="shared" si="32"/>
        <v>10</v>
      </c>
      <c r="Q114" s="28">
        <f t="shared" si="32"/>
        <v>10</v>
      </c>
      <c r="R114" s="28">
        <f t="shared" si="32"/>
        <v>0</v>
      </c>
      <c r="S114" s="28">
        <f t="shared" si="32"/>
        <v>0</v>
      </c>
      <c r="T114" s="28">
        <f t="shared" si="32"/>
        <v>10</v>
      </c>
      <c r="U114" s="28">
        <f t="shared" si="32"/>
        <v>10</v>
      </c>
      <c r="V114" s="28">
        <f t="shared" si="32"/>
        <v>0</v>
      </c>
      <c r="W114" s="28">
        <f t="shared" si="32"/>
        <v>0</v>
      </c>
    </row>
    <row r="115" spans="1:23" ht="12.75" customHeight="1" x14ac:dyDescent="0.2">
      <c r="A115" s="54"/>
      <c r="B115" s="59"/>
      <c r="C115" s="9"/>
      <c r="D115" s="47" t="s">
        <v>37</v>
      </c>
      <c r="E115" s="48"/>
      <c r="F115" s="48"/>
      <c r="G115" s="49"/>
      <c r="H115" s="31">
        <f t="shared" ref="H115:W115" si="33">H43+H91+H104+H109+H114</f>
        <v>12831.126</v>
      </c>
      <c r="I115" s="31">
        <f t="shared" si="33"/>
        <v>7151.9259999999995</v>
      </c>
      <c r="J115" s="31">
        <f t="shared" si="33"/>
        <v>4957.5569999999998</v>
      </c>
      <c r="K115" s="31">
        <f t="shared" si="33"/>
        <v>5683.2</v>
      </c>
      <c r="L115" s="31">
        <f t="shared" si="33"/>
        <v>9725.4920000000002</v>
      </c>
      <c r="M115" s="31">
        <f t="shared" si="33"/>
        <v>8292.6919999999991</v>
      </c>
      <c r="N115" s="31">
        <f t="shared" si="33"/>
        <v>5837.3860000000004</v>
      </c>
      <c r="O115" s="31">
        <f t="shared" si="33"/>
        <v>1432.8000000000002</v>
      </c>
      <c r="P115" s="31">
        <f t="shared" si="33"/>
        <v>8766.4</v>
      </c>
      <c r="Q115" s="31">
        <f t="shared" si="33"/>
        <v>8766.4</v>
      </c>
      <c r="R115" s="31">
        <f t="shared" si="33"/>
        <v>5786.6</v>
      </c>
      <c r="S115" s="31">
        <f t="shared" si="33"/>
        <v>0</v>
      </c>
      <c r="T115" s="31">
        <f t="shared" si="33"/>
        <v>8869</v>
      </c>
      <c r="U115" s="31">
        <f t="shared" si="33"/>
        <v>8869</v>
      </c>
      <c r="V115" s="31">
        <f t="shared" si="33"/>
        <v>5845.2999999999993</v>
      </c>
      <c r="W115" s="31">
        <f t="shared" si="33"/>
        <v>0</v>
      </c>
    </row>
    <row r="116" spans="1:23" x14ac:dyDescent="0.2">
      <c r="A116" s="54"/>
      <c r="B116" s="59"/>
      <c r="C116" s="6" t="s">
        <v>86</v>
      </c>
      <c r="D116" s="62"/>
      <c r="E116" s="56"/>
      <c r="F116" s="60" t="s">
        <v>87</v>
      </c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7"/>
    </row>
    <row r="117" spans="1:23" x14ac:dyDescent="0.2">
      <c r="A117" s="54"/>
      <c r="B117" s="59"/>
      <c r="C117" s="53" t="s">
        <v>86</v>
      </c>
      <c r="D117" s="4" t="s">
        <v>24</v>
      </c>
      <c r="E117" s="5"/>
      <c r="F117" s="55" t="s">
        <v>88</v>
      </c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7"/>
    </row>
    <row r="118" spans="1:23" x14ac:dyDescent="0.2">
      <c r="A118" s="54"/>
      <c r="B118" s="59"/>
      <c r="C118" s="54"/>
      <c r="D118" s="58" t="s">
        <v>24</v>
      </c>
      <c r="E118" s="6" t="s">
        <v>24</v>
      </c>
      <c r="F118" s="60" t="s">
        <v>89</v>
      </c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7"/>
    </row>
    <row r="119" spans="1:23" ht="22.5" x14ac:dyDescent="0.2">
      <c r="A119" s="54"/>
      <c r="B119" s="59"/>
      <c r="C119" s="54"/>
      <c r="D119" s="59"/>
      <c r="E119" s="3" t="s">
        <v>24</v>
      </c>
      <c r="F119" s="3" t="s">
        <v>38</v>
      </c>
      <c r="G119" s="3" t="s">
        <v>26</v>
      </c>
      <c r="H119" s="25">
        <v>0</v>
      </c>
      <c r="I119" s="26">
        <v>0</v>
      </c>
      <c r="J119" s="26">
        <v>0</v>
      </c>
      <c r="K119" s="26">
        <v>0</v>
      </c>
      <c r="L119" s="25">
        <v>0</v>
      </c>
      <c r="M119" s="26">
        <v>0</v>
      </c>
      <c r="N119" s="36">
        <v>0</v>
      </c>
      <c r="O119" s="26">
        <v>0</v>
      </c>
      <c r="P119" s="25">
        <v>0</v>
      </c>
      <c r="Q119" s="26">
        <v>0</v>
      </c>
      <c r="R119" s="26">
        <v>0</v>
      </c>
      <c r="S119" s="26">
        <v>0</v>
      </c>
      <c r="T119" s="25">
        <v>0</v>
      </c>
      <c r="U119" s="26">
        <v>0</v>
      </c>
      <c r="V119" s="26">
        <v>0</v>
      </c>
      <c r="W119" s="26">
        <v>0</v>
      </c>
    </row>
    <row r="120" spans="1:23" x14ac:dyDescent="0.2">
      <c r="A120" s="54"/>
      <c r="B120" s="59"/>
      <c r="C120" s="54"/>
      <c r="D120" s="59"/>
      <c r="E120" s="7"/>
      <c r="F120" s="47" t="s">
        <v>28</v>
      </c>
      <c r="G120" s="61"/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</row>
    <row r="121" spans="1:23" x14ac:dyDescent="0.2">
      <c r="A121" s="54"/>
      <c r="B121" s="59"/>
      <c r="C121" s="54"/>
      <c r="D121" s="59"/>
      <c r="E121" s="6" t="s">
        <v>29</v>
      </c>
      <c r="F121" s="60" t="s">
        <v>90</v>
      </c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7"/>
    </row>
    <row r="122" spans="1:23" ht="22.5" x14ac:dyDescent="0.2">
      <c r="A122" s="54"/>
      <c r="B122" s="59"/>
      <c r="C122" s="54"/>
      <c r="D122" s="59"/>
      <c r="E122" s="3" t="s">
        <v>29</v>
      </c>
      <c r="F122" s="3" t="s">
        <v>38</v>
      </c>
      <c r="G122" s="3" t="s">
        <v>26</v>
      </c>
      <c r="H122" s="25">
        <v>0</v>
      </c>
      <c r="I122" s="26">
        <v>0</v>
      </c>
      <c r="J122" s="26">
        <v>0</v>
      </c>
      <c r="K122" s="26">
        <v>0</v>
      </c>
      <c r="L122" s="25">
        <v>0</v>
      </c>
      <c r="M122" s="26">
        <v>0</v>
      </c>
      <c r="N122" s="36">
        <v>0</v>
      </c>
      <c r="O122" s="26">
        <v>0</v>
      </c>
      <c r="P122" s="25">
        <v>0</v>
      </c>
      <c r="Q122" s="26">
        <v>0</v>
      </c>
      <c r="R122" s="26">
        <v>0</v>
      </c>
      <c r="S122" s="26">
        <v>0</v>
      </c>
      <c r="T122" s="25">
        <v>0</v>
      </c>
      <c r="U122" s="26">
        <v>0</v>
      </c>
      <c r="V122" s="26">
        <v>0</v>
      </c>
      <c r="W122" s="26">
        <v>0</v>
      </c>
    </row>
    <row r="123" spans="1:23" x14ac:dyDescent="0.2">
      <c r="A123" s="54"/>
      <c r="B123" s="59"/>
      <c r="C123" s="54"/>
      <c r="D123" s="59"/>
      <c r="E123" s="7"/>
      <c r="F123" s="47" t="s">
        <v>28</v>
      </c>
      <c r="G123" s="61"/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0</v>
      </c>
      <c r="W123" s="31">
        <v>0</v>
      </c>
    </row>
    <row r="124" spans="1:23" x14ac:dyDescent="0.2">
      <c r="A124" s="54"/>
      <c r="B124" s="59"/>
      <c r="C124" s="54"/>
      <c r="D124" s="8"/>
      <c r="E124" s="50" t="s">
        <v>92</v>
      </c>
      <c r="F124" s="51"/>
      <c r="G124" s="52"/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</row>
    <row r="125" spans="1:23" ht="12.75" customHeight="1" x14ac:dyDescent="0.2">
      <c r="A125" s="54"/>
      <c r="B125" s="59"/>
      <c r="C125" s="9"/>
      <c r="D125" s="47" t="s">
        <v>37</v>
      </c>
      <c r="E125" s="48"/>
      <c r="F125" s="48"/>
      <c r="G125" s="49"/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1">
        <v>0</v>
      </c>
      <c r="W125" s="31">
        <v>0</v>
      </c>
    </row>
    <row r="126" spans="1:23" ht="12.75" customHeight="1" x14ac:dyDescent="0.2">
      <c r="A126" s="64"/>
      <c r="B126" s="10"/>
      <c r="C126" s="50" t="s">
        <v>41</v>
      </c>
      <c r="D126" s="51"/>
      <c r="E126" s="51"/>
      <c r="F126" s="51"/>
      <c r="G126" s="52"/>
      <c r="H126" s="33">
        <f t="shared" ref="H126:W126" si="34">H115+H125</f>
        <v>12831.126</v>
      </c>
      <c r="I126" s="33">
        <f t="shared" si="34"/>
        <v>7151.9259999999995</v>
      </c>
      <c r="J126" s="33">
        <f t="shared" si="34"/>
        <v>4957.5569999999998</v>
      </c>
      <c r="K126" s="33">
        <f t="shared" si="34"/>
        <v>5683.2</v>
      </c>
      <c r="L126" s="33">
        <f t="shared" si="34"/>
        <v>9725.4920000000002</v>
      </c>
      <c r="M126" s="33">
        <f t="shared" si="34"/>
        <v>8292.6919999999991</v>
      </c>
      <c r="N126" s="33">
        <f t="shared" si="34"/>
        <v>5837.3860000000004</v>
      </c>
      <c r="O126" s="33">
        <f t="shared" si="34"/>
        <v>1432.8000000000002</v>
      </c>
      <c r="P126" s="33">
        <f t="shared" si="34"/>
        <v>8766.4</v>
      </c>
      <c r="Q126" s="33">
        <f t="shared" si="34"/>
        <v>8766.4</v>
      </c>
      <c r="R126" s="33">
        <f t="shared" si="34"/>
        <v>5786.6</v>
      </c>
      <c r="S126" s="33">
        <f t="shared" si="34"/>
        <v>0</v>
      </c>
      <c r="T126" s="33">
        <f t="shared" si="34"/>
        <v>8869</v>
      </c>
      <c r="U126" s="33">
        <f t="shared" si="34"/>
        <v>8869</v>
      </c>
      <c r="V126" s="33">
        <f t="shared" si="34"/>
        <v>5845.2999999999993</v>
      </c>
      <c r="W126" s="33">
        <f t="shared" si="34"/>
        <v>0</v>
      </c>
    </row>
    <row r="127" spans="1:23" ht="409.6" hidden="1" customHeight="1" x14ac:dyDescent="0.2"/>
  </sheetData>
  <mergeCells count="108">
    <mergeCell ref="I10:J10"/>
    <mergeCell ref="M10:N10"/>
    <mergeCell ref="Q10:R10"/>
    <mergeCell ref="U10:V10"/>
    <mergeCell ref="B15:E15"/>
    <mergeCell ref="F15:W15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7:W7"/>
    <mergeCell ref="A16:A126"/>
    <mergeCell ref="C16:E16"/>
    <mergeCell ref="F16:W16"/>
    <mergeCell ref="B17:B125"/>
    <mergeCell ref="D17:E17"/>
    <mergeCell ref="F17:W17"/>
    <mergeCell ref="C18:C114"/>
    <mergeCell ref="F18:W18"/>
    <mergeCell ref="D19:D42"/>
    <mergeCell ref="F19:W19"/>
    <mergeCell ref="E43:G43"/>
    <mergeCell ref="E91:G91"/>
    <mergeCell ref="E104:G104"/>
    <mergeCell ref="E109:G109"/>
    <mergeCell ref="E114:G114"/>
    <mergeCell ref="D115:G115"/>
    <mergeCell ref="F54:W54"/>
    <mergeCell ref="F56:G56"/>
    <mergeCell ref="F57:W57"/>
    <mergeCell ref="F59:G59"/>
    <mergeCell ref="F30:W30"/>
    <mergeCell ref="E31:E32"/>
    <mergeCell ref="F33:G33"/>
    <mergeCell ref="F34:W34"/>
    <mergeCell ref="E35:E38"/>
    <mergeCell ref="F39:G39"/>
    <mergeCell ref="F21:G21"/>
    <mergeCell ref="F22:W22"/>
    <mergeCell ref="E23:E25"/>
    <mergeCell ref="F26:G26"/>
    <mergeCell ref="F27:W27"/>
    <mergeCell ref="F29:G29"/>
    <mergeCell ref="E67:E68"/>
    <mergeCell ref="F40:W40"/>
    <mergeCell ref="F42:G42"/>
    <mergeCell ref="F44:W44"/>
    <mergeCell ref="D45:D90"/>
    <mergeCell ref="F45:W45"/>
    <mergeCell ref="F47:G47"/>
    <mergeCell ref="F48:W48"/>
    <mergeCell ref="F50:G50"/>
    <mergeCell ref="F51:W51"/>
    <mergeCell ref="F53:G53"/>
    <mergeCell ref="F69:G69"/>
    <mergeCell ref="F70:W70"/>
    <mergeCell ref="F72:G72"/>
    <mergeCell ref="F73:W73"/>
    <mergeCell ref="F75:G75"/>
    <mergeCell ref="F76:W76"/>
    <mergeCell ref="F60:W60"/>
    <mergeCell ref="F62:G62"/>
    <mergeCell ref="F63:W63"/>
    <mergeCell ref="F65:G65"/>
    <mergeCell ref="F66:W66"/>
    <mergeCell ref="F92:W92"/>
    <mergeCell ref="E94:E96"/>
    <mergeCell ref="F97:G97"/>
    <mergeCell ref="F98:W98"/>
    <mergeCell ref="F100:G100"/>
    <mergeCell ref="F101:W101"/>
    <mergeCell ref="F78:G78"/>
    <mergeCell ref="F79:W79"/>
    <mergeCell ref="F81:G81"/>
    <mergeCell ref="F93:W93"/>
    <mergeCell ref="F82:W82"/>
    <mergeCell ref="F84:G84"/>
    <mergeCell ref="F85:W85"/>
    <mergeCell ref="F87:G87"/>
    <mergeCell ref="F88:W88"/>
    <mergeCell ref="F90:G90"/>
    <mergeCell ref="F110:W110"/>
    <mergeCell ref="D111:D113"/>
    <mergeCell ref="F111:W111"/>
    <mergeCell ref="F113:G113"/>
    <mergeCell ref="D116:E116"/>
    <mergeCell ref="F116:W116"/>
    <mergeCell ref="F103:G103"/>
    <mergeCell ref="F105:W105"/>
    <mergeCell ref="D106:D108"/>
    <mergeCell ref="F106:W106"/>
    <mergeCell ref="F108:G108"/>
    <mergeCell ref="D93:D103"/>
    <mergeCell ref="D125:G125"/>
    <mergeCell ref="C126:G126"/>
    <mergeCell ref="C117:C124"/>
    <mergeCell ref="F117:W117"/>
    <mergeCell ref="D118:D123"/>
    <mergeCell ref="F118:W118"/>
    <mergeCell ref="F120:G120"/>
    <mergeCell ref="F121:W121"/>
    <mergeCell ref="F123:G123"/>
    <mergeCell ref="E124:G12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2022-07-19T11:13:40Z</dcterms:modified>
</cp:coreProperties>
</file>