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28800" windowHeight="11745" activeTab="6"/>
  </bookViews>
  <sheets>
    <sheet name="pajamos (1)" sheetId="11" r:id="rId1"/>
    <sheet name=" imokos(2)" sheetId="12" r:id="rId2"/>
    <sheet name="savivaldybės funkcijos(3)" sheetId="24" r:id="rId3"/>
    <sheet name="ugd_reikmems(5)" sheetId="34" r:id="rId4"/>
    <sheet name="kt_ dotacijos (6)" sheetId="21" r:id="rId5"/>
    <sheet name="biud_ist_pajamos (7)" sheetId="33" r:id="rId6"/>
    <sheet name="programos(9)" sheetId="6" r:id="rId7"/>
  </sheets>
  <definedNames>
    <definedName name="_xlnm.Print_Titles" localSheetId="1">' imokos(2)'!$8:$8</definedName>
    <definedName name="_xlnm.Print_Titles" localSheetId="5">'biud_ist_pajamos (7)'!$8:$8</definedName>
    <definedName name="_xlnm.Print_Titles" localSheetId="4">'kt_ dotacijos (6)'!$8:$8</definedName>
    <definedName name="_xlnm.Print_Titles" localSheetId="0">'pajamos (1)'!$7:$7</definedName>
    <definedName name="_xlnm.Print_Titles" localSheetId="2">'savivaldybės funkcijos(3)'!$8:$8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7" i="11" l="1"/>
  <c r="D15" i="6" l="1"/>
  <c r="D16" i="6"/>
  <c r="F35" i="21"/>
  <c r="E34" i="21"/>
  <c r="F34" i="21"/>
  <c r="C12" i="11"/>
  <c r="E32" i="21" l="1"/>
  <c r="E35" i="21" s="1"/>
  <c r="F32" i="21"/>
  <c r="E13" i="21"/>
  <c r="F13" i="21"/>
  <c r="E33" i="21" l="1"/>
  <c r="F33" i="21"/>
  <c r="E16" i="6" l="1"/>
  <c r="D14" i="6"/>
  <c r="E14" i="6"/>
  <c r="D13" i="6"/>
  <c r="E13" i="6"/>
  <c r="D12" i="6"/>
  <c r="D11" i="6"/>
  <c r="E11" i="6"/>
  <c r="D9" i="6"/>
  <c r="E57" i="24" l="1"/>
  <c r="E56" i="24"/>
  <c r="F56" i="24"/>
  <c r="E55" i="24"/>
  <c r="F55" i="24"/>
  <c r="E15" i="6" s="1"/>
  <c r="E54" i="24"/>
  <c r="F54" i="24"/>
  <c r="E53" i="24"/>
  <c r="F53" i="24"/>
  <c r="E52" i="24"/>
  <c r="F52" i="24"/>
  <c r="E51" i="24"/>
  <c r="F51" i="24"/>
  <c r="E50" i="24"/>
  <c r="F50" i="24"/>
  <c r="E49" i="24"/>
  <c r="F49" i="24"/>
  <c r="E36" i="24"/>
  <c r="F36" i="24"/>
  <c r="F57" i="24" l="1"/>
  <c r="E12" i="6"/>
  <c r="E31" i="21" l="1"/>
  <c r="F31" i="21"/>
  <c r="E9" i="6" s="1"/>
  <c r="D13" i="12" l="1"/>
  <c r="E13" i="12"/>
  <c r="F13" i="12"/>
  <c r="E15" i="33"/>
  <c r="F15" i="33"/>
  <c r="E14" i="33"/>
  <c r="F14" i="33"/>
  <c r="E13" i="33"/>
  <c r="F13" i="33"/>
  <c r="C12" i="12"/>
  <c r="C10" i="12"/>
  <c r="G31" i="21" l="1"/>
  <c r="E18" i="34"/>
  <c r="F18" i="34" l="1"/>
  <c r="C13" i="12" l="1"/>
  <c r="F59" i="24"/>
  <c r="E59" i="24"/>
  <c r="D10" i="6"/>
  <c r="D17" i="6" s="1"/>
  <c r="E10" i="6"/>
  <c r="E17" i="6" s="1"/>
  <c r="C11" i="12"/>
  <c r="C9" i="12"/>
  <c r="D19" i="6" l="1"/>
  <c r="E19" i="6"/>
</calcChain>
</file>

<file path=xl/sharedStrings.xml><?xml version="1.0" encoding="utf-8"?>
<sst xmlns="http://schemas.openxmlformats.org/spreadsheetml/2006/main" count="419" uniqueCount="233">
  <si>
    <t>Eil.   Nr.</t>
  </si>
  <si>
    <t>Iš viso</t>
  </si>
  <si>
    <t>iš jų darbo užmokesčiui</t>
  </si>
  <si>
    <t>Savivaldybės administracija</t>
  </si>
  <si>
    <t>IŠ VISO:</t>
  </si>
  <si>
    <t xml:space="preserve">Programos pavadinimas </t>
  </si>
  <si>
    <t>Programos kodas</t>
  </si>
  <si>
    <t>01</t>
  </si>
  <si>
    <t>02</t>
  </si>
  <si>
    <t>Įstaigos pavadinimas</t>
  </si>
  <si>
    <t>Eil.Nr.</t>
  </si>
  <si>
    <t>Pajamų pavadinimas</t>
  </si>
  <si>
    <t>IŠ VISO</t>
  </si>
  <si>
    <t>Ekonominės ir projektinės veiklos programa</t>
  </si>
  <si>
    <t xml:space="preserve"> </t>
  </si>
  <si>
    <t>Įmokos už išlaikymą švietimo, socialinės apsaugos ir kitose įstaigose</t>
  </si>
  <si>
    <t>Programos kodas, pavadinimas</t>
  </si>
  <si>
    <t xml:space="preserve">Asignavimų valdytojo pavadinimas </t>
  </si>
  <si>
    <t>Priemonės pavadinimas</t>
  </si>
  <si>
    <t>Iš viso 01 programai</t>
  </si>
  <si>
    <t>Iš viso 02 programai</t>
  </si>
  <si>
    <t>Eil. Nr.</t>
  </si>
  <si>
    <t xml:space="preserve">              IŠ VISO:</t>
  </si>
  <si>
    <t>tūkst. Eur</t>
  </si>
  <si>
    <t xml:space="preserve">IŠ VISO ASIGNAVIMŲ </t>
  </si>
  <si>
    <t xml:space="preserve">                                                                                                                                               Plungės rajono savivaldybės </t>
  </si>
  <si>
    <t>Dotacijos:</t>
  </si>
  <si>
    <t>IŠ VISO ASIGNAVIMŲ (9eil.-10eil.)</t>
  </si>
  <si>
    <t>Pajamos už prekes ir paslaugas</t>
  </si>
  <si>
    <t>Pajamos už ilgalaikio ir trumpalaikio materialiojo turto nuomą</t>
  </si>
  <si>
    <t>Biudžetinių įstaigų pajamos už prekes ir paslaugas</t>
  </si>
  <si>
    <t>iš jų - paskolų grąžinimas</t>
  </si>
  <si>
    <t>Ugdymo kokybės, sporto ir modernios aplinkos užtikrinimo programa</t>
  </si>
  <si>
    <t xml:space="preserve">Iš viso </t>
  </si>
  <si>
    <t>1.</t>
  </si>
  <si>
    <t>2.</t>
  </si>
  <si>
    <t>8.</t>
  </si>
  <si>
    <t>9.</t>
  </si>
  <si>
    <t>10.</t>
  </si>
  <si>
    <t>11.</t>
  </si>
  <si>
    <t>13.</t>
  </si>
  <si>
    <t>14.</t>
  </si>
  <si>
    <t>32.</t>
  </si>
  <si>
    <t>44.</t>
  </si>
  <si>
    <t xml:space="preserve">Plungės rajono savivaldybės </t>
  </si>
  <si>
    <t>2 priedas</t>
  </si>
  <si>
    <t>3 priedas</t>
  </si>
  <si>
    <t>6 priedas</t>
  </si>
  <si>
    <t xml:space="preserve">                                       </t>
  </si>
  <si>
    <t xml:space="preserve">                        </t>
  </si>
  <si>
    <t>7 priedas</t>
  </si>
  <si>
    <t>9 priedas</t>
  </si>
  <si>
    <t xml:space="preserve">                                                                                                                 1 priedas</t>
  </si>
  <si>
    <t>PLUNGĖS RAJONO SAVIVALDYBĖS 2022 METŲ BIUDŽETO PAJAMŲ PAKEITIMAI (PADIDINTA+, SUMAŽINTA -)</t>
  </si>
  <si>
    <t xml:space="preserve">                                                                                                                                 sprendimo Nr. T1-</t>
  </si>
  <si>
    <t>sprendimo Nr. T1-</t>
  </si>
  <si>
    <t>BIUDŽETINIŲ ĮSTAIGŲ  PAJAMŲ UŽ PREKES, TEIKIAMAS PASLAUGAS IR TURTO NUOMĄ ĮMOKŲ 2022 M.  Į SAVIVALDYBĖS BIUDŽETĄ PAKEITIMAI (PADIDINTA+, SUMAŽINTA -)</t>
  </si>
  <si>
    <t>ASIGNAVIMŲ SAVARANKIŠKOSIOMS SAVIVALDYBĖS FUNKCIJOMS VYKDYTI 2022 METAIS PASKIRSTYMO PAKEITIMAI (PADIDINTA+, SUMAŽINTA -)</t>
  </si>
  <si>
    <t>2022 METŲ KITŲ  DOTACIJŲ PASKIRSTYMO PAKEITIMAI (PADIDINTA+, SUMAŽINTA -)</t>
  </si>
  <si>
    <t>2022 METŲ BIUDŽETINIŲ ĮSTAIGŲ GAUNAMŲ LĖŠŲ IR PAJAMŲ UŽ NUOMĄ  PASKIRSTYMO PAKEITIMAI (PADIDINTA+, SUMAŽINTA -)</t>
  </si>
  <si>
    <t>PLUNGĖS RAJONO SAVIVALDYBĖS 2022 METŲ BIUDŽETO ASIGNAVIMŲ PASKIRSTYMAS PAGAL  2022-2024 METŲ STRATEGINIO VEIKLOS PLANO PROGRAMAS  PAKEITIMAI (PADIDINTA+, SUMAŽINTA -)</t>
  </si>
  <si>
    <t>34.</t>
  </si>
  <si>
    <t>5 priedas</t>
  </si>
  <si>
    <t>2022 METŲ VALSTYBĖS BIUDŽETO SPECIALIOSIOS TIKSLINĖS DOTACIJOS,  SKIRIAMOS UGDYMO REIKMĖMS FINANSUOTI, PASKIRSTYMO PAKEITIMAI (PADIDINTA+, SUMAŽINTA -)</t>
  </si>
  <si>
    <t>Akademiko Adolfo Jucio progimnazija</t>
  </si>
  <si>
    <t>Akademiko Adolfo Jucio progimnazijos veikla</t>
  </si>
  <si>
    <t>Kulių gimnazija</t>
  </si>
  <si>
    <t>Kulių gimnazijos veikla</t>
  </si>
  <si>
    <t xml:space="preserve">Specialiojo ugdymo centras </t>
  </si>
  <si>
    <t>Specialiojo ugdymo centro veikla</t>
  </si>
  <si>
    <t>„Babrungo“ progimnazija</t>
  </si>
  <si>
    <t>Plungės „Babrungo“ progimnazijos veikla</t>
  </si>
  <si>
    <t>„Ryto“ pagrindinė mokykla</t>
  </si>
  <si>
    <t>„Ryto“ pagrindinės mokyklos veikla</t>
  </si>
  <si>
    <t>„Saulės“  gimnazija</t>
  </si>
  <si>
    <t>„Saulės“  gimnazijos veikla</t>
  </si>
  <si>
    <t>Senamiesčio mokykla</t>
  </si>
  <si>
    <t>Senamiesčio mokyklos veikla</t>
  </si>
  <si>
    <t>23.</t>
  </si>
  <si>
    <t>24.</t>
  </si>
  <si>
    <t>25.</t>
  </si>
  <si>
    <t>26.</t>
  </si>
  <si>
    <t>27.</t>
  </si>
  <si>
    <t>Alsėdžių Stanislovo Narutavičiaus gimnazija</t>
  </si>
  <si>
    <t>Alsėdžių Stanislovo Narutavičiaus gimnazijos veikla</t>
  </si>
  <si>
    <t>Liepijų mokykla</t>
  </si>
  <si>
    <t>Liepijų mokyklos veikla</t>
  </si>
  <si>
    <t>Žemaičių Kalvarijos M.Valančiaus gimnazija</t>
  </si>
  <si>
    <t>Žemaičių Kalvarijos M.Valančiaus gimnazijos veikla</t>
  </si>
  <si>
    <t>31.</t>
  </si>
  <si>
    <t>33.</t>
  </si>
  <si>
    <t>8.45.</t>
  </si>
  <si>
    <t>vaikų, atvykusių į Lietuvos Respubliką iš Ukrainos dėl Rusijos federacijos karinių veiksmų Ukrainoje, ugdymui ir pavėžėjimui į mokyklą ir atgal finansuoti</t>
  </si>
  <si>
    <t>8.32.</t>
  </si>
  <si>
    <t>Europos Sąjungos, kitos tarptautinės finansinės paramos  lėšos</t>
  </si>
  <si>
    <t>Investicijų ir kiti projektai</t>
  </si>
  <si>
    <t>12.</t>
  </si>
  <si>
    <t>12.1.</t>
  </si>
  <si>
    <t>Ugdymo kokybės užtikrinimas</t>
  </si>
  <si>
    <t>22.</t>
  </si>
  <si>
    <t>Lopšelis-darželis „Raudonkepuraitė“</t>
  </si>
  <si>
    <t>Lopšelio-darželio „Raudonkepuraitė“ veikla</t>
  </si>
  <si>
    <t>19.</t>
  </si>
  <si>
    <t>Plungės sporto ir rekreacijos centras</t>
  </si>
  <si>
    <t>Plungės sporto ir rekreacijos centro veikla</t>
  </si>
  <si>
    <t>17.</t>
  </si>
  <si>
    <t>M.Oginskio meno mokykla</t>
  </si>
  <si>
    <t>M.Oginskio meno mokyklos veikla</t>
  </si>
  <si>
    <t>15.</t>
  </si>
  <si>
    <t>iš jų: paskolų grąžinimas</t>
  </si>
  <si>
    <t>04</t>
  </si>
  <si>
    <t>07</t>
  </si>
  <si>
    <t>Iš viso 04 programai</t>
  </si>
  <si>
    <t>Iš viso 07 programai</t>
  </si>
  <si>
    <t>4.</t>
  </si>
  <si>
    <t>Socialiai saugios ir sveikos aplinkos kūrimo programa</t>
  </si>
  <si>
    <t>7.</t>
  </si>
  <si>
    <t>Savivaldybės veiklos valdymo programa</t>
  </si>
  <si>
    <t>35.</t>
  </si>
  <si>
    <t>Savivaldybės teikiamos paramos organizavimas</t>
  </si>
  <si>
    <t>Savivaldybės administracijos veikla</t>
  </si>
  <si>
    <t>3.</t>
  </si>
  <si>
    <t>6.</t>
  </si>
  <si>
    <t xml:space="preserve">                                                                                                                                                 tarybos 2022 m. liepos 28 d. </t>
  </si>
  <si>
    <t xml:space="preserve">tarybos 2022 m. liepos 28 d. </t>
  </si>
  <si>
    <t>Lopšelis-darželis „Nykštukas“</t>
  </si>
  <si>
    <t>Lopšelio-darželio „Nykštukas“ veikla</t>
  </si>
  <si>
    <t>Lopšelis-darželis „Pasaka“</t>
  </si>
  <si>
    <t>Lopšelio-darželio „Pasaka“ veikla</t>
  </si>
  <si>
    <t>5.</t>
  </si>
  <si>
    <t>Lopšelis-darželis „Rūtelė“</t>
  </si>
  <si>
    <t>Lopšelio-darželio „Rūtelė“ veikla</t>
  </si>
  <si>
    <t>Lopšelis-darželis „Saulutė“</t>
  </si>
  <si>
    <t>Lopšelio-darželio „Saulutė“ veikla</t>
  </si>
  <si>
    <t>Lopšelis-darželis „Vyturėlis“</t>
  </si>
  <si>
    <t>Lopšelio-darželio „Vyturėlis“ veikla</t>
  </si>
  <si>
    <t>16.</t>
  </si>
  <si>
    <t>Plungės krizių centras</t>
  </si>
  <si>
    <t>Plungės krizių centro veikla</t>
  </si>
  <si>
    <t>Plungės socialinių paslaugų centras</t>
  </si>
  <si>
    <t>Plungės socialinių paslaugų centro veikla</t>
  </si>
  <si>
    <t>Plungės rajono savivaldybės viešoji biblioteka</t>
  </si>
  <si>
    <t>Plungės rajono savivaldybės viešosios bibliotekos veikla</t>
  </si>
  <si>
    <t xml:space="preserve">Žemaičių dailės muziejus </t>
  </si>
  <si>
    <t>Žemaičių dailės muziejaus veikla</t>
  </si>
  <si>
    <t>Plungės rajono savivaldybės kultūros centras</t>
  </si>
  <si>
    <t>Plungės rajono savivaldybės kultūros centro veikla</t>
  </si>
  <si>
    <t>Kulių kultūros centras</t>
  </si>
  <si>
    <t>Kulių kultūros centro veikla</t>
  </si>
  <si>
    <t>Žemaičių Kalvarijos kultūros centras</t>
  </si>
  <si>
    <t>Žemaičių Kalvarijos kultūros centro veikla</t>
  </si>
  <si>
    <t>Žlibinų kultūros centras</t>
  </si>
  <si>
    <t>Žlibinų kultūros centro veikla</t>
  </si>
  <si>
    <t>Plungės paslaugų ir švietimo pagalbos centras</t>
  </si>
  <si>
    <t>Plungės paslaugų ir švietimo pagalbos centro veikla</t>
  </si>
  <si>
    <t>Savivaldybės Kontrolės ir audito tarnyba</t>
  </si>
  <si>
    <t>Savivaldybės Kontrolės ir audito tarnybos darbo užtikrinimas</t>
  </si>
  <si>
    <t>28.</t>
  </si>
  <si>
    <t>29.</t>
  </si>
  <si>
    <t>37.</t>
  </si>
  <si>
    <t>38.</t>
  </si>
  <si>
    <t>40.</t>
  </si>
  <si>
    <t>41.</t>
  </si>
  <si>
    <t>42.</t>
  </si>
  <si>
    <t>43.</t>
  </si>
  <si>
    <t>44.28.</t>
  </si>
  <si>
    <t>VšĮ Plungės rajono savivadybės ligoninės programa</t>
  </si>
  <si>
    <t>VšĮ Plungės futbolas programa</t>
  </si>
  <si>
    <t>44.6.</t>
  </si>
  <si>
    <t>44.17.</t>
  </si>
  <si>
    <t>Kultūros vertybių apsaugos organizavimas</t>
  </si>
  <si>
    <t>8.52.</t>
  </si>
  <si>
    <t xml:space="preserve">Lopšelis-darželis „Nykštukas“ </t>
  </si>
  <si>
    <t>Plungės rajono savivaldybės administracija</t>
  </si>
  <si>
    <t>21.</t>
  </si>
  <si>
    <t xml:space="preserve"> Alsėdžių Stanislovo Narutavičiaus gimnazijos veikla</t>
  </si>
  <si>
    <t>06</t>
  </si>
  <si>
    <t>Iš viso 06 programai</t>
  </si>
  <si>
    <t>8.41.</t>
  </si>
  <si>
    <t>Socialinės reabilitacijos paslaugų neįgaliesiems bendruomenėje projektų  rėmimas</t>
  </si>
  <si>
    <t xml:space="preserve">Socialinėms pašalpoms ir kompensacijoms skaičiuoti ir mokėti </t>
  </si>
  <si>
    <t>Gyventojų pajamų mokestis</t>
  </si>
  <si>
    <t>1.1.</t>
  </si>
  <si>
    <t xml:space="preserve">           iš jo: gyventojų pajamų mokestis pagal Lietuvos Respublikos 2022 metų valstybės biudžeto ir savivaldybių biudžetų finansinių rodiklių patvirtinimo įstatymą</t>
  </si>
  <si>
    <t>Paveldimo turto mokestis</t>
  </si>
  <si>
    <t>Mokesčiai už aplinkos teršimą</t>
  </si>
  <si>
    <t>Mokesčiai už medžiojamųjų gyvūnų išteklius</t>
  </si>
  <si>
    <t>44.32.</t>
  </si>
  <si>
    <t>Specialioji aplinkos apsaugos rėmimo programa</t>
  </si>
  <si>
    <t>05</t>
  </si>
  <si>
    <t>Plungės rajono seniūnijų veikla</t>
  </si>
  <si>
    <t>44.37.</t>
  </si>
  <si>
    <t>44.38.</t>
  </si>
  <si>
    <t>Vietinė rinkliava</t>
  </si>
  <si>
    <t>8.53.</t>
  </si>
  <si>
    <t>8.54.</t>
  </si>
  <si>
    <t>44.13.</t>
  </si>
  <si>
    <t>Investicijų ir kiti projektai (prisidėti prie projektų)</t>
  </si>
  <si>
    <t>Smulkiojo ir vidutinio verslo subjektų rėmimas</t>
  </si>
  <si>
    <t>44.16.</t>
  </si>
  <si>
    <t>03</t>
  </si>
  <si>
    <t>44.24.</t>
  </si>
  <si>
    <t>Vaikų dienos centrų programų rėmimas</t>
  </si>
  <si>
    <t>Lietuvos kultūros tarybos ir kitų kultūrinių projektų rėmimas</t>
  </si>
  <si>
    <t>44.35.</t>
  </si>
  <si>
    <t>44.43.</t>
  </si>
  <si>
    <t>08</t>
  </si>
  <si>
    <t>Savivaldybės infrastruktūros objektų planavimas, priežiūra ir statyba</t>
  </si>
  <si>
    <t>44.47.</t>
  </si>
  <si>
    <t>UAB "Plungės autobusų parkas" veikla</t>
  </si>
  <si>
    <t>Iš viso 03 programai</t>
  </si>
  <si>
    <t>Iš viso 05 programai</t>
  </si>
  <si>
    <t>Iš viso 08 programai</t>
  </si>
  <si>
    <t>Teritorijų planavimo programa</t>
  </si>
  <si>
    <t>Savivaldybės aplinkos apsaugos  programa</t>
  </si>
  <si>
    <t>Kultūros ir turizmo programa</t>
  </si>
  <si>
    <t>Infrastruktūros objektų priežiūros ir ūkinių subjektų rėmimo programa</t>
  </si>
  <si>
    <t>savivaldybių administracijoms 2022 metais, siekiant kompensuoti iki 2022 m. birželio 13 d. patirtas išlaidas užsieniečiams, pasitraukusiems iš Ukrainos  dėl  Rusijos federacijos karinių veiksmų Ukrainoje, priimti ir pagalbai teikti įgyvendinant Lietuvos Respublikos piniginės socialinės paramos nepasiturintiems gyventojams įstatymą</t>
  </si>
  <si>
    <t>savivaldybių administracijoms 2022 metais, siekiant kompensuoti patirtas faktines išlaidas užsieniečiams, pasitraukusiems iš Ukrainos  dėl  Rusijos federacijos karinių veiksmų Ukrainoje, priimti ir pagalbai teikti</t>
  </si>
  <si>
    <t xml:space="preserve">organizuoti būsto ir jo aplinkos pritaikymą neįgaliesiems </t>
  </si>
  <si>
    <t>8.55.</t>
  </si>
  <si>
    <t>būstų nuomai iš fizinių ar juridinių  asmenų apmokėti</t>
  </si>
  <si>
    <t xml:space="preserve">37. </t>
  </si>
  <si>
    <t>Būsto nuomos mokesčio daliai kompensuoti</t>
  </si>
  <si>
    <t>12.6.</t>
  </si>
  <si>
    <t>8.51.</t>
  </si>
  <si>
    <t xml:space="preserve"> kompensacijoms už būsto suteikimą užsieniečiams, pasitraukusiems iš Ukrainos dėl Rusijos Federacijos karinių veiksmų Ukrainoje, finansuoti </t>
  </si>
  <si>
    <t>8.56.</t>
  </si>
  <si>
    <t>07[</t>
  </si>
  <si>
    <t>Finansų ir biudžeto skyrius</t>
  </si>
  <si>
    <t>Paskolų grąžinimas (kompensacinė išmoka)</t>
  </si>
  <si>
    <t>savivaldybių administracijoms 2022 metais, siekiant užtikrinti Lietuvos Respublikos piniginės socialinės paramos nepasiturintiems gyventojams įstatymo įgyvendinimą dėl valstybės remiamų pajamų dydžio padidinimo</t>
  </si>
  <si>
    <t>klimato kaitos programos kompensacinei išmokai savivaldybių viešųjų pastatų atnaujinimui</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</si>
</sst>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Lt&quot;_-;\-* #,##0.00\ &quot;Lt&quot;_-;_-* &quot;-&quot;??\ &quot;Lt&quot;_-;_-@_-"/>
    <numFmt numFmtId="165" formatCode="_-* #,##0.00\ _L_t_-;\-* #,##0.00\ _L_t_-;_-* &quot;-&quot;??\ _L_t_-;_-@_-"/>
    <numFmt numFmtId="166" formatCode="_(* #,##0.00_);_(* \(#,##0.00\);_(* &quot;-&quot;??_);_(@_)"/>
    <numFmt numFmtId="167" formatCode="0.0"/>
    <numFmt numFmtId="168" formatCode="0.000"/>
  </numFmts>
  <fonts count="14" x14ac:knownFonts="1">
    <font>
      <sz val="10"/>
      <name val="Arial"/>
      <charset val="186"/>
    </font>
    <font>
      <sz val="11"/>
      <name val="Times New Roman"/>
      <family val="1"/>
      <charset val="186"/>
    </font>
    <font>
      <b/>
      <sz val="11"/>
      <name val="Times New Roman"/>
      <family val="1"/>
      <charset val="186"/>
    </font>
    <font>
      <u/>
      <sz val="11"/>
      <name val="Times New Roman"/>
      <family val="1"/>
      <charset val="186"/>
    </font>
    <font>
      <sz val="10"/>
      <name val="Arial"/>
      <family val="2"/>
      <charset val="186"/>
    </font>
    <font>
      <b/>
      <sz val="11"/>
      <name val="Times New Roman"/>
      <family val="1"/>
    </font>
    <font>
      <sz val="10"/>
      <name val="Arial"/>
      <family val="2"/>
    </font>
    <font>
      <sz val="10"/>
      <name val="Times New Roman Baltic"/>
      <charset val="186"/>
    </font>
    <font>
      <sz val="11"/>
      <color theme="1"/>
      <name val="Calibri"/>
      <family val="2"/>
      <charset val="186"/>
      <scheme val="minor"/>
    </font>
    <font>
      <b/>
      <sz val="11"/>
      <color indexed="8"/>
      <name val="Times New Roman"/>
      <family val="1"/>
      <charset val="186"/>
    </font>
    <font>
      <b/>
      <sz val="11"/>
      <color indexed="9"/>
      <name val="Times New Roman"/>
      <family val="1"/>
      <charset val="186"/>
    </font>
    <font>
      <sz val="11"/>
      <color indexed="9"/>
      <name val="Times New Roman"/>
      <family val="1"/>
      <charset val="186"/>
    </font>
    <font>
      <sz val="11"/>
      <color indexed="8"/>
      <name val="Times New Roman"/>
      <family val="1"/>
      <charset val="186"/>
    </font>
    <font>
      <sz val="12"/>
      <name val="Times New Roman"/>
      <family val="1"/>
      <charset val="186"/>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6" fontId="6" fillId="0" borderId="0" applyFont="0" applyFill="0" applyBorder="0" applyAlignment="0" applyProtection="0"/>
    <xf numFmtId="165" fontId="6" fillId="0" borderId="0" applyFont="0" applyFill="0" applyBorder="0" applyAlignment="0" applyProtection="0"/>
    <xf numFmtId="164" fontId="4" fillId="0" borderId="0" applyFont="0" applyFill="0" applyBorder="0" applyAlignment="0" applyProtection="0"/>
    <xf numFmtId="164" fontId="7" fillId="0" borderId="0" applyFont="0" applyFill="0" applyBorder="0" applyAlignment="0" applyProtection="0"/>
    <xf numFmtId="0" fontId="7" fillId="0" borderId="0"/>
    <xf numFmtId="0" fontId="6" fillId="0" borderId="0"/>
    <xf numFmtId="0" fontId="8" fillId="0" borderId="0"/>
    <xf numFmtId="0" fontId="7" fillId="0" borderId="0"/>
  </cellStyleXfs>
  <cellXfs count="157">
    <xf numFmtId="0" fontId="0" fillId="0" borderId="0" xfId="0"/>
    <xf numFmtId="0" fontId="1" fillId="0" borderId="1" xfId="0" applyFont="1" applyFill="1" applyBorder="1"/>
    <xf numFmtId="0" fontId="1" fillId="0" borderId="0" xfId="0" applyFont="1" applyFill="1" applyBorder="1"/>
    <xf numFmtId="0" fontId="1" fillId="0" borderId="1" xfId="0" applyFont="1" applyFill="1" applyBorder="1" applyAlignment="1">
      <alignment horizontal="center"/>
    </xf>
    <xf numFmtId="0" fontId="1" fillId="0" borderId="0" xfId="0" applyFont="1" applyFill="1"/>
    <xf numFmtId="0" fontId="1" fillId="0" borderId="0" xfId="0" applyNumberFormat="1" applyFont="1" applyFill="1" applyAlignment="1">
      <alignment vertical="justify"/>
    </xf>
    <xf numFmtId="0" fontId="2" fillId="0" borderId="0" xfId="0" applyFont="1" applyFill="1" applyBorder="1" applyAlignment="1">
      <alignment vertical="center" wrapText="1"/>
    </xf>
    <xf numFmtId="167" fontId="1" fillId="0" borderId="0" xfId="0" applyNumberFormat="1" applyFont="1" applyFill="1" applyBorder="1" applyAlignment="1">
      <alignment vertical="center" wrapText="1"/>
    </xf>
    <xf numFmtId="167" fontId="1" fillId="0" borderId="0" xfId="0" applyNumberFormat="1" applyFont="1" applyFill="1"/>
    <xf numFmtId="0" fontId="1" fillId="0" borderId="1" xfId="0" applyFont="1" applyFill="1" applyBorder="1" applyAlignment="1">
      <alignment horizontal="left" wrapText="1"/>
    </xf>
    <xf numFmtId="167" fontId="1" fillId="0" borderId="0" xfId="0" applyNumberFormat="1" applyFont="1" applyFill="1" applyAlignment="1">
      <alignment vertical="justify"/>
    </xf>
    <xf numFmtId="167" fontId="3" fillId="0" borderId="0" xfId="0" applyNumberFormat="1" applyFont="1" applyFill="1" applyAlignment="1">
      <alignment vertical="justify"/>
    </xf>
    <xf numFmtId="0" fontId="1" fillId="0" borderId="2" xfId="0" applyFont="1" applyFill="1" applyBorder="1" applyAlignment="1">
      <alignment horizontal="center"/>
    </xf>
    <xf numFmtId="2" fontId="1" fillId="0" borderId="0" xfId="0" applyNumberFormat="1" applyFont="1" applyFill="1"/>
    <xf numFmtId="0" fontId="1" fillId="0" borderId="0" xfId="0" applyFont="1" applyFill="1" applyAlignment="1"/>
    <xf numFmtId="0" fontId="2" fillId="0" borderId="0" xfId="0" applyFont="1" applyFill="1" applyAlignment="1">
      <alignment horizontal="center"/>
    </xf>
    <xf numFmtId="2" fontId="1" fillId="0" borderId="1" xfId="0" applyNumberFormat="1" applyFont="1" applyFill="1" applyBorder="1" applyAlignment="1">
      <alignment horizontal="center"/>
    </xf>
    <xf numFmtId="167" fontId="2" fillId="0" borderId="0" xfId="0" applyNumberFormat="1" applyFont="1" applyFill="1" applyBorder="1" applyAlignment="1">
      <alignment vertical="justify"/>
    </xf>
    <xf numFmtId="0" fontId="1" fillId="0" borderId="0" xfId="0" applyNumberFormat="1" applyFont="1" applyFill="1" applyBorder="1" applyAlignment="1">
      <alignment vertical="center" wrapText="1"/>
    </xf>
    <xf numFmtId="0" fontId="1" fillId="0" borderId="0" xfId="0" applyFont="1" applyFill="1" applyBorder="1" applyAlignment="1">
      <alignment horizontal="center"/>
    </xf>
    <xf numFmtId="0" fontId="1" fillId="0" borderId="0" xfId="0" applyFont="1" applyFill="1" applyBorder="1" applyAlignment="1">
      <alignment wrapText="1"/>
    </xf>
    <xf numFmtId="167" fontId="1" fillId="0" borderId="0" xfId="0" applyNumberFormat="1" applyFont="1" applyFill="1" applyBorder="1" applyAlignment="1">
      <alignment wrapText="1"/>
    </xf>
    <xf numFmtId="0" fontId="1" fillId="0" borderId="0" xfId="0" applyNumberFormat="1" applyFont="1" applyFill="1" applyAlignment="1">
      <alignment horizontal="right" vertical="justify"/>
    </xf>
    <xf numFmtId="0" fontId="1" fillId="0" borderId="1" xfId="0" applyNumberFormat="1" applyFont="1" applyFill="1" applyBorder="1" applyAlignment="1">
      <alignment horizontal="center"/>
    </xf>
    <xf numFmtId="0" fontId="1" fillId="0" borderId="1" xfId="0" applyFont="1" applyFill="1" applyBorder="1" applyAlignment="1">
      <alignment wrapText="1"/>
    </xf>
    <xf numFmtId="0" fontId="2" fillId="0" borderId="1" xfId="0" applyFont="1" applyFill="1" applyBorder="1" applyAlignment="1">
      <alignment wrapText="1"/>
    </xf>
    <xf numFmtId="0" fontId="1" fillId="0" borderId="5" xfId="0" applyFont="1" applyFill="1" applyBorder="1" applyAlignment="1">
      <alignment horizontal="right"/>
    </xf>
    <xf numFmtId="0" fontId="5" fillId="0" borderId="1" xfId="0" applyNumberFormat="1" applyFont="1" applyFill="1" applyBorder="1" applyAlignment="1">
      <alignment horizontal="center"/>
    </xf>
    <xf numFmtId="0" fontId="1" fillId="0" borderId="0" xfId="0" applyFont="1" applyFill="1" applyAlignment="1">
      <alignment horizontal="left"/>
    </xf>
    <xf numFmtId="0" fontId="1" fillId="0" borderId="1" xfId="0" applyFont="1" applyFill="1" applyBorder="1" applyAlignment="1">
      <alignment vertical="center" wrapText="1"/>
    </xf>
    <xf numFmtId="0" fontId="1" fillId="0" borderId="5" xfId="0" applyFont="1" applyFill="1" applyBorder="1" applyAlignment="1">
      <alignment horizontal="right" vertical="center" wrapText="1"/>
    </xf>
    <xf numFmtId="0" fontId="1" fillId="0" borderId="0" xfId="0" applyFont="1" applyFill="1" applyBorder="1" applyAlignment="1">
      <alignment vertical="center" wrapText="1"/>
    </xf>
    <xf numFmtId="0" fontId="1" fillId="0" borderId="0" xfId="0" applyNumberFormat="1" applyFont="1" applyFill="1" applyBorder="1" applyAlignment="1">
      <alignment horizontal="center" vertical="justify"/>
    </xf>
    <xf numFmtId="168" fontId="1" fillId="0" borderId="1" xfId="0" applyNumberFormat="1" applyFont="1" applyFill="1" applyBorder="1" applyAlignment="1">
      <alignment horizontal="right" wrapText="1"/>
    </xf>
    <xf numFmtId="168" fontId="2" fillId="0" borderId="1" xfId="0" applyNumberFormat="1" applyFont="1" applyFill="1" applyBorder="1" applyAlignment="1">
      <alignment horizontal="right" wrapText="1"/>
    </xf>
    <xf numFmtId="168" fontId="1" fillId="0" borderId="1" xfId="6" applyNumberFormat="1" applyFont="1" applyFill="1" applyBorder="1" applyAlignment="1">
      <alignment horizontal="right"/>
    </xf>
    <xf numFmtId="168" fontId="1" fillId="0" borderId="1" xfId="0" applyNumberFormat="1" applyFont="1" applyFill="1" applyBorder="1" applyAlignment="1">
      <alignment wrapText="1"/>
    </xf>
    <xf numFmtId="168" fontId="1" fillId="0" borderId="0" xfId="0" applyNumberFormat="1" applyFont="1" applyFill="1" applyAlignment="1">
      <alignment vertical="justify"/>
    </xf>
    <xf numFmtId="0" fontId="1" fillId="0" borderId="0"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Border="1" applyAlignment="1">
      <alignment horizontal="left" wrapText="1"/>
    </xf>
    <xf numFmtId="0" fontId="1" fillId="0" borderId="0"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168" fontId="1" fillId="0" borderId="0" xfId="0" applyNumberFormat="1" applyFont="1" applyFill="1" applyAlignment="1">
      <alignment horizontal="right" vertical="justify"/>
    </xf>
    <xf numFmtId="0" fontId="2" fillId="0" borderId="0" xfId="0" applyNumberFormat="1" applyFont="1" applyFill="1" applyBorder="1" applyAlignment="1">
      <alignment vertical="center" wrapText="1"/>
    </xf>
    <xf numFmtId="0" fontId="2" fillId="0" borderId="0" xfId="0" applyFont="1" applyFill="1" applyBorder="1" applyAlignment="1">
      <alignment wrapText="1"/>
    </xf>
    <xf numFmtId="0" fontId="1" fillId="0" borderId="1" xfId="0" applyNumberFormat="1"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0" borderId="0" xfId="0" applyFont="1"/>
    <xf numFmtId="0" fontId="1" fillId="0" borderId="5" xfId="0" applyFont="1" applyFill="1" applyBorder="1" applyAlignment="1">
      <alignment vertical="center" wrapText="1"/>
    </xf>
    <xf numFmtId="167" fontId="2" fillId="0" borderId="0" xfId="0" applyNumberFormat="1" applyFont="1" applyFill="1" applyBorder="1" applyAlignment="1">
      <alignment vertical="center" wrapText="1"/>
    </xf>
    <xf numFmtId="0" fontId="9" fillId="0" borderId="0" xfId="0" applyFont="1" applyFill="1" applyBorder="1" applyAlignment="1">
      <alignment vertical="center" wrapText="1"/>
    </xf>
    <xf numFmtId="167" fontId="9" fillId="0" borderId="0" xfId="0" applyNumberFormat="1" applyFont="1" applyFill="1" applyBorder="1" applyAlignment="1">
      <alignment vertical="center" wrapText="1"/>
    </xf>
    <xf numFmtId="0" fontId="10" fillId="0" borderId="0" xfId="0" applyFont="1" applyFill="1" applyBorder="1" applyAlignment="1">
      <alignment vertical="center" wrapText="1"/>
    </xf>
    <xf numFmtId="0" fontId="9" fillId="0" borderId="0" xfId="0" quotePrefix="1" applyFont="1" applyFill="1" applyBorder="1" applyAlignment="1">
      <alignment vertical="center" wrapText="1"/>
    </xf>
    <xf numFmtId="0" fontId="11" fillId="0" borderId="0" xfId="0" applyFont="1" applyFill="1" applyBorder="1" applyAlignment="1">
      <alignment vertical="center" wrapText="1"/>
    </xf>
    <xf numFmtId="167" fontId="12" fillId="0" borderId="0" xfId="0" applyNumberFormat="1" applyFont="1" applyFill="1" applyBorder="1" applyAlignment="1">
      <alignment vertical="center" wrapText="1"/>
    </xf>
    <xf numFmtId="0" fontId="10" fillId="0" borderId="0" xfId="0" quotePrefix="1" applyFont="1" applyFill="1" applyBorder="1" applyAlignment="1">
      <alignment vertical="center" wrapText="1"/>
    </xf>
    <xf numFmtId="167" fontId="11" fillId="0" borderId="0" xfId="0" applyNumberFormat="1" applyFont="1" applyFill="1" applyBorder="1" applyAlignment="1">
      <alignment vertical="center" wrapText="1"/>
    </xf>
    <xf numFmtId="167" fontId="10" fillId="0" borderId="0" xfId="0" applyNumberFormat="1" applyFont="1" applyFill="1" applyBorder="1" applyAlignment="1">
      <alignment vertical="center" wrapText="1"/>
    </xf>
    <xf numFmtId="0" fontId="1" fillId="0" borderId="3" xfId="0" applyFont="1" applyFill="1" applyBorder="1" applyAlignment="1">
      <alignment vertical="center" wrapText="1"/>
    </xf>
    <xf numFmtId="0" fontId="1" fillId="0" borderId="2" xfId="0" applyNumberFormat="1" applyFont="1" applyFill="1" applyBorder="1" applyAlignment="1">
      <alignment horizontal="center" vertical="center" wrapText="1"/>
    </xf>
    <xf numFmtId="168" fontId="1" fillId="0" borderId="1" xfId="0" applyNumberFormat="1" applyFont="1" applyFill="1" applyBorder="1" applyAlignment="1">
      <alignment vertical="center" wrapText="1"/>
    </xf>
    <xf numFmtId="168" fontId="1" fillId="0" borderId="0" xfId="0" applyNumberFormat="1" applyFont="1" applyFill="1" applyBorder="1" applyAlignment="1">
      <alignment wrapText="1"/>
    </xf>
    <xf numFmtId="0" fontId="2"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4" xfId="0" applyNumberFormat="1" applyFont="1" applyFill="1" applyBorder="1" applyAlignment="1">
      <alignment horizontal="center" vertical="center" wrapText="1"/>
    </xf>
    <xf numFmtId="168" fontId="1" fillId="0" borderId="4" xfId="0" applyNumberFormat="1" applyFont="1" applyFill="1" applyBorder="1" applyAlignment="1">
      <alignment horizontal="right" wrapText="1"/>
    </xf>
    <xf numFmtId="0" fontId="1" fillId="0" borderId="1" xfId="0" quotePrefix="1" applyNumberFormat="1" applyFont="1" applyFill="1" applyBorder="1" applyAlignment="1">
      <alignment horizontal="center" vertical="center" wrapText="1"/>
    </xf>
    <xf numFmtId="168" fontId="1" fillId="0" borderId="2" xfId="0" applyNumberFormat="1" applyFont="1" applyFill="1" applyBorder="1" applyAlignment="1">
      <alignment horizontal="right" wrapText="1"/>
    </xf>
    <xf numFmtId="0" fontId="2" fillId="0" borderId="1" xfId="0" applyNumberFormat="1" applyFont="1" applyFill="1" applyBorder="1" applyAlignment="1">
      <alignment vertical="center" wrapText="1"/>
    </xf>
    <xf numFmtId="168" fontId="2" fillId="0" borderId="1" xfId="0" applyNumberFormat="1" applyFont="1" applyFill="1" applyBorder="1" applyAlignment="1">
      <alignment vertical="center" wrapText="1"/>
    </xf>
    <xf numFmtId="0" fontId="1" fillId="0" borderId="4" xfId="0" applyNumberFormat="1"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left" vertical="center" wrapText="1"/>
    </xf>
    <xf numFmtId="0" fontId="1" fillId="0" borderId="2" xfId="0" quotePrefix="1"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2" xfId="0" quotePrefix="1" applyNumberFormat="1" applyFont="1" applyFill="1" applyBorder="1" applyAlignment="1">
      <alignment horizontal="center" vertical="center" wrapText="1"/>
    </xf>
    <xf numFmtId="0" fontId="1" fillId="2" borderId="1" xfId="0" applyFont="1" applyFill="1" applyBorder="1" applyAlignment="1">
      <alignment horizontal="left" wrapText="1"/>
    </xf>
    <xf numFmtId="0" fontId="1" fillId="2" borderId="1" xfId="0" applyFont="1" applyFill="1" applyBorder="1" applyAlignment="1">
      <alignment horizontal="left" vertical="center" wrapText="1"/>
    </xf>
    <xf numFmtId="167" fontId="1" fillId="0" borderId="1" xfId="0" applyNumberFormat="1" applyFont="1" applyFill="1" applyBorder="1" applyAlignment="1">
      <alignment horizontal="left"/>
    </xf>
    <xf numFmtId="0" fontId="1" fillId="0" borderId="1" xfId="0" quotePrefix="1" applyFont="1" applyFill="1" applyBorder="1" applyAlignment="1">
      <alignment horizontal="center" vertical="center" wrapText="1"/>
    </xf>
    <xf numFmtId="168" fontId="1" fillId="0" borderId="0" xfId="0" applyNumberFormat="1" applyFont="1" applyFill="1" applyBorder="1" applyAlignment="1">
      <alignment vertical="center" wrapText="1"/>
    </xf>
    <xf numFmtId="168" fontId="1" fillId="0" borderId="0" xfId="0" applyNumberFormat="1" applyFont="1" applyFill="1"/>
    <xf numFmtId="0" fontId="2" fillId="0" borderId="7" xfId="0" applyFont="1" applyFill="1" applyBorder="1" applyAlignment="1">
      <alignment horizontal="center" wrapText="1"/>
    </xf>
    <xf numFmtId="0" fontId="2" fillId="0" borderId="3" xfId="0" applyFont="1" applyFill="1" applyBorder="1" applyAlignment="1">
      <alignment horizontal="center" wrapText="1"/>
    </xf>
    <xf numFmtId="0" fontId="1" fillId="0" borderId="0" xfId="0" applyFont="1" applyFill="1" applyBorder="1" applyAlignment="1">
      <alignment horizontal="center" vertical="center" wrapText="1"/>
    </xf>
    <xf numFmtId="0" fontId="2" fillId="0" borderId="7" xfId="0" applyFont="1" applyFill="1" applyBorder="1" applyAlignment="1">
      <alignment horizontal="center"/>
    </xf>
    <xf numFmtId="0" fontId="2" fillId="0" borderId="3" xfId="0" applyFont="1" applyFill="1" applyBorder="1" applyAlignment="1">
      <alignment horizontal="center"/>
    </xf>
    <xf numFmtId="0" fontId="2" fillId="0" borderId="0" xfId="0" applyFont="1" applyFill="1" applyAlignment="1">
      <alignment horizontal="center" wrapText="1"/>
    </xf>
    <xf numFmtId="0" fontId="1" fillId="0" borderId="0" xfId="0" applyFont="1" applyFill="1" applyBorder="1" applyAlignment="1">
      <alignment horizontal="left" vertical="center" wrapText="1"/>
    </xf>
    <xf numFmtId="0" fontId="1" fillId="0" borderId="1"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1" fillId="0" borderId="4" xfId="0" quotePrefix="1" applyNumberFormat="1" applyFont="1" applyFill="1" applyBorder="1" applyAlignment="1">
      <alignment horizontal="center" vertical="center" wrapText="1"/>
    </xf>
    <xf numFmtId="0" fontId="1" fillId="0" borderId="6" xfId="0" quotePrefix="1" applyNumberFormat="1" applyFont="1" applyFill="1" applyBorder="1" applyAlignment="1">
      <alignment horizontal="center" vertical="center" wrapText="1"/>
    </xf>
    <xf numFmtId="0" fontId="1" fillId="0" borderId="2" xfId="0" quotePrefix="1" applyNumberFormat="1" applyFont="1" applyFill="1" applyBorder="1" applyAlignment="1">
      <alignment horizontal="center" vertical="center" wrapText="1"/>
    </xf>
    <xf numFmtId="0" fontId="1" fillId="0" borderId="4" xfId="0" applyNumberFormat="1" applyFont="1" applyFill="1" applyBorder="1" applyAlignment="1">
      <alignment horizontal="left" vertical="center" wrapText="1"/>
    </xf>
    <xf numFmtId="0" fontId="1" fillId="0" borderId="6" xfId="0" applyNumberFormat="1" applyFont="1" applyFill="1" applyBorder="1" applyAlignment="1">
      <alignment horizontal="left" vertical="center" wrapText="1"/>
    </xf>
    <xf numFmtId="0" fontId="1" fillId="0" borderId="2" xfId="0" applyNumberFormat="1"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 fillId="0" borderId="4" xfId="0" quotePrefix="1" applyFont="1" applyFill="1" applyBorder="1" applyAlignment="1">
      <alignment horizontal="center" vertical="center" wrapText="1"/>
    </xf>
    <xf numFmtId="0" fontId="1" fillId="0" borderId="6" xfId="0" quotePrefix="1" applyFont="1" applyFill="1" applyBorder="1" applyAlignment="1">
      <alignment horizontal="center" vertical="center" wrapText="1"/>
    </xf>
    <xf numFmtId="0" fontId="1" fillId="0" borderId="2" xfId="0" quotePrefix="1" applyFont="1" applyFill="1" applyBorder="1" applyAlignment="1">
      <alignment horizontal="center" vertical="center" wrapText="1"/>
    </xf>
    <xf numFmtId="0" fontId="2" fillId="0" borderId="0" xfId="0" applyFont="1" applyFill="1" applyBorder="1" applyAlignment="1">
      <alignment horizontal="center" wrapText="1"/>
    </xf>
    <xf numFmtId="0" fontId="1" fillId="0" borderId="1" xfId="0" applyFont="1" applyFill="1" applyBorder="1" applyAlignment="1">
      <alignment horizontal="center" vertical="center" wrapText="1"/>
    </xf>
    <xf numFmtId="0" fontId="1" fillId="0" borderId="1" xfId="0" quotePrefix="1" applyFont="1" applyFill="1" applyBorder="1" applyAlignment="1">
      <alignment horizontal="center" vertical="center" wrapText="1"/>
    </xf>
    <xf numFmtId="0" fontId="2" fillId="0" borderId="0" xfId="0" applyNumberFormat="1" applyFont="1" applyFill="1" applyAlignment="1">
      <alignment horizontal="center" vertical="justify" wrapText="1"/>
    </xf>
    <xf numFmtId="168" fontId="1" fillId="2" borderId="1" xfId="0" applyNumberFormat="1" applyFont="1" applyFill="1" applyBorder="1" applyAlignment="1">
      <alignment horizontal="right" wrapText="1"/>
    </xf>
    <xf numFmtId="168" fontId="2" fillId="2" borderId="1" xfId="0" applyNumberFormat="1" applyFont="1" applyFill="1" applyBorder="1" applyAlignment="1">
      <alignment horizontal="right"/>
    </xf>
    <xf numFmtId="168" fontId="1" fillId="2" borderId="1" xfId="0" applyNumberFormat="1" applyFont="1" applyFill="1" applyBorder="1" applyAlignment="1">
      <alignment horizontal="right"/>
    </xf>
    <xf numFmtId="0" fontId="1" fillId="2" borderId="1" xfId="0" applyNumberFormat="1" applyFont="1" applyFill="1" applyBorder="1" applyAlignment="1">
      <alignment horizontal="center"/>
    </xf>
    <xf numFmtId="0" fontId="13" fillId="2" borderId="0" xfId="0" applyFont="1" applyFill="1"/>
    <xf numFmtId="0" fontId="1" fillId="2" borderId="1" xfId="0" applyFont="1" applyFill="1" applyBorder="1" applyAlignment="1">
      <alignment wrapText="1"/>
    </xf>
    <xf numFmtId="168" fontId="2" fillId="2" borderId="1" xfId="0" applyNumberFormat="1" applyFont="1" applyFill="1" applyBorder="1" applyAlignment="1">
      <alignment horizontal="right" wrapText="1"/>
    </xf>
    <xf numFmtId="0" fontId="1" fillId="2" borderId="1" xfId="0" applyFont="1" applyFill="1" applyBorder="1" applyAlignment="1">
      <alignment horizontal="center" wrapText="1"/>
    </xf>
    <xf numFmtId="0" fontId="1" fillId="2" borderId="4" xfId="0" quotePrefix="1" applyFont="1" applyFill="1" applyBorder="1" applyAlignment="1">
      <alignment horizontal="center" vertical="center" wrapText="1"/>
    </xf>
    <xf numFmtId="168" fontId="1" fillId="2" borderId="1" xfId="0" applyNumberFormat="1" applyFont="1" applyFill="1" applyBorder="1" applyAlignment="1">
      <alignment wrapText="1"/>
    </xf>
    <xf numFmtId="0" fontId="1" fillId="2" borderId="6" xfId="0" quotePrefix="1" applyFont="1" applyFill="1" applyBorder="1" applyAlignment="1">
      <alignment horizontal="center" vertical="center" wrapText="1"/>
    </xf>
    <xf numFmtId="0" fontId="1" fillId="2" borderId="1" xfId="0" applyFont="1" applyFill="1" applyBorder="1" applyAlignment="1">
      <alignment vertical="center" wrapText="1"/>
    </xf>
    <xf numFmtId="0" fontId="1" fillId="2" borderId="2" xfId="0" quotePrefix="1" applyFont="1" applyFill="1" applyBorder="1" applyAlignment="1">
      <alignment horizontal="center" vertical="center" wrapText="1"/>
    </xf>
    <xf numFmtId="0" fontId="2" fillId="2" borderId="1" xfId="0" applyFont="1" applyFill="1" applyBorder="1" applyAlignment="1">
      <alignment horizontal="center" wrapText="1"/>
    </xf>
    <xf numFmtId="0" fontId="1" fillId="2" borderId="4" xfId="0" applyFont="1" applyFill="1" applyBorder="1" applyAlignment="1">
      <alignment horizontal="left" vertical="center" wrapText="1"/>
    </xf>
    <xf numFmtId="0" fontId="2" fillId="2" borderId="1" xfId="0" applyFont="1" applyFill="1" applyBorder="1" applyAlignment="1">
      <alignment horizontal="left" wrapText="1"/>
    </xf>
    <xf numFmtId="168" fontId="2" fillId="2" borderId="1" xfId="0" applyNumberFormat="1" applyFont="1" applyFill="1" applyBorder="1" applyAlignment="1">
      <alignment wrapText="1"/>
    </xf>
    <xf numFmtId="0" fontId="1" fillId="2" borderId="2" xfId="0" applyFont="1" applyFill="1" applyBorder="1" applyAlignment="1">
      <alignment horizontal="left" vertical="center" wrapText="1"/>
    </xf>
    <xf numFmtId="0" fontId="1" fillId="2" borderId="1" xfId="0" applyNumberFormat="1" applyFont="1" applyFill="1" applyBorder="1" applyAlignment="1">
      <alignment vertical="center" wrapText="1"/>
    </xf>
    <xf numFmtId="0" fontId="1" fillId="2" borderId="1" xfId="0" quotePrefix="1"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xf numFmtId="0" fontId="1" fillId="2" borderId="3" xfId="0" applyFont="1" applyFill="1" applyBorder="1" applyAlignment="1">
      <alignment vertical="center" wrapText="1"/>
    </xf>
    <xf numFmtId="0" fontId="1" fillId="2" borderId="2" xfId="0" quotePrefix="1" applyFont="1" applyFill="1" applyBorder="1" applyAlignment="1">
      <alignment horizontal="center" vertical="center" wrapText="1"/>
    </xf>
    <xf numFmtId="0" fontId="1" fillId="2" borderId="4" xfId="0" applyFont="1" applyFill="1" applyBorder="1" applyAlignment="1">
      <alignment vertical="center" wrapText="1"/>
    </xf>
    <xf numFmtId="167" fontId="1" fillId="2" borderId="1" xfId="0" applyNumberFormat="1" applyFont="1" applyFill="1" applyBorder="1" applyAlignment="1">
      <alignment horizontal="left" vertical="center" wrapText="1"/>
    </xf>
    <xf numFmtId="0" fontId="1" fillId="2" borderId="1" xfId="0" applyFont="1" applyFill="1" applyBorder="1" applyAlignment="1">
      <alignment horizontal="center" wrapText="1"/>
    </xf>
    <xf numFmtId="0" fontId="2" fillId="2" borderId="1" xfId="0" applyFont="1" applyFill="1" applyBorder="1" applyAlignment="1">
      <alignment horizontal="center" wrapText="1"/>
    </xf>
    <xf numFmtId="0" fontId="1" fillId="2" borderId="0" xfId="0" applyFont="1" applyFill="1" applyBorder="1" applyAlignment="1">
      <alignment wrapText="1"/>
    </xf>
    <xf numFmtId="168" fontId="1" fillId="2" borderId="0" xfId="0" applyNumberFormat="1" applyFont="1" applyFill="1" applyBorder="1" applyAlignment="1">
      <alignment wrapText="1"/>
    </xf>
    <xf numFmtId="0" fontId="1" fillId="2" borderId="1" xfId="0" applyNumberFormat="1" applyFont="1" applyFill="1" applyBorder="1" applyAlignment="1">
      <alignment horizontal="center" vertical="justify"/>
    </xf>
    <xf numFmtId="0" fontId="1" fillId="2" borderId="1" xfId="0" applyNumberFormat="1" applyFont="1" applyFill="1" applyBorder="1" applyAlignment="1">
      <alignment horizontal="center" vertical="center" wrapText="1"/>
    </xf>
    <xf numFmtId="0" fontId="1" fillId="2" borderId="1" xfId="0" applyNumberFormat="1" applyFont="1" applyFill="1" applyBorder="1" applyAlignment="1">
      <alignment horizontal="center" vertical="justify" wrapText="1"/>
    </xf>
    <xf numFmtId="0" fontId="1" fillId="2" borderId="3" xfId="0" applyNumberFormat="1" applyFont="1" applyFill="1" applyBorder="1" applyAlignment="1">
      <alignment horizontal="center" vertical="justify"/>
    </xf>
    <xf numFmtId="0" fontId="1" fillId="2" borderId="1" xfId="0" applyFont="1" applyFill="1" applyBorder="1" applyAlignment="1">
      <alignment vertical="justify" wrapText="1"/>
    </xf>
    <xf numFmtId="49" fontId="1" fillId="2" borderId="3" xfId="0" applyNumberFormat="1" applyFont="1" applyFill="1" applyBorder="1" applyAlignment="1">
      <alignment horizontal="center" vertical="justify"/>
    </xf>
    <xf numFmtId="0" fontId="2" fillId="2" borderId="8" xfId="0" applyNumberFormat="1" applyFont="1" applyFill="1" applyBorder="1" applyAlignment="1">
      <alignment horizontal="center" vertical="justify" wrapText="1"/>
    </xf>
    <xf numFmtId="0" fontId="2" fillId="2" borderId="3" xfId="0" applyNumberFormat="1" applyFont="1" applyFill="1" applyBorder="1" applyAlignment="1">
      <alignment horizontal="center" vertical="justify" wrapText="1"/>
    </xf>
    <xf numFmtId="0" fontId="1" fillId="2" borderId="3" xfId="0" applyNumberFormat="1" applyFont="1" applyFill="1" applyBorder="1" applyAlignment="1">
      <alignment horizontal="center" vertical="justify"/>
    </xf>
    <xf numFmtId="0" fontId="1" fillId="2" borderId="1" xfId="0" applyNumberFormat="1" applyFont="1" applyFill="1" applyBorder="1" applyAlignment="1">
      <alignment horizontal="center" vertical="justify"/>
    </xf>
    <xf numFmtId="0" fontId="2" fillId="2" borderId="3" xfId="0" applyNumberFormat="1" applyFont="1" applyFill="1" applyBorder="1" applyAlignment="1">
      <alignment horizontal="center" vertical="justify"/>
    </xf>
    <xf numFmtId="0" fontId="2" fillId="2" borderId="1" xfId="0" applyNumberFormat="1" applyFont="1" applyFill="1" applyBorder="1" applyAlignment="1">
      <alignment horizontal="center" vertical="justify"/>
    </xf>
  </cellXfs>
  <cellStyles count="9">
    <cellStyle name="Comma 2" xfId="1"/>
    <cellStyle name="Comma 3" xfId="2"/>
    <cellStyle name="Currency 2" xfId="3"/>
    <cellStyle name="Currency 2 2" xfId="4"/>
    <cellStyle name="Įprastas" xfId="0" builtinId="0"/>
    <cellStyle name="Įprastas 2" xfId="5"/>
    <cellStyle name="Normal 2" xfId="6"/>
    <cellStyle name="Normal 2 2" xfId="7"/>
    <cellStyle name="Normal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C30"/>
  <sheetViews>
    <sheetView topLeftCell="A4" workbookViewId="0">
      <selection activeCell="A16" sqref="A16:B22"/>
    </sheetView>
  </sheetViews>
  <sheetFormatPr defaultColWidth="9.140625" defaultRowHeight="15" x14ac:dyDescent="0.25"/>
  <cols>
    <col min="1" max="1" width="7.140625" style="13" customWidth="1"/>
    <col min="2" max="2" width="112.85546875" style="4" customWidth="1"/>
    <col min="3" max="3" width="12.42578125" style="4" customWidth="1"/>
    <col min="4" max="16384" width="9.140625" style="4"/>
  </cols>
  <sheetData>
    <row r="1" spans="1:3" ht="15" customHeight="1" x14ac:dyDescent="0.25">
      <c r="B1" s="92" t="s">
        <v>25</v>
      </c>
      <c r="C1" s="92"/>
    </row>
    <row r="2" spans="1:3" ht="15" customHeight="1" x14ac:dyDescent="0.25">
      <c r="B2" s="92" t="s">
        <v>123</v>
      </c>
      <c r="C2" s="92"/>
    </row>
    <row r="3" spans="1:3" ht="15" customHeight="1" x14ac:dyDescent="0.25">
      <c r="B3" s="92" t="s">
        <v>54</v>
      </c>
      <c r="C3" s="92"/>
    </row>
    <row r="4" spans="1:3" ht="15" customHeight="1" x14ac:dyDescent="0.25">
      <c r="B4" s="92" t="s">
        <v>52</v>
      </c>
      <c r="C4" s="92"/>
    </row>
    <row r="5" spans="1:3" ht="16.5" customHeight="1" x14ac:dyDescent="0.25">
      <c r="B5" s="15" t="s">
        <v>53</v>
      </c>
      <c r="C5" s="2"/>
    </row>
    <row r="6" spans="1:3" ht="12.75" customHeight="1" x14ac:dyDescent="0.25">
      <c r="B6" s="15"/>
      <c r="C6" s="19" t="s">
        <v>23</v>
      </c>
    </row>
    <row r="7" spans="1:3" ht="24.75" customHeight="1" x14ac:dyDescent="0.25">
      <c r="A7" s="16" t="s">
        <v>10</v>
      </c>
      <c r="B7" s="3" t="s">
        <v>11</v>
      </c>
      <c r="C7" s="3" t="s">
        <v>1</v>
      </c>
    </row>
    <row r="8" spans="1:3" ht="16.5" customHeight="1" x14ac:dyDescent="0.25">
      <c r="A8" s="23" t="s">
        <v>34</v>
      </c>
      <c r="B8" s="24" t="s">
        <v>181</v>
      </c>
      <c r="C8" s="33">
        <v>1100</v>
      </c>
    </row>
    <row r="9" spans="1:3" ht="33.75" customHeight="1" x14ac:dyDescent="0.25">
      <c r="A9" s="23" t="s">
        <v>182</v>
      </c>
      <c r="B9" s="24" t="s">
        <v>183</v>
      </c>
      <c r="C9" s="115">
        <v>611</v>
      </c>
    </row>
    <row r="10" spans="1:3" ht="17.25" customHeight="1" x14ac:dyDescent="0.25">
      <c r="A10" s="23" t="s">
        <v>114</v>
      </c>
      <c r="B10" s="86" t="s">
        <v>184</v>
      </c>
      <c r="C10" s="115">
        <v>27</v>
      </c>
    </row>
    <row r="11" spans="1:3" ht="17.25" customHeight="1" x14ac:dyDescent="0.25">
      <c r="A11" s="23" t="s">
        <v>116</v>
      </c>
      <c r="B11" s="24" t="s">
        <v>185</v>
      </c>
      <c r="C11" s="115">
        <v>75</v>
      </c>
    </row>
    <row r="12" spans="1:3" ht="17.25" customHeight="1" x14ac:dyDescent="0.25">
      <c r="A12" s="27" t="s">
        <v>36</v>
      </c>
      <c r="B12" s="25" t="s">
        <v>26</v>
      </c>
      <c r="C12" s="116">
        <f>SUM(C13:C21)</f>
        <v>1102.085</v>
      </c>
    </row>
    <row r="13" spans="1:3" ht="17.25" customHeight="1" x14ac:dyDescent="0.25">
      <c r="A13" s="23" t="s">
        <v>93</v>
      </c>
      <c r="B13" s="24" t="s">
        <v>94</v>
      </c>
      <c r="C13" s="117">
        <v>700</v>
      </c>
    </row>
    <row r="14" spans="1:3" ht="17.25" customHeight="1" x14ac:dyDescent="0.25">
      <c r="A14" s="23" t="s">
        <v>178</v>
      </c>
      <c r="B14" s="84" t="s">
        <v>219</v>
      </c>
      <c r="C14" s="117">
        <v>3.2839999999999998</v>
      </c>
    </row>
    <row r="15" spans="1:3" ht="33" customHeight="1" x14ac:dyDescent="0.25">
      <c r="A15" s="23" t="s">
        <v>91</v>
      </c>
      <c r="B15" s="9" t="s">
        <v>92</v>
      </c>
      <c r="C15" s="115">
        <v>72.775999999999996</v>
      </c>
    </row>
    <row r="16" spans="1:3" ht="33" customHeight="1" x14ac:dyDescent="0.25">
      <c r="A16" s="118" t="s">
        <v>225</v>
      </c>
      <c r="B16" s="84" t="s">
        <v>226</v>
      </c>
      <c r="C16" s="115">
        <v>13.324999999999999</v>
      </c>
    </row>
    <row r="17" spans="1:3" ht="33" customHeight="1" x14ac:dyDescent="0.25">
      <c r="A17" s="118" t="s">
        <v>171</v>
      </c>
      <c r="B17" s="84" t="s">
        <v>231</v>
      </c>
      <c r="C17" s="115">
        <v>228.9</v>
      </c>
    </row>
    <row r="18" spans="1:3" ht="45.75" customHeight="1" x14ac:dyDescent="0.25">
      <c r="A18" s="118" t="s">
        <v>194</v>
      </c>
      <c r="B18" s="84" t="s">
        <v>217</v>
      </c>
      <c r="C18" s="115">
        <v>13.7</v>
      </c>
    </row>
    <row r="19" spans="1:3" ht="32.25" customHeight="1" x14ac:dyDescent="0.25">
      <c r="A19" s="118" t="s">
        <v>195</v>
      </c>
      <c r="B19" s="84" t="s">
        <v>218</v>
      </c>
      <c r="C19" s="115">
        <v>26.4</v>
      </c>
    </row>
    <row r="20" spans="1:3" ht="16.5" customHeight="1" x14ac:dyDescent="0.25">
      <c r="A20" s="118" t="s">
        <v>220</v>
      </c>
      <c r="B20" s="84" t="s">
        <v>221</v>
      </c>
      <c r="C20" s="115">
        <v>5</v>
      </c>
    </row>
    <row r="21" spans="1:3" ht="16.5" customHeight="1" x14ac:dyDescent="0.25">
      <c r="A21" s="118" t="s">
        <v>227</v>
      </c>
      <c r="B21" s="119" t="s">
        <v>232</v>
      </c>
      <c r="C21" s="115">
        <v>38.700000000000003</v>
      </c>
    </row>
    <row r="22" spans="1:3" ht="15.75" customHeight="1" x14ac:dyDescent="0.25">
      <c r="A22" s="118" t="s">
        <v>39</v>
      </c>
      <c r="B22" s="120" t="s">
        <v>186</v>
      </c>
      <c r="C22" s="115">
        <v>10</v>
      </c>
    </row>
    <row r="23" spans="1:3" ht="17.25" customHeight="1" x14ac:dyDescent="0.25">
      <c r="A23" s="23" t="s">
        <v>40</v>
      </c>
      <c r="B23" s="24" t="s">
        <v>30</v>
      </c>
      <c r="C23" s="115">
        <v>20</v>
      </c>
    </row>
    <row r="24" spans="1:3" ht="17.25" customHeight="1" x14ac:dyDescent="0.25">
      <c r="A24" s="23" t="s">
        <v>41</v>
      </c>
      <c r="B24" s="1" t="s">
        <v>29</v>
      </c>
      <c r="C24" s="115">
        <v>2</v>
      </c>
    </row>
    <row r="25" spans="1:3" ht="17.25" customHeight="1" x14ac:dyDescent="0.25">
      <c r="A25" s="23" t="s">
        <v>108</v>
      </c>
      <c r="B25" s="1" t="s">
        <v>15</v>
      </c>
      <c r="C25" s="115">
        <v>4</v>
      </c>
    </row>
    <row r="26" spans="1:3" ht="17.25" customHeight="1" x14ac:dyDescent="0.25">
      <c r="A26" s="23" t="s">
        <v>105</v>
      </c>
      <c r="B26" s="1" t="s">
        <v>193</v>
      </c>
      <c r="C26" s="115">
        <v>4</v>
      </c>
    </row>
    <row r="27" spans="1:3" ht="18.75" customHeight="1" x14ac:dyDescent="0.25">
      <c r="A27" s="90" t="s">
        <v>12</v>
      </c>
      <c r="B27" s="91"/>
      <c r="C27" s="116">
        <f>SUM(C8,C10:C11,C13:C26)</f>
        <v>2344.085</v>
      </c>
    </row>
    <row r="29" spans="1:3" x14ac:dyDescent="0.25">
      <c r="C29" s="89"/>
    </row>
    <row r="30" spans="1:3" x14ac:dyDescent="0.25">
      <c r="C30" s="8"/>
    </row>
  </sheetData>
  <mergeCells count="5">
    <mergeCell ref="A27:B27"/>
    <mergeCell ref="B1:C1"/>
    <mergeCell ref="B2:C2"/>
    <mergeCell ref="B3:C3"/>
    <mergeCell ref="B4:C4"/>
  </mergeCells>
  <phoneticPr fontId="0" type="noConversion"/>
  <pageMargins left="0.78740157480314965" right="0.39370078740157483" top="0.59055118110236227" bottom="0.59055118110236227" header="0" footer="0"/>
  <pageSetup paperSize="9" scale="8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16"/>
  <sheetViews>
    <sheetView workbookViewId="0">
      <selection activeCell="B29" sqref="B29"/>
    </sheetView>
  </sheetViews>
  <sheetFormatPr defaultColWidth="9.140625" defaultRowHeight="15" x14ac:dyDescent="0.25"/>
  <cols>
    <col min="1" max="1" width="4.140625" style="28" customWidth="1"/>
    <col min="2" max="2" width="52.140625" style="4" customWidth="1"/>
    <col min="3" max="6" width="18.7109375" style="4" customWidth="1"/>
    <col min="7" max="7" width="12.85546875" style="4" customWidth="1"/>
    <col min="8" max="8" width="9.42578125" style="4" customWidth="1"/>
    <col min="9" max="9" width="26.7109375" style="4" customWidth="1"/>
    <col min="10" max="10" width="19.85546875" style="4" customWidth="1"/>
    <col min="11" max="16384" width="9.140625" style="4"/>
  </cols>
  <sheetData>
    <row r="1" spans="1:10" ht="15" customHeight="1" x14ac:dyDescent="0.25">
      <c r="D1" s="31" t="s">
        <v>49</v>
      </c>
      <c r="E1" s="96" t="s">
        <v>44</v>
      </c>
      <c r="F1" s="96"/>
      <c r="G1" s="31"/>
      <c r="H1" s="31"/>
      <c r="I1" s="31"/>
      <c r="J1" s="14"/>
    </row>
    <row r="2" spans="1:10" ht="15" customHeight="1" x14ac:dyDescent="0.25">
      <c r="D2" s="31" t="s">
        <v>48</v>
      </c>
      <c r="E2" s="96" t="s">
        <v>124</v>
      </c>
      <c r="F2" s="96"/>
      <c r="G2" s="31"/>
      <c r="H2" s="31"/>
      <c r="I2" s="31"/>
      <c r="J2" s="14"/>
    </row>
    <row r="3" spans="1:10" ht="15" customHeight="1" x14ac:dyDescent="0.25">
      <c r="A3" s="28" t="s">
        <v>14</v>
      </c>
      <c r="D3" s="31"/>
      <c r="E3" s="96" t="s">
        <v>55</v>
      </c>
      <c r="F3" s="96"/>
      <c r="G3" s="31"/>
      <c r="H3" s="31"/>
      <c r="I3" s="31"/>
      <c r="J3" s="14"/>
    </row>
    <row r="4" spans="1:10" ht="15" customHeight="1" x14ac:dyDescent="0.25">
      <c r="D4" s="31"/>
      <c r="E4" s="96" t="s">
        <v>45</v>
      </c>
      <c r="F4" s="96"/>
      <c r="G4" s="31"/>
      <c r="H4" s="31"/>
      <c r="I4" s="31"/>
      <c r="J4" s="14"/>
    </row>
    <row r="5" spans="1:10" ht="14.25" customHeight="1" x14ac:dyDescent="0.25">
      <c r="D5" s="31"/>
      <c r="E5" s="96"/>
      <c r="F5" s="96"/>
      <c r="G5" s="31"/>
      <c r="H5" s="31"/>
      <c r="I5" s="31"/>
      <c r="J5" s="14"/>
    </row>
    <row r="6" spans="1:10" ht="31.5" customHeight="1" x14ac:dyDescent="0.25">
      <c r="A6" s="95" t="s">
        <v>56</v>
      </c>
      <c r="B6" s="95"/>
      <c r="C6" s="95"/>
      <c r="D6" s="95"/>
      <c r="E6" s="95"/>
      <c r="F6" s="95"/>
    </row>
    <row r="7" spans="1:10" ht="15" customHeight="1" x14ac:dyDescent="0.25">
      <c r="F7" s="26" t="s">
        <v>23</v>
      </c>
    </row>
    <row r="8" spans="1:10" ht="63" customHeight="1" x14ac:dyDescent="0.25">
      <c r="A8" s="39" t="s">
        <v>0</v>
      </c>
      <c r="B8" s="39" t="s">
        <v>9</v>
      </c>
      <c r="C8" s="39" t="s">
        <v>1</v>
      </c>
      <c r="D8" s="39" t="s">
        <v>28</v>
      </c>
      <c r="E8" s="39" t="s">
        <v>29</v>
      </c>
      <c r="F8" s="39" t="s">
        <v>15</v>
      </c>
    </row>
    <row r="9" spans="1:10" ht="16.5" customHeight="1" x14ac:dyDescent="0.25">
      <c r="A9" s="12" t="s">
        <v>34</v>
      </c>
      <c r="B9" s="29" t="s">
        <v>83</v>
      </c>
      <c r="C9" s="33">
        <f t="shared" ref="C9:C13" si="0">SUM(D9+E9+F9)</f>
        <v>3</v>
      </c>
      <c r="D9" s="35"/>
      <c r="E9" s="35"/>
      <c r="F9" s="35">
        <v>3</v>
      </c>
    </row>
    <row r="10" spans="1:10" ht="16.5" customHeight="1" x14ac:dyDescent="0.25">
      <c r="A10" s="3" t="s">
        <v>129</v>
      </c>
      <c r="B10" s="1" t="s">
        <v>85</v>
      </c>
      <c r="C10" s="33">
        <f t="shared" si="0"/>
        <v>1</v>
      </c>
      <c r="D10" s="35"/>
      <c r="E10" s="35"/>
      <c r="F10" s="35">
        <v>1</v>
      </c>
    </row>
    <row r="11" spans="1:10" ht="16.5" customHeight="1" x14ac:dyDescent="0.25">
      <c r="A11" s="12" t="s">
        <v>136</v>
      </c>
      <c r="B11" s="1" t="s">
        <v>134</v>
      </c>
      <c r="C11" s="33">
        <f t="shared" si="0"/>
        <v>2</v>
      </c>
      <c r="D11" s="35"/>
      <c r="E11" s="35">
        <v>2</v>
      </c>
      <c r="F11" s="35"/>
    </row>
    <row r="12" spans="1:10" ht="16.5" customHeight="1" x14ac:dyDescent="0.25">
      <c r="A12" s="12" t="s">
        <v>81</v>
      </c>
      <c r="B12" s="1" t="s">
        <v>145</v>
      </c>
      <c r="C12" s="33">
        <f t="shared" si="0"/>
        <v>20</v>
      </c>
      <c r="D12" s="35">
        <v>20</v>
      </c>
      <c r="E12" s="35"/>
      <c r="F12" s="35"/>
    </row>
    <row r="13" spans="1:10" ht="13.5" customHeight="1" x14ac:dyDescent="0.25">
      <c r="A13" s="93" t="s">
        <v>4</v>
      </c>
      <c r="B13" s="94"/>
      <c r="C13" s="34">
        <f t="shared" si="0"/>
        <v>26</v>
      </c>
      <c r="D13" s="34">
        <f t="shared" ref="D13:E13" si="1">SUM(D9:D12)</f>
        <v>20</v>
      </c>
      <c r="E13" s="34">
        <f t="shared" si="1"/>
        <v>2</v>
      </c>
      <c r="F13" s="34">
        <f>SUM(F9:F12)</f>
        <v>4</v>
      </c>
    </row>
    <row r="14" spans="1:10" x14ac:dyDescent="0.25">
      <c r="D14" s="8"/>
      <c r="E14" s="8"/>
      <c r="F14" s="8"/>
    </row>
    <row r="15" spans="1:10" x14ac:dyDescent="0.25">
      <c r="C15" s="8"/>
      <c r="D15" s="8"/>
      <c r="E15" s="8"/>
      <c r="F15" s="8"/>
    </row>
    <row r="16" spans="1:10" x14ac:dyDescent="0.25">
      <c r="F16" s="8"/>
    </row>
  </sheetData>
  <mergeCells count="7">
    <mergeCell ref="A13:B13"/>
    <mergeCell ref="A6:F6"/>
    <mergeCell ref="E1:F1"/>
    <mergeCell ref="E2:F2"/>
    <mergeCell ref="E3:F3"/>
    <mergeCell ref="E5:F5"/>
    <mergeCell ref="E4:F4"/>
  </mergeCells>
  <phoneticPr fontId="0" type="noConversion"/>
  <pageMargins left="0.7" right="0.7" top="0.75" bottom="0.75" header="0.3" footer="0.3"/>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workbookViewId="0">
      <selection activeCell="F45" sqref="F45:F59"/>
    </sheetView>
  </sheetViews>
  <sheetFormatPr defaultColWidth="9.140625" defaultRowHeight="15" x14ac:dyDescent="0.2"/>
  <cols>
    <col min="1" max="1" width="6" style="18" customWidth="1"/>
    <col min="2" max="2" width="15.140625" style="18" customWidth="1"/>
    <col min="3" max="3" width="39.5703125" style="18" customWidth="1"/>
    <col min="4" max="4" width="46.140625" style="18" customWidth="1"/>
    <col min="5" max="5" width="12.5703125" style="18" customWidth="1"/>
    <col min="6" max="6" width="14.140625" style="18" customWidth="1"/>
    <col min="7" max="7" width="9.140625" style="18"/>
    <col min="8" max="8" width="11" style="18" customWidth="1"/>
    <col min="9" max="16384" width="9.140625" style="18"/>
  </cols>
  <sheetData>
    <row r="1" spans="1:7" ht="13.5" customHeight="1" x14ac:dyDescent="0.2">
      <c r="D1" s="31"/>
      <c r="E1" s="96" t="s">
        <v>44</v>
      </c>
      <c r="F1" s="96"/>
    </row>
    <row r="2" spans="1:7" ht="13.5" customHeight="1" x14ac:dyDescent="0.2">
      <c r="D2" s="31"/>
      <c r="E2" s="96" t="s">
        <v>124</v>
      </c>
      <c r="F2" s="96"/>
    </row>
    <row r="3" spans="1:7" ht="13.5" customHeight="1" x14ac:dyDescent="0.2">
      <c r="D3" s="31"/>
      <c r="E3" s="96" t="s">
        <v>55</v>
      </c>
      <c r="F3" s="96"/>
    </row>
    <row r="4" spans="1:7" ht="13.5" customHeight="1" x14ac:dyDescent="0.2">
      <c r="D4" s="31"/>
      <c r="E4" s="96" t="s">
        <v>46</v>
      </c>
      <c r="F4" s="96"/>
    </row>
    <row r="5" spans="1:7" ht="14.25" customHeight="1" x14ac:dyDescent="0.2">
      <c r="D5" s="41"/>
      <c r="E5" s="41"/>
      <c r="F5" s="41"/>
    </row>
    <row r="6" spans="1:7" ht="31.5" customHeight="1" x14ac:dyDescent="0.2">
      <c r="A6" s="98" t="s">
        <v>57</v>
      </c>
      <c r="B6" s="98"/>
      <c r="C6" s="98"/>
      <c r="D6" s="98"/>
      <c r="E6" s="98"/>
      <c r="F6" s="98"/>
      <c r="G6" s="45"/>
    </row>
    <row r="7" spans="1:7" ht="15" customHeight="1" x14ac:dyDescent="0.2">
      <c r="B7" s="43"/>
      <c r="C7" s="43"/>
      <c r="D7" s="43"/>
      <c r="E7" s="43"/>
      <c r="F7" s="38" t="s">
        <v>23</v>
      </c>
    </row>
    <row r="8" spans="1:7" ht="43.5" customHeight="1" x14ac:dyDescent="0.2">
      <c r="A8" s="42" t="s">
        <v>21</v>
      </c>
      <c r="B8" s="42" t="s">
        <v>16</v>
      </c>
      <c r="C8" s="42" t="s">
        <v>17</v>
      </c>
      <c r="D8" s="42" t="s">
        <v>18</v>
      </c>
      <c r="E8" s="42" t="s">
        <v>33</v>
      </c>
      <c r="F8" s="42" t="s">
        <v>2</v>
      </c>
    </row>
    <row r="9" spans="1:7" ht="15.75" customHeight="1" x14ac:dyDescent="0.25">
      <c r="A9" s="49" t="s">
        <v>34</v>
      </c>
      <c r="B9" s="100" t="s">
        <v>7</v>
      </c>
      <c r="C9" s="63" t="s">
        <v>83</v>
      </c>
      <c r="D9" s="29" t="s">
        <v>84</v>
      </c>
      <c r="E9" s="33">
        <v>30.1</v>
      </c>
      <c r="F9" s="33"/>
    </row>
    <row r="10" spans="1:7" ht="15.75" customHeight="1" x14ac:dyDescent="0.25">
      <c r="A10" s="68" t="s">
        <v>35</v>
      </c>
      <c r="B10" s="101"/>
      <c r="C10" s="47" t="s">
        <v>70</v>
      </c>
      <c r="D10" s="47" t="s">
        <v>71</v>
      </c>
      <c r="E10" s="33">
        <v>17.600000000000001</v>
      </c>
      <c r="F10" s="33"/>
    </row>
    <row r="11" spans="1:7" ht="15.75" customHeight="1" x14ac:dyDescent="0.25">
      <c r="A11" s="68" t="s">
        <v>121</v>
      </c>
      <c r="B11" s="101"/>
      <c r="C11" s="47" t="s">
        <v>64</v>
      </c>
      <c r="D11" s="47" t="s">
        <v>65</v>
      </c>
      <c r="E11" s="33">
        <v>3.4</v>
      </c>
      <c r="F11" s="33"/>
    </row>
    <row r="12" spans="1:7" ht="15.75" customHeight="1" x14ac:dyDescent="0.25">
      <c r="A12" s="68" t="s">
        <v>129</v>
      </c>
      <c r="B12" s="101"/>
      <c r="C12" s="47" t="s">
        <v>85</v>
      </c>
      <c r="D12" s="47" t="s">
        <v>86</v>
      </c>
      <c r="E12" s="33">
        <v>23.9</v>
      </c>
      <c r="F12" s="33"/>
    </row>
    <row r="13" spans="1:7" ht="15.75" customHeight="1" x14ac:dyDescent="0.25">
      <c r="A13" s="68" t="s">
        <v>122</v>
      </c>
      <c r="B13" s="101"/>
      <c r="C13" s="47" t="s">
        <v>72</v>
      </c>
      <c r="D13" s="47" t="s">
        <v>73</v>
      </c>
      <c r="E13" s="33">
        <v>15.2</v>
      </c>
      <c r="F13" s="33"/>
    </row>
    <row r="14" spans="1:7" ht="15.75" customHeight="1" x14ac:dyDescent="0.25">
      <c r="A14" s="68" t="s">
        <v>116</v>
      </c>
      <c r="B14" s="101"/>
      <c r="C14" s="47" t="s">
        <v>74</v>
      </c>
      <c r="D14" s="47" t="s">
        <v>75</v>
      </c>
      <c r="E14" s="33">
        <v>14.3</v>
      </c>
      <c r="F14" s="33"/>
    </row>
    <row r="15" spans="1:7" ht="15.75" customHeight="1" x14ac:dyDescent="0.25">
      <c r="A15" s="68" t="s">
        <v>36</v>
      </c>
      <c r="B15" s="101"/>
      <c r="C15" s="1" t="s">
        <v>76</v>
      </c>
      <c r="D15" s="47" t="s">
        <v>77</v>
      </c>
      <c r="E15" s="33">
        <v>23.7</v>
      </c>
      <c r="F15" s="33"/>
    </row>
    <row r="16" spans="1:7" ht="15.75" customHeight="1" x14ac:dyDescent="0.25">
      <c r="A16" s="68" t="s">
        <v>38</v>
      </c>
      <c r="B16" s="101"/>
      <c r="C16" s="47" t="s">
        <v>87</v>
      </c>
      <c r="D16" s="47" t="s">
        <v>88</v>
      </c>
      <c r="E16" s="33">
        <v>7.3</v>
      </c>
      <c r="F16" s="33"/>
    </row>
    <row r="17" spans="1:6" ht="15.75" customHeight="1" x14ac:dyDescent="0.25">
      <c r="A17" s="68" t="s">
        <v>39</v>
      </c>
      <c r="B17" s="101"/>
      <c r="C17" s="47" t="s">
        <v>125</v>
      </c>
      <c r="D17" s="47" t="s">
        <v>126</v>
      </c>
      <c r="E17" s="33">
        <v>9.6999999999999993</v>
      </c>
      <c r="F17" s="33"/>
    </row>
    <row r="18" spans="1:6" ht="15.75" customHeight="1" x14ac:dyDescent="0.25">
      <c r="A18" s="68" t="s">
        <v>96</v>
      </c>
      <c r="B18" s="101"/>
      <c r="C18" s="47" t="s">
        <v>127</v>
      </c>
      <c r="D18" s="47" t="s">
        <v>128</v>
      </c>
      <c r="E18" s="33">
        <v>9.8000000000000007</v>
      </c>
      <c r="F18" s="33"/>
    </row>
    <row r="19" spans="1:6" ht="18" customHeight="1" x14ac:dyDescent="0.25">
      <c r="A19" s="49" t="s">
        <v>40</v>
      </c>
      <c r="B19" s="101"/>
      <c r="C19" s="47" t="s">
        <v>100</v>
      </c>
      <c r="D19" s="65" t="s">
        <v>101</v>
      </c>
      <c r="E19" s="33">
        <v>8.1</v>
      </c>
      <c r="F19" s="33"/>
    </row>
    <row r="20" spans="1:6" ht="18" customHeight="1" x14ac:dyDescent="0.25">
      <c r="A20" s="68" t="s">
        <v>41</v>
      </c>
      <c r="B20" s="101"/>
      <c r="C20" s="47" t="s">
        <v>130</v>
      </c>
      <c r="D20" s="47" t="s">
        <v>131</v>
      </c>
      <c r="E20" s="33">
        <v>18.399999999999999</v>
      </c>
      <c r="F20" s="33"/>
    </row>
    <row r="21" spans="1:6" ht="18" customHeight="1" x14ac:dyDescent="0.25">
      <c r="A21" s="68" t="s">
        <v>108</v>
      </c>
      <c r="B21" s="101"/>
      <c r="C21" s="47" t="s">
        <v>132</v>
      </c>
      <c r="D21" s="47" t="s">
        <v>133</v>
      </c>
      <c r="E21" s="33">
        <v>7.8</v>
      </c>
      <c r="F21" s="33"/>
    </row>
    <row r="22" spans="1:6" ht="18" customHeight="1" x14ac:dyDescent="0.25">
      <c r="A22" s="68" t="s">
        <v>136</v>
      </c>
      <c r="B22" s="101"/>
      <c r="C22" s="47" t="s">
        <v>134</v>
      </c>
      <c r="D22" s="47" t="s">
        <v>135</v>
      </c>
      <c r="E22" s="33">
        <v>6.8</v>
      </c>
      <c r="F22" s="33"/>
    </row>
    <row r="23" spans="1:6" ht="18" customHeight="1" x14ac:dyDescent="0.25">
      <c r="A23" s="68" t="s">
        <v>105</v>
      </c>
      <c r="B23" s="101"/>
      <c r="C23" s="47" t="s">
        <v>106</v>
      </c>
      <c r="D23" s="47" t="s">
        <v>107</v>
      </c>
      <c r="E23" s="33">
        <v>8.1999999999999993</v>
      </c>
      <c r="F23" s="33"/>
    </row>
    <row r="24" spans="1:6" ht="18" customHeight="1" x14ac:dyDescent="0.25">
      <c r="A24" s="70" t="s">
        <v>102</v>
      </c>
      <c r="B24" s="101"/>
      <c r="C24" s="69" t="s">
        <v>103</v>
      </c>
      <c r="D24" s="69" t="s">
        <v>104</v>
      </c>
      <c r="E24" s="71">
        <v>3</v>
      </c>
      <c r="F24" s="71"/>
    </row>
    <row r="25" spans="1:6" ht="18" customHeight="1" x14ac:dyDescent="0.25">
      <c r="A25" s="68" t="s">
        <v>82</v>
      </c>
      <c r="B25" s="100" t="s">
        <v>110</v>
      </c>
      <c r="C25" s="47" t="s">
        <v>137</v>
      </c>
      <c r="D25" s="47" t="s">
        <v>138</v>
      </c>
      <c r="E25" s="33">
        <v>0.5</v>
      </c>
      <c r="F25" s="33"/>
    </row>
    <row r="26" spans="1:6" ht="18" customHeight="1" x14ac:dyDescent="0.25">
      <c r="A26" s="68" t="s">
        <v>157</v>
      </c>
      <c r="B26" s="101"/>
      <c r="C26" s="47" t="s">
        <v>139</v>
      </c>
      <c r="D26" s="47" t="s">
        <v>140</v>
      </c>
      <c r="E26" s="33">
        <v>8.1</v>
      </c>
      <c r="F26" s="33"/>
    </row>
    <row r="27" spans="1:6" ht="18" customHeight="1" x14ac:dyDescent="0.25">
      <c r="A27" s="68" t="s">
        <v>158</v>
      </c>
      <c r="B27" s="101"/>
      <c r="C27" s="76" t="s">
        <v>68</v>
      </c>
      <c r="D27" s="47" t="s">
        <v>69</v>
      </c>
      <c r="E27" s="33"/>
      <c r="F27" s="33">
        <v>16.7</v>
      </c>
    </row>
    <row r="28" spans="1:6" ht="29.25" customHeight="1" x14ac:dyDescent="0.25">
      <c r="A28" s="68" t="s">
        <v>42</v>
      </c>
      <c r="B28" s="100" t="s">
        <v>176</v>
      </c>
      <c r="C28" s="47" t="s">
        <v>141</v>
      </c>
      <c r="D28" s="47" t="s">
        <v>142</v>
      </c>
      <c r="E28" s="33">
        <v>14</v>
      </c>
      <c r="F28" s="33"/>
    </row>
    <row r="29" spans="1:6" ht="18" customHeight="1" x14ac:dyDescent="0.25">
      <c r="A29" s="68" t="s">
        <v>61</v>
      </c>
      <c r="B29" s="101"/>
      <c r="C29" s="79" t="s">
        <v>143</v>
      </c>
      <c r="D29" s="47" t="s">
        <v>144</v>
      </c>
      <c r="E29" s="33">
        <v>25</v>
      </c>
      <c r="F29" s="33">
        <v>6.5</v>
      </c>
    </row>
    <row r="30" spans="1:6" ht="18" customHeight="1" x14ac:dyDescent="0.25">
      <c r="A30" s="68" t="s">
        <v>159</v>
      </c>
      <c r="B30" s="101"/>
      <c r="C30" s="47" t="s">
        <v>145</v>
      </c>
      <c r="D30" s="47" t="s">
        <v>146</v>
      </c>
      <c r="E30" s="33">
        <v>13</v>
      </c>
      <c r="F30" s="33"/>
    </row>
    <row r="31" spans="1:6" ht="18" customHeight="1" x14ac:dyDescent="0.25">
      <c r="A31" s="68" t="s">
        <v>160</v>
      </c>
      <c r="B31" s="101"/>
      <c r="C31" s="47" t="s">
        <v>147</v>
      </c>
      <c r="D31" s="47" t="s">
        <v>148</v>
      </c>
      <c r="E31" s="33">
        <v>9.6</v>
      </c>
      <c r="F31" s="33"/>
    </row>
    <row r="32" spans="1:6" ht="18" customHeight="1" x14ac:dyDescent="0.25">
      <c r="A32" s="68" t="s">
        <v>161</v>
      </c>
      <c r="B32" s="101"/>
      <c r="C32" s="47" t="s">
        <v>149</v>
      </c>
      <c r="D32" s="47" t="s">
        <v>150</v>
      </c>
      <c r="E32" s="33">
        <v>6.4</v>
      </c>
      <c r="F32" s="33"/>
    </row>
    <row r="33" spans="1:6" ht="18" customHeight="1" x14ac:dyDescent="0.25">
      <c r="A33" s="68" t="s">
        <v>162</v>
      </c>
      <c r="B33" s="102"/>
      <c r="C33" s="47" t="s">
        <v>151</v>
      </c>
      <c r="D33" s="47" t="s">
        <v>152</v>
      </c>
      <c r="E33" s="33">
        <v>0.6</v>
      </c>
      <c r="F33" s="33"/>
    </row>
    <row r="34" spans="1:6" ht="18" customHeight="1" x14ac:dyDescent="0.25">
      <c r="A34" s="68" t="s">
        <v>163</v>
      </c>
      <c r="B34" s="72" t="s">
        <v>111</v>
      </c>
      <c r="C34" s="47" t="s">
        <v>153</v>
      </c>
      <c r="D34" s="47" t="s">
        <v>154</v>
      </c>
      <c r="E34" s="33">
        <v>30.4</v>
      </c>
      <c r="F34" s="33">
        <v>25.4</v>
      </c>
    </row>
    <row r="35" spans="1:6" ht="31.5" customHeight="1" x14ac:dyDescent="0.25">
      <c r="A35" s="70" t="s">
        <v>164</v>
      </c>
      <c r="B35" s="72" t="s">
        <v>111</v>
      </c>
      <c r="C35" s="76" t="s">
        <v>155</v>
      </c>
      <c r="D35" s="76" t="s">
        <v>156</v>
      </c>
      <c r="E35" s="33">
        <v>3.1</v>
      </c>
      <c r="F35" s="33">
        <v>2</v>
      </c>
    </row>
    <row r="36" spans="1:6" ht="15.95" customHeight="1" x14ac:dyDescent="0.2">
      <c r="A36" s="67" t="s">
        <v>43</v>
      </c>
      <c r="B36" s="68"/>
      <c r="C36" s="74" t="s">
        <v>3</v>
      </c>
      <c r="D36" s="74"/>
      <c r="E36" s="75">
        <f>SUM(E37:E48)</f>
        <v>898</v>
      </c>
      <c r="F36" s="75">
        <f>SUM(F37:F48)</f>
        <v>-13.9</v>
      </c>
    </row>
    <row r="37" spans="1:6" ht="15.95" customHeight="1" x14ac:dyDescent="0.25">
      <c r="A37" s="64" t="s">
        <v>168</v>
      </c>
      <c r="B37" s="80" t="s">
        <v>7</v>
      </c>
      <c r="C37" s="103" t="s">
        <v>3</v>
      </c>
      <c r="D37" s="47" t="s">
        <v>167</v>
      </c>
      <c r="E37" s="73">
        <v>11.6</v>
      </c>
      <c r="F37" s="73"/>
    </row>
    <row r="38" spans="1:6" ht="15.95" customHeight="1" x14ac:dyDescent="0.25">
      <c r="A38" s="64" t="s">
        <v>196</v>
      </c>
      <c r="B38" s="100" t="s">
        <v>8</v>
      </c>
      <c r="C38" s="104"/>
      <c r="D38" s="47" t="s">
        <v>197</v>
      </c>
      <c r="E38" s="73">
        <v>660</v>
      </c>
      <c r="F38" s="73"/>
    </row>
    <row r="39" spans="1:6" ht="15.95" customHeight="1" x14ac:dyDescent="0.25">
      <c r="A39" s="64" t="s">
        <v>199</v>
      </c>
      <c r="B39" s="102"/>
      <c r="C39" s="104"/>
      <c r="D39" s="47" t="s">
        <v>198</v>
      </c>
      <c r="E39" s="73">
        <v>2</v>
      </c>
      <c r="F39" s="73"/>
    </row>
    <row r="40" spans="1:6" ht="15.95" customHeight="1" x14ac:dyDescent="0.25">
      <c r="A40" s="64" t="s">
        <v>169</v>
      </c>
      <c r="B40" s="83" t="s">
        <v>200</v>
      </c>
      <c r="C40" s="104"/>
      <c r="D40" s="47" t="s">
        <v>170</v>
      </c>
      <c r="E40" s="73">
        <v>1.8</v>
      </c>
      <c r="F40" s="73"/>
    </row>
    <row r="41" spans="1:6" ht="15.95" customHeight="1" x14ac:dyDescent="0.25">
      <c r="A41" s="64" t="s">
        <v>201</v>
      </c>
      <c r="B41" s="100" t="s">
        <v>110</v>
      </c>
      <c r="C41" s="104"/>
      <c r="D41" s="47" t="s">
        <v>202</v>
      </c>
      <c r="E41" s="73">
        <v>5</v>
      </c>
      <c r="F41" s="73"/>
    </row>
    <row r="42" spans="1:6" ht="15.95" customHeight="1" x14ac:dyDescent="0.25">
      <c r="A42" s="64" t="s">
        <v>165</v>
      </c>
      <c r="B42" s="102"/>
      <c r="C42" s="104"/>
      <c r="D42" s="47" t="s">
        <v>166</v>
      </c>
      <c r="E42" s="73">
        <v>5</v>
      </c>
      <c r="F42" s="73"/>
    </row>
    <row r="43" spans="1:6" ht="15.95" customHeight="1" x14ac:dyDescent="0.25">
      <c r="A43" s="64" t="s">
        <v>187</v>
      </c>
      <c r="B43" s="80" t="s">
        <v>189</v>
      </c>
      <c r="C43" s="104"/>
      <c r="D43" s="47" t="s">
        <v>188</v>
      </c>
      <c r="E43" s="33">
        <v>85</v>
      </c>
      <c r="F43" s="33"/>
    </row>
    <row r="44" spans="1:6" ht="27.75" customHeight="1" x14ac:dyDescent="0.25">
      <c r="A44" s="64" t="s">
        <v>204</v>
      </c>
      <c r="B44" s="83" t="s">
        <v>176</v>
      </c>
      <c r="C44" s="104"/>
      <c r="D44" s="47" t="s">
        <v>203</v>
      </c>
      <c r="E44" s="33">
        <v>1.4</v>
      </c>
      <c r="F44" s="33"/>
    </row>
    <row r="45" spans="1:6" ht="15.95" customHeight="1" x14ac:dyDescent="0.25">
      <c r="A45" s="78" t="s">
        <v>191</v>
      </c>
      <c r="B45" s="100" t="s">
        <v>111</v>
      </c>
      <c r="C45" s="104"/>
      <c r="D45" s="47" t="s">
        <v>120</v>
      </c>
      <c r="E45" s="33">
        <v>45</v>
      </c>
      <c r="F45" s="115">
        <v>-10</v>
      </c>
    </row>
    <row r="46" spans="1:6" ht="15.95" customHeight="1" x14ac:dyDescent="0.25">
      <c r="A46" s="78" t="s">
        <v>192</v>
      </c>
      <c r="B46" s="102"/>
      <c r="C46" s="104"/>
      <c r="D46" s="47" t="s">
        <v>190</v>
      </c>
      <c r="E46" s="33">
        <v>36.200000000000003</v>
      </c>
      <c r="F46" s="115">
        <v>-3.9</v>
      </c>
    </row>
    <row r="47" spans="1:6" ht="30.75" customHeight="1" x14ac:dyDescent="0.25">
      <c r="A47" s="82" t="s">
        <v>205</v>
      </c>
      <c r="B47" s="83" t="s">
        <v>206</v>
      </c>
      <c r="C47" s="104"/>
      <c r="D47" s="47" t="s">
        <v>207</v>
      </c>
      <c r="E47" s="33">
        <v>40</v>
      </c>
      <c r="F47" s="115"/>
    </row>
    <row r="48" spans="1:6" ht="18" customHeight="1" x14ac:dyDescent="0.25">
      <c r="A48" s="82" t="s">
        <v>208</v>
      </c>
      <c r="B48" s="83" t="s">
        <v>110</v>
      </c>
      <c r="C48" s="105"/>
      <c r="D48" s="47" t="s">
        <v>209</v>
      </c>
      <c r="E48" s="33">
        <v>5</v>
      </c>
      <c r="F48" s="115"/>
    </row>
    <row r="49" spans="1:6" ht="16.5" customHeight="1" x14ac:dyDescent="0.25">
      <c r="A49" s="97" t="s">
        <v>19</v>
      </c>
      <c r="B49" s="97"/>
      <c r="C49" s="97"/>
      <c r="D49" s="97"/>
      <c r="E49" s="33">
        <f>SUM(E9:E24,E37)</f>
        <v>218.9</v>
      </c>
      <c r="F49" s="115">
        <f>SUM(F9:F24,F37)</f>
        <v>0</v>
      </c>
    </row>
    <row r="50" spans="1:6" ht="16.5" customHeight="1" x14ac:dyDescent="0.25">
      <c r="A50" s="97" t="s">
        <v>20</v>
      </c>
      <c r="B50" s="97"/>
      <c r="C50" s="97"/>
      <c r="D50" s="97"/>
      <c r="E50" s="33">
        <f>SUM(E38:E39)</f>
        <v>662</v>
      </c>
      <c r="F50" s="115">
        <f>SUM(F38:F39)</f>
        <v>0</v>
      </c>
    </row>
    <row r="51" spans="1:6" ht="16.5" customHeight="1" x14ac:dyDescent="0.25">
      <c r="A51" s="97" t="s">
        <v>210</v>
      </c>
      <c r="B51" s="97"/>
      <c r="C51" s="97"/>
      <c r="D51" s="97"/>
      <c r="E51" s="33">
        <f>SUM(E40)</f>
        <v>1.8</v>
      </c>
      <c r="F51" s="115">
        <f>SUM(F40)</f>
        <v>0</v>
      </c>
    </row>
    <row r="52" spans="1:6" ht="16.5" customHeight="1" x14ac:dyDescent="0.25">
      <c r="A52" s="97" t="s">
        <v>112</v>
      </c>
      <c r="B52" s="97"/>
      <c r="C52" s="97"/>
      <c r="D52" s="97"/>
      <c r="E52" s="33">
        <f>SUM(E25:E27,E41:E42,E48)</f>
        <v>23.6</v>
      </c>
      <c r="F52" s="115">
        <f>SUM(F25:F27,F41:F42,F48)</f>
        <v>16.7</v>
      </c>
    </row>
    <row r="53" spans="1:6" ht="16.5" customHeight="1" x14ac:dyDescent="0.25">
      <c r="A53" s="97" t="s">
        <v>211</v>
      </c>
      <c r="B53" s="97"/>
      <c r="C53" s="97"/>
      <c r="D53" s="97"/>
      <c r="E53" s="33">
        <f>SUM(E43)</f>
        <v>85</v>
      </c>
      <c r="F53" s="115">
        <f>SUM(F43)</f>
        <v>0</v>
      </c>
    </row>
    <row r="54" spans="1:6" ht="16.5" customHeight="1" x14ac:dyDescent="0.25">
      <c r="A54" s="97" t="s">
        <v>177</v>
      </c>
      <c r="B54" s="97"/>
      <c r="C54" s="97"/>
      <c r="D54" s="97"/>
      <c r="E54" s="33">
        <f>SUM(E28:E33,E44)</f>
        <v>70</v>
      </c>
      <c r="F54" s="115">
        <f>SUM(F28:F33,F44)</f>
        <v>6.5</v>
      </c>
    </row>
    <row r="55" spans="1:6" ht="16.5" customHeight="1" x14ac:dyDescent="0.25">
      <c r="A55" s="97" t="s">
        <v>113</v>
      </c>
      <c r="B55" s="97"/>
      <c r="C55" s="97"/>
      <c r="D55" s="97"/>
      <c r="E55" s="33">
        <f>SUM(E34:E35,E45:E46)</f>
        <v>114.7</v>
      </c>
      <c r="F55" s="115">
        <f>SUM(F34:F35,F45:F46)</f>
        <v>13.499999999999998</v>
      </c>
    </row>
    <row r="56" spans="1:6" ht="16.5" customHeight="1" x14ac:dyDescent="0.25">
      <c r="A56" s="97" t="s">
        <v>212</v>
      </c>
      <c r="B56" s="97"/>
      <c r="C56" s="97"/>
      <c r="D56" s="97"/>
      <c r="E56" s="33">
        <f>SUM(E47)</f>
        <v>40</v>
      </c>
      <c r="F56" s="115">
        <f>SUM(F47)</f>
        <v>0</v>
      </c>
    </row>
    <row r="57" spans="1:6" ht="18" customHeight="1" x14ac:dyDescent="0.2">
      <c r="A57" s="99" t="s">
        <v>4</v>
      </c>
      <c r="B57" s="99"/>
      <c r="C57" s="99"/>
      <c r="D57" s="99"/>
      <c r="E57" s="34">
        <f>SUM(E49:E56)</f>
        <v>1216</v>
      </c>
      <c r="F57" s="121">
        <f>SUM(F49:F56)</f>
        <v>36.699999999999996</v>
      </c>
    </row>
    <row r="58" spans="1:6" ht="18" customHeight="1" x14ac:dyDescent="0.2">
      <c r="A58" s="97" t="s">
        <v>109</v>
      </c>
      <c r="B58" s="97"/>
      <c r="C58" s="97"/>
      <c r="D58" s="97"/>
      <c r="E58" s="34"/>
      <c r="F58" s="121"/>
    </row>
    <row r="59" spans="1:6" ht="18" customHeight="1" x14ac:dyDescent="0.2">
      <c r="A59" s="99" t="s">
        <v>24</v>
      </c>
      <c r="B59" s="99"/>
      <c r="C59" s="99"/>
      <c r="D59" s="99"/>
      <c r="E59" s="34">
        <f>SUM(E57-E58)</f>
        <v>1216</v>
      </c>
      <c r="F59" s="121">
        <f>SUM(F57-F58)</f>
        <v>36.699999999999996</v>
      </c>
    </row>
    <row r="61" spans="1:6" x14ac:dyDescent="0.2">
      <c r="E61" s="88"/>
    </row>
  </sheetData>
  <mergeCells count="23">
    <mergeCell ref="A59:D59"/>
    <mergeCell ref="A57:D57"/>
    <mergeCell ref="A49:D49"/>
    <mergeCell ref="A58:D58"/>
    <mergeCell ref="B9:B24"/>
    <mergeCell ref="A52:D52"/>
    <mergeCell ref="A55:D55"/>
    <mergeCell ref="B25:B27"/>
    <mergeCell ref="B28:B33"/>
    <mergeCell ref="B38:B39"/>
    <mergeCell ref="B41:B42"/>
    <mergeCell ref="B45:B46"/>
    <mergeCell ref="C37:C48"/>
    <mergeCell ref="A50:D50"/>
    <mergeCell ref="A51:D51"/>
    <mergeCell ref="A53:D53"/>
    <mergeCell ref="A54:D54"/>
    <mergeCell ref="A56:D56"/>
    <mergeCell ref="A6:F6"/>
    <mergeCell ref="E1:F1"/>
    <mergeCell ref="E2:F2"/>
    <mergeCell ref="E3:F3"/>
    <mergeCell ref="E4:F4"/>
  </mergeCells>
  <phoneticPr fontId="0" type="noConversion"/>
  <pageMargins left="0.7" right="0.7" top="0.75" bottom="0.75" header="0.3" footer="0.3"/>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workbookViewId="0">
      <selection activeCell="C26" sqref="C26"/>
    </sheetView>
  </sheetViews>
  <sheetFormatPr defaultColWidth="9.140625" defaultRowHeight="15" x14ac:dyDescent="0.2"/>
  <cols>
    <col min="1" max="1" width="4" style="31" customWidth="1"/>
    <col min="2" max="2" width="13" style="31" customWidth="1"/>
    <col min="3" max="3" width="40.85546875" style="31" customWidth="1"/>
    <col min="4" max="4" width="44.28515625" style="31" customWidth="1"/>
    <col min="5" max="5" width="12.28515625" style="31" customWidth="1"/>
    <col min="6" max="6" width="15.5703125" style="31" customWidth="1"/>
    <col min="7" max="16384" width="9.140625" style="31"/>
  </cols>
  <sheetData>
    <row r="1" spans="1:8" x14ac:dyDescent="0.2">
      <c r="E1" s="96" t="s">
        <v>44</v>
      </c>
      <c r="F1" s="96"/>
    </row>
    <row r="2" spans="1:8" x14ac:dyDescent="0.2">
      <c r="E2" s="96" t="s">
        <v>124</v>
      </c>
      <c r="F2" s="96"/>
    </row>
    <row r="3" spans="1:8" x14ac:dyDescent="0.2">
      <c r="E3" s="96" t="s">
        <v>55</v>
      </c>
      <c r="F3" s="96"/>
    </row>
    <row r="4" spans="1:8" x14ac:dyDescent="0.2">
      <c r="E4" s="96" t="s">
        <v>62</v>
      </c>
      <c r="F4" s="96"/>
    </row>
    <row r="6" spans="1:8" x14ac:dyDescent="0.2">
      <c r="A6" s="107" t="s">
        <v>63</v>
      </c>
      <c r="B6" s="107"/>
      <c r="C6" s="107"/>
      <c r="D6" s="107"/>
      <c r="E6" s="107"/>
      <c r="F6" s="107"/>
      <c r="G6" s="6"/>
      <c r="H6" s="51"/>
    </row>
    <row r="7" spans="1:8" x14ac:dyDescent="0.2">
      <c r="F7" s="52" t="s">
        <v>23</v>
      </c>
    </row>
    <row r="8" spans="1:8" ht="45" x14ac:dyDescent="0.2">
      <c r="A8" s="29" t="s">
        <v>10</v>
      </c>
      <c r="B8" s="48" t="s">
        <v>16</v>
      </c>
      <c r="C8" s="48" t="s">
        <v>17</v>
      </c>
      <c r="D8" s="48" t="s">
        <v>18</v>
      </c>
      <c r="E8" s="48" t="s">
        <v>33</v>
      </c>
      <c r="F8" s="48" t="s">
        <v>2</v>
      </c>
    </row>
    <row r="9" spans="1:8" ht="17.25" customHeight="1" x14ac:dyDescent="0.25">
      <c r="A9" s="77" t="s">
        <v>34</v>
      </c>
      <c r="B9" s="108" t="s">
        <v>7</v>
      </c>
      <c r="C9" s="29" t="s">
        <v>83</v>
      </c>
      <c r="D9" s="29" t="s">
        <v>175</v>
      </c>
      <c r="E9" s="33">
        <v>8.1</v>
      </c>
      <c r="F9" s="33"/>
    </row>
    <row r="10" spans="1:8" ht="17.25" customHeight="1" x14ac:dyDescent="0.25">
      <c r="A10" s="77" t="s">
        <v>121</v>
      </c>
      <c r="B10" s="109"/>
      <c r="C10" s="29" t="s">
        <v>64</v>
      </c>
      <c r="D10" s="29" t="s">
        <v>65</v>
      </c>
      <c r="E10" s="33">
        <v>4.4000000000000004</v>
      </c>
      <c r="F10" s="33"/>
    </row>
    <row r="11" spans="1:8" ht="17.25" customHeight="1" x14ac:dyDescent="0.25">
      <c r="A11" s="77" t="s">
        <v>114</v>
      </c>
      <c r="B11" s="109"/>
      <c r="C11" s="29" t="s">
        <v>66</v>
      </c>
      <c r="D11" s="29" t="s">
        <v>67</v>
      </c>
      <c r="E11" s="33">
        <v>5.6</v>
      </c>
      <c r="F11" s="33"/>
    </row>
    <row r="12" spans="1:8" ht="17.25" customHeight="1" x14ac:dyDescent="0.25">
      <c r="A12" s="77" t="s">
        <v>116</v>
      </c>
      <c r="B12" s="109"/>
      <c r="C12" s="29" t="s">
        <v>74</v>
      </c>
      <c r="D12" s="29" t="s">
        <v>75</v>
      </c>
      <c r="E12" s="33">
        <v>7.3</v>
      </c>
      <c r="F12" s="33"/>
    </row>
    <row r="13" spans="1:8" ht="17.25" customHeight="1" x14ac:dyDescent="0.25">
      <c r="A13" s="77" t="s">
        <v>36</v>
      </c>
      <c r="B13" s="109"/>
      <c r="C13" s="1" t="s">
        <v>76</v>
      </c>
      <c r="D13" s="47" t="s">
        <v>77</v>
      </c>
      <c r="E13" s="33">
        <v>7.7</v>
      </c>
      <c r="F13" s="33"/>
    </row>
    <row r="14" spans="1:8" ht="17.25" customHeight="1" x14ac:dyDescent="0.25">
      <c r="A14" s="77" t="s">
        <v>39</v>
      </c>
      <c r="B14" s="109"/>
      <c r="C14" s="29" t="s">
        <v>87</v>
      </c>
      <c r="D14" s="29" t="s">
        <v>88</v>
      </c>
      <c r="E14" s="33">
        <v>0.6</v>
      </c>
      <c r="F14" s="33"/>
    </row>
    <row r="15" spans="1:8" ht="17.25" customHeight="1" x14ac:dyDescent="0.25">
      <c r="A15" s="77" t="s">
        <v>41</v>
      </c>
      <c r="B15" s="109"/>
      <c r="C15" s="29" t="s">
        <v>100</v>
      </c>
      <c r="D15" s="29" t="s">
        <v>101</v>
      </c>
      <c r="E15" s="33">
        <v>2.4</v>
      </c>
      <c r="F15" s="33"/>
    </row>
    <row r="16" spans="1:8" ht="17.25" customHeight="1" x14ac:dyDescent="0.25">
      <c r="A16" s="77" t="s">
        <v>105</v>
      </c>
      <c r="B16" s="109"/>
      <c r="C16" s="29" t="s">
        <v>134</v>
      </c>
      <c r="D16" s="29" t="s">
        <v>135</v>
      </c>
      <c r="E16" s="33">
        <v>4.0999999999999996</v>
      </c>
      <c r="F16" s="33"/>
    </row>
    <row r="17" spans="1:6" ht="17.25" customHeight="1" x14ac:dyDescent="0.25">
      <c r="A17" s="77" t="s">
        <v>174</v>
      </c>
      <c r="B17" s="110"/>
      <c r="C17" s="29" t="s">
        <v>173</v>
      </c>
      <c r="D17" s="29" t="s">
        <v>98</v>
      </c>
      <c r="E17" s="33">
        <v>-40.200000000000003</v>
      </c>
      <c r="F17" s="33"/>
    </row>
    <row r="18" spans="1:6" ht="17.25" customHeight="1" x14ac:dyDescent="0.2">
      <c r="A18" s="106" t="s">
        <v>24</v>
      </c>
      <c r="B18" s="106"/>
      <c r="C18" s="106"/>
      <c r="D18" s="106"/>
      <c r="E18" s="34">
        <f>SUM(E9:E17)</f>
        <v>0</v>
      </c>
      <c r="F18" s="34">
        <f>SUM(F9:F16)</f>
        <v>0</v>
      </c>
    </row>
    <row r="19" spans="1:6" x14ac:dyDescent="0.2">
      <c r="A19" s="6"/>
      <c r="B19" s="6"/>
      <c r="C19" s="6"/>
      <c r="D19" s="6"/>
      <c r="E19" s="53"/>
      <c r="F19" s="53"/>
    </row>
    <row r="20" spans="1:6" x14ac:dyDescent="0.2">
      <c r="A20" s="6"/>
      <c r="B20" s="6"/>
      <c r="C20" s="6"/>
      <c r="D20" s="54"/>
      <c r="E20" s="55"/>
      <c r="F20" s="55"/>
    </row>
    <row r="21" spans="1:6" x14ac:dyDescent="0.2">
      <c r="A21" s="56"/>
      <c r="B21" s="56"/>
      <c r="C21" s="56"/>
      <c r="D21" s="57"/>
      <c r="E21" s="55"/>
      <c r="F21" s="55"/>
    </row>
    <row r="22" spans="1:6" x14ac:dyDescent="0.2">
      <c r="A22" s="56"/>
      <c r="B22" s="56"/>
      <c r="C22" s="56"/>
      <c r="D22" s="57"/>
      <c r="E22" s="55"/>
      <c r="F22" s="55"/>
    </row>
    <row r="23" spans="1:6" x14ac:dyDescent="0.2">
      <c r="A23" s="58"/>
      <c r="B23" s="58"/>
      <c r="C23" s="58"/>
      <c r="D23" s="57"/>
      <c r="E23" s="59"/>
      <c r="F23" s="59"/>
    </row>
    <row r="24" spans="1:6" x14ac:dyDescent="0.2">
      <c r="A24" s="58"/>
      <c r="B24" s="58"/>
      <c r="C24" s="58"/>
      <c r="D24" s="57"/>
      <c r="E24" s="59"/>
      <c r="F24" s="59"/>
    </row>
    <row r="25" spans="1:6" x14ac:dyDescent="0.2">
      <c r="A25" s="58"/>
      <c r="B25" s="58"/>
      <c r="C25" s="58"/>
      <c r="D25" s="60"/>
      <c r="E25" s="61"/>
      <c r="F25" s="61"/>
    </row>
    <row r="26" spans="1:6" x14ac:dyDescent="0.2">
      <c r="A26" s="58"/>
      <c r="B26" s="58"/>
      <c r="C26" s="58"/>
      <c r="D26" s="60"/>
      <c r="E26" s="61"/>
      <c r="F26" s="61"/>
    </row>
    <row r="27" spans="1:6" x14ac:dyDescent="0.2">
      <c r="A27" s="58"/>
      <c r="B27" s="58"/>
      <c r="C27" s="58"/>
      <c r="D27" s="60"/>
      <c r="E27" s="61"/>
      <c r="F27" s="61"/>
    </row>
    <row r="28" spans="1:6" x14ac:dyDescent="0.2">
      <c r="A28" s="58"/>
      <c r="B28" s="58"/>
      <c r="C28" s="58"/>
      <c r="D28" s="60"/>
      <c r="E28" s="61"/>
      <c r="F28" s="61"/>
    </row>
    <row r="29" spans="1:6" x14ac:dyDescent="0.2">
      <c r="A29" s="58"/>
      <c r="B29" s="58"/>
      <c r="C29" s="58"/>
      <c r="D29" s="60"/>
      <c r="E29" s="61"/>
      <c r="F29" s="61"/>
    </row>
    <row r="30" spans="1:6" x14ac:dyDescent="0.2">
      <c r="A30" s="58"/>
      <c r="B30" s="58"/>
      <c r="C30" s="58"/>
      <c r="D30" s="60"/>
      <c r="E30" s="61"/>
      <c r="F30" s="61"/>
    </row>
    <row r="31" spans="1:6" x14ac:dyDescent="0.2">
      <c r="A31" s="58"/>
      <c r="B31" s="58"/>
      <c r="C31" s="58"/>
      <c r="D31" s="60"/>
      <c r="E31" s="61"/>
      <c r="F31" s="61"/>
    </row>
    <row r="32" spans="1:6" x14ac:dyDescent="0.2">
      <c r="A32" s="58"/>
      <c r="B32" s="58"/>
      <c r="C32" s="58"/>
      <c r="D32" s="60"/>
      <c r="E32" s="61"/>
      <c r="F32" s="61"/>
    </row>
    <row r="33" spans="1:6" x14ac:dyDescent="0.2">
      <c r="A33" s="58"/>
      <c r="B33" s="58"/>
      <c r="C33" s="58"/>
      <c r="D33" s="58"/>
      <c r="E33" s="62"/>
      <c r="F33" s="62"/>
    </row>
    <row r="34" spans="1:6" x14ac:dyDescent="0.2">
      <c r="A34" s="58"/>
      <c r="B34" s="58"/>
      <c r="C34" s="58"/>
      <c r="D34" s="58"/>
      <c r="E34" s="58"/>
      <c r="F34" s="58"/>
    </row>
    <row r="35" spans="1:6" x14ac:dyDescent="0.2">
      <c r="A35" s="58"/>
      <c r="B35" s="58"/>
      <c r="C35" s="58"/>
      <c r="D35" s="58"/>
      <c r="E35" s="58"/>
      <c r="F35" s="58"/>
    </row>
    <row r="36" spans="1:6" x14ac:dyDescent="0.2">
      <c r="A36" s="58"/>
      <c r="B36" s="58"/>
      <c r="C36" s="58"/>
      <c r="D36" s="58"/>
      <c r="E36" s="58"/>
      <c r="F36" s="58"/>
    </row>
    <row r="37" spans="1:6" x14ac:dyDescent="0.2">
      <c r="A37" s="58"/>
      <c r="B37" s="58"/>
      <c r="C37" s="58"/>
      <c r="D37" s="58"/>
      <c r="E37" s="58"/>
      <c r="F37" s="58"/>
    </row>
    <row r="38" spans="1:6" x14ac:dyDescent="0.2">
      <c r="A38" s="58"/>
      <c r="B38" s="58"/>
      <c r="C38" s="58"/>
      <c r="D38" s="58"/>
      <c r="E38" s="58"/>
      <c r="F38" s="58"/>
    </row>
    <row r="39" spans="1:6" x14ac:dyDescent="0.2">
      <c r="A39" s="58"/>
      <c r="B39" s="58"/>
      <c r="C39" s="58"/>
      <c r="D39" s="58"/>
      <c r="E39" s="58"/>
      <c r="F39" s="58"/>
    </row>
    <row r="40" spans="1:6" x14ac:dyDescent="0.2">
      <c r="A40" s="58"/>
      <c r="B40" s="58"/>
      <c r="C40" s="58"/>
      <c r="D40" s="58"/>
      <c r="E40" s="58"/>
      <c r="F40" s="58"/>
    </row>
    <row r="41" spans="1:6" x14ac:dyDescent="0.2">
      <c r="A41" s="58"/>
      <c r="B41" s="58"/>
      <c r="C41" s="58"/>
      <c r="D41" s="58"/>
      <c r="E41" s="58"/>
      <c r="F41" s="58"/>
    </row>
    <row r="42" spans="1:6" x14ac:dyDescent="0.2">
      <c r="A42" s="58"/>
      <c r="B42" s="58"/>
      <c r="C42" s="58"/>
      <c r="D42" s="58"/>
      <c r="E42" s="58"/>
      <c r="F42" s="58"/>
    </row>
    <row r="43" spans="1:6" x14ac:dyDescent="0.2">
      <c r="A43" s="58"/>
      <c r="B43" s="58"/>
      <c r="C43" s="58"/>
      <c r="D43" s="58"/>
      <c r="E43" s="58"/>
      <c r="F43" s="58"/>
    </row>
  </sheetData>
  <mergeCells count="7">
    <mergeCell ref="A18:D18"/>
    <mergeCell ref="E1:F1"/>
    <mergeCell ref="E2:F2"/>
    <mergeCell ref="E3:F3"/>
    <mergeCell ref="E4:F4"/>
    <mergeCell ref="A6:F6"/>
    <mergeCell ref="B9:B17"/>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topLeftCell="A8" workbookViewId="0">
      <selection activeCell="A8" sqref="A8:F37"/>
    </sheetView>
  </sheetViews>
  <sheetFormatPr defaultColWidth="9.140625" defaultRowHeight="15" x14ac:dyDescent="0.25"/>
  <cols>
    <col min="1" max="1" width="6.28515625" style="20" customWidth="1"/>
    <col min="2" max="2" width="16.7109375" style="20" customWidth="1"/>
    <col min="3" max="3" width="35.42578125" style="20" customWidth="1"/>
    <col min="4" max="4" width="46.7109375" style="20" customWidth="1"/>
    <col min="5" max="5" width="12.85546875" style="20" customWidth="1"/>
    <col min="6" max="6" width="13.28515625" style="20" customWidth="1"/>
    <col min="7" max="7" width="9.140625" style="20" hidden="1" customWidth="1"/>
    <col min="8" max="16384" width="9.140625" style="20"/>
  </cols>
  <sheetData>
    <row r="1" spans="1:12" ht="15" customHeight="1" x14ac:dyDescent="0.25">
      <c r="E1" s="96" t="s">
        <v>44</v>
      </c>
      <c r="F1" s="96"/>
    </row>
    <row r="2" spans="1:12" ht="15" customHeight="1" x14ac:dyDescent="0.25">
      <c r="E2" s="96" t="s">
        <v>124</v>
      </c>
      <c r="F2" s="96"/>
    </row>
    <row r="3" spans="1:12" ht="15" customHeight="1" x14ac:dyDescent="0.25">
      <c r="E3" s="96" t="s">
        <v>55</v>
      </c>
      <c r="F3" s="96"/>
    </row>
    <row r="4" spans="1:12" ht="15" customHeight="1" x14ac:dyDescent="0.25">
      <c r="E4" s="96" t="s">
        <v>47</v>
      </c>
      <c r="F4" s="96"/>
    </row>
    <row r="5" spans="1:12" ht="15" customHeight="1" x14ac:dyDescent="0.25">
      <c r="E5" s="40"/>
      <c r="F5" s="40"/>
    </row>
    <row r="6" spans="1:12" ht="13.5" customHeight="1" x14ac:dyDescent="0.25">
      <c r="A6" s="111" t="s">
        <v>58</v>
      </c>
      <c r="B6" s="111"/>
      <c r="C6" s="111"/>
      <c r="D6" s="111"/>
      <c r="E6" s="111"/>
      <c r="F6" s="111"/>
      <c r="G6" s="46"/>
      <c r="H6" s="46"/>
      <c r="I6" s="46"/>
      <c r="J6" s="46"/>
    </row>
    <row r="7" spans="1:12" ht="17.25" customHeight="1" x14ac:dyDescent="0.25">
      <c r="F7" s="20" t="s">
        <v>23</v>
      </c>
    </row>
    <row r="8" spans="1:12" ht="29.25" customHeight="1" x14ac:dyDescent="0.25">
      <c r="A8" s="122" t="s">
        <v>21</v>
      </c>
      <c r="B8" s="122" t="s">
        <v>16</v>
      </c>
      <c r="C8" s="122" t="s">
        <v>17</v>
      </c>
      <c r="D8" s="122" t="s">
        <v>18</v>
      </c>
      <c r="E8" s="122" t="s">
        <v>33</v>
      </c>
      <c r="F8" s="122" t="s">
        <v>2</v>
      </c>
    </row>
    <row r="9" spans="1:12" ht="17.25" customHeight="1" x14ac:dyDescent="0.25">
      <c r="A9" s="122" t="s">
        <v>34</v>
      </c>
      <c r="B9" s="123" t="s">
        <v>7</v>
      </c>
      <c r="C9" s="120" t="s">
        <v>68</v>
      </c>
      <c r="D9" s="84" t="s">
        <v>69</v>
      </c>
      <c r="E9" s="124">
        <v>4.9379999999999997</v>
      </c>
      <c r="F9" s="124">
        <v>4.7830000000000004</v>
      </c>
      <c r="I9" s="66"/>
      <c r="L9" s="66"/>
    </row>
    <row r="10" spans="1:12" ht="17.25" customHeight="1" x14ac:dyDescent="0.25">
      <c r="A10" s="122" t="s">
        <v>35</v>
      </c>
      <c r="B10" s="125"/>
      <c r="C10" s="84" t="s">
        <v>172</v>
      </c>
      <c r="D10" s="84" t="s">
        <v>126</v>
      </c>
      <c r="E10" s="124">
        <v>0.248</v>
      </c>
      <c r="F10" s="124">
        <v>0.24299999999999999</v>
      </c>
      <c r="I10" s="66"/>
      <c r="L10" s="66"/>
    </row>
    <row r="11" spans="1:12" ht="17.25" customHeight="1" x14ac:dyDescent="0.25">
      <c r="A11" s="122" t="s">
        <v>116</v>
      </c>
      <c r="B11" s="125"/>
      <c r="C11" s="126" t="s">
        <v>134</v>
      </c>
      <c r="D11" s="126" t="s">
        <v>135</v>
      </c>
      <c r="E11" s="124">
        <v>2.8620000000000001</v>
      </c>
      <c r="F11" s="124"/>
      <c r="I11" s="66"/>
      <c r="L11" s="66"/>
    </row>
    <row r="12" spans="1:12" ht="17.25" customHeight="1" x14ac:dyDescent="0.25">
      <c r="A12" s="122" t="s">
        <v>114</v>
      </c>
      <c r="B12" s="127"/>
      <c r="C12" s="120" t="s">
        <v>100</v>
      </c>
      <c r="D12" s="84" t="s">
        <v>101</v>
      </c>
      <c r="E12" s="124">
        <v>1.9239999999999999</v>
      </c>
      <c r="F12" s="124">
        <v>0.24199999999999999</v>
      </c>
      <c r="I12" s="66"/>
      <c r="L12" s="66"/>
    </row>
    <row r="13" spans="1:12" ht="17.25" customHeight="1" x14ac:dyDescent="0.25">
      <c r="A13" s="128" t="s">
        <v>96</v>
      </c>
      <c r="B13" s="123" t="s">
        <v>8</v>
      </c>
      <c r="C13" s="129" t="s">
        <v>3</v>
      </c>
      <c r="D13" s="130" t="s">
        <v>95</v>
      </c>
      <c r="E13" s="131">
        <f>SUM(E14:E15)</f>
        <v>700</v>
      </c>
      <c r="F13" s="131">
        <f>SUM(F14:F15)</f>
        <v>0</v>
      </c>
      <c r="I13" s="66"/>
      <c r="L13" s="66"/>
    </row>
    <row r="14" spans="1:12" ht="31.5" customHeight="1" x14ac:dyDescent="0.25">
      <c r="A14" s="122" t="s">
        <v>97</v>
      </c>
      <c r="B14" s="125"/>
      <c r="C14" s="132"/>
      <c r="D14" s="84" t="s">
        <v>94</v>
      </c>
      <c r="E14" s="124">
        <v>900</v>
      </c>
      <c r="F14" s="124"/>
      <c r="I14" s="66"/>
      <c r="L14" s="66"/>
    </row>
    <row r="15" spans="1:12" ht="31.5" customHeight="1" x14ac:dyDescent="0.25">
      <c r="A15" s="122" t="s">
        <v>224</v>
      </c>
      <c r="B15" s="127"/>
      <c r="C15" s="133" t="s">
        <v>68</v>
      </c>
      <c r="D15" s="84" t="s">
        <v>94</v>
      </c>
      <c r="E15" s="124">
        <v>-200</v>
      </c>
      <c r="F15" s="124"/>
      <c r="I15" s="66"/>
      <c r="L15" s="66"/>
    </row>
    <row r="16" spans="1:12" ht="29.25" customHeight="1" x14ac:dyDescent="0.25">
      <c r="A16" s="122" t="s">
        <v>40</v>
      </c>
      <c r="B16" s="134" t="s">
        <v>110</v>
      </c>
      <c r="C16" s="85" t="s">
        <v>3</v>
      </c>
      <c r="D16" s="85" t="s">
        <v>180</v>
      </c>
      <c r="E16" s="124">
        <v>228.9</v>
      </c>
      <c r="F16" s="124"/>
      <c r="I16" s="66"/>
      <c r="L16" s="66"/>
    </row>
    <row r="17" spans="1:12" ht="32.25" customHeight="1" x14ac:dyDescent="0.25">
      <c r="A17" s="122" t="s">
        <v>108</v>
      </c>
      <c r="B17" s="134" t="s">
        <v>110</v>
      </c>
      <c r="C17" s="85" t="s">
        <v>3</v>
      </c>
      <c r="D17" s="85" t="s">
        <v>179</v>
      </c>
      <c r="E17" s="124">
        <v>3.2839999999999998</v>
      </c>
      <c r="F17" s="124">
        <v>0.124</v>
      </c>
      <c r="I17" s="66"/>
      <c r="L17" s="66"/>
    </row>
    <row r="18" spans="1:12" ht="18" customHeight="1" x14ac:dyDescent="0.25">
      <c r="A18" s="122" t="s">
        <v>99</v>
      </c>
      <c r="B18" s="134" t="s">
        <v>7</v>
      </c>
      <c r="C18" s="85" t="s">
        <v>3</v>
      </c>
      <c r="D18" s="126" t="s">
        <v>98</v>
      </c>
      <c r="E18" s="124">
        <v>-32.503999999999998</v>
      </c>
      <c r="F18" s="124"/>
      <c r="I18" s="66"/>
      <c r="L18" s="66"/>
    </row>
    <row r="19" spans="1:12" ht="18" customHeight="1" x14ac:dyDescent="0.25">
      <c r="A19" s="135" t="s">
        <v>78</v>
      </c>
      <c r="B19" s="123" t="s">
        <v>7</v>
      </c>
      <c r="C19" s="133" t="s">
        <v>70</v>
      </c>
      <c r="D19" s="133" t="s">
        <v>71</v>
      </c>
      <c r="E19" s="124">
        <v>9.48</v>
      </c>
      <c r="F19" s="124">
        <v>9.3849999999999998</v>
      </c>
      <c r="I19" s="66"/>
      <c r="L19" s="66"/>
    </row>
    <row r="20" spans="1:12" ht="18" customHeight="1" x14ac:dyDescent="0.25">
      <c r="A20" s="135" t="s">
        <v>79</v>
      </c>
      <c r="B20" s="125"/>
      <c r="C20" s="133" t="s">
        <v>64</v>
      </c>
      <c r="D20" s="133" t="s">
        <v>65</v>
      </c>
      <c r="E20" s="124">
        <v>15.72</v>
      </c>
      <c r="F20" s="124">
        <v>12.595000000000001</v>
      </c>
      <c r="I20" s="66"/>
      <c r="K20" s="66"/>
      <c r="L20" s="66"/>
    </row>
    <row r="21" spans="1:12" ht="18" customHeight="1" x14ac:dyDescent="0.25">
      <c r="A21" s="135" t="s">
        <v>80</v>
      </c>
      <c r="B21" s="125"/>
      <c r="C21" s="133" t="s">
        <v>72</v>
      </c>
      <c r="D21" s="133" t="s">
        <v>73</v>
      </c>
      <c r="E21" s="124">
        <v>12.007999999999999</v>
      </c>
      <c r="F21" s="124">
        <v>11.843</v>
      </c>
      <c r="I21" s="66"/>
      <c r="L21" s="66"/>
    </row>
    <row r="22" spans="1:12" ht="18" customHeight="1" x14ac:dyDescent="0.25">
      <c r="A22" s="135" t="s">
        <v>81</v>
      </c>
      <c r="B22" s="125"/>
      <c r="C22" s="133" t="s">
        <v>74</v>
      </c>
      <c r="D22" s="133" t="s">
        <v>75</v>
      </c>
      <c r="E22" s="124">
        <v>10.11</v>
      </c>
      <c r="F22" s="124">
        <v>4.9589999999999996</v>
      </c>
      <c r="I22" s="66"/>
      <c r="L22" s="66"/>
    </row>
    <row r="23" spans="1:12" ht="18" customHeight="1" x14ac:dyDescent="0.25">
      <c r="A23" s="135" t="s">
        <v>82</v>
      </c>
      <c r="B23" s="127"/>
      <c r="C23" s="136" t="s">
        <v>76</v>
      </c>
      <c r="D23" s="133" t="s">
        <v>77</v>
      </c>
      <c r="E23" s="124">
        <v>14.925000000000001</v>
      </c>
      <c r="F23" s="124">
        <v>9.33</v>
      </c>
      <c r="I23" s="66"/>
      <c r="L23" s="66"/>
    </row>
    <row r="24" spans="1:12" ht="28.5" customHeight="1" x14ac:dyDescent="0.25">
      <c r="A24" s="135" t="s">
        <v>89</v>
      </c>
      <c r="B24" s="123" t="s">
        <v>7</v>
      </c>
      <c r="C24" s="137" t="s">
        <v>83</v>
      </c>
      <c r="D24" s="126" t="s">
        <v>84</v>
      </c>
      <c r="E24" s="124">
        <v>12.964</v>
      </c>
      <c r="F24" s="124">
        <v>2.9870000000000001</v>
      </c>
      <c r="G24" s="21"/>
      <c r="I24" s="66"/>
      <c r="L24" s="66"/>
    </row>
    <row r="25" spans="1:12" ht="17.25" customHeight="1" x14ac:dyDescent="0.25">
      <c r="A25" s="135" t="s">
        <v>42</v>
      </c>
      <c r="B25" s="125"/>
      <c r="C25" s="133" t="s">
        <v>85</v>
      </c>
      <c r="D25" s="133" t="s">
        <v>86</v>
      </c>
      <c r="E25" s="124">
        <v>12.132</v>
      </c>
      <c r="F25" s="124">
        <v>12.042</v>
      </c>
      <c r="G25" s="21"/>
      <c r="I25" s="66"/>
      <c r="L25" s="66"/>
    </row>
    <row r="26" spans="1:12" ht="30" customHeight="1" x14ac:dyDescent="0.25">
      <c r="A26" s="135" t="s">
        <v>90</v>
      </c>
      <c r="B26" s="125"/>
      <c r="C26" s="133" t="s">
        <v>87</v>
      </c>
      <c r="D26" s="133" t="s">
        <v>88</v>
      </c>
      <c r="E26" s="124">
        <v>3.42</v>
      </c>
      <c r="F26" s="124">
        <v>3.004</v>
      </c>
      <c r="G26" s="21"/>
      <c r="I26" s="66"/>
      <c r="L26" s="66"/>
    </row>
    <row r="27" spans="1:12" ht="18" customHeight="1" x14ac:dyDescent="0.25">
      <c r="A27" s="135" t="s">
        <v>61</v>
      </c>
      <c r="B27" s="127"/>
      <c r="C27" s="133" t="s">
        <v>66</v>
      </c>
      <c r="D27" s="133" t="s">
        <v>67</v>
      </c>
      <c r="E27" s="124">
        <v>4.5490000000000004</v>
      </c>
      <c r="F27" s="124">
        <v>0.627</v>
      </c>
      <c r="G27" s="21"/>
      <c r="I27" s="66"/>
      <c r="L27" s="66"/>
    </row>
    <row r="28" spans="1:12" ht="18" customHeight="1" x14ac:dyDescent="0.25">
      <c r="A28" s="135" t="s">
        <v>118</v>
      </c>
      <c r="B28" s="138" t="s">
        <v>110</v>
      </c>
      <c r="C28" s="139" t="s">
        <v>3</v>
      </c>
      <c r="D28" s="133" t="s">
        <v>119</v>
      </c>
      <c r="E28" s="124">
        <v>53.424999999999997</v>
      </c>
      <c r="F28" s="124">
        <v>0.35699999999999998</v>
      </c>
      <c r="G28" s="21"/>
      <c r="I28" s="66"/>
    </row>
    <row r="29" spans="1:12" ht="18" customHeight="1" x14ac:dyDescent="0.25">
      <c r="A29" s="135" t="s">
        <v>222</v>
      </c>
      <c r="B29" s="138" t="s">
        <v>110</v>
      </c>
      <c r="C29" s="139" t="s">
        <v>3</v>
      </c>
      <c r="D29" s="140" t="s">
        <v>223</v>
      </c>
      <c r="E29" s="124">
        <v>5</v>
      </c>
      <c r="F29" s="124"/>
      <c r="G29" s="21"/>
      <c r="I29" s="66"/>
    </row>
    <row r="30" spans="1:12" ht="18" customHeight="1" x14ac:dyDescent="0.25">
      <c r="A30" s="135">
        <v>38</v>
      </c>
      <c r="B30" s="138" t="s">
        <v>228</v>
      </c>
      <c r="C30" s="139" t="s">
        <v>229</v>
      </c>
      <c r="D30" s="119" t="s">
        <v>230</v>
      </c>
      <c r="E30" s="124">
        <v>38.700000000000003</v>
      </c>
      <c r="F30" s="124"/>
      <c r="G30" s="21"/>
      <c r="I30" s="66"/>
    </row>
    <row r="31" spans="1:12" ht="15" customHeight="1" x14ac:dyDescent="0.25">
      <c r="A31" s="141" t="s">
        <v>19</v>
      </c>
      <c r="B31" s="141"/>
      <c r="C31" s="141"/>
      <c r="D31" s="141"/>
      <c r="E31" s="124">
        <f>SUM(E9:E12,E18:E27)</f>
        <v>72.77600000000001</v>
      </c>
      <c r="F31" s="124">
        <f>SUM(F9:F12,F18:F27)</f>
        <v>72.039999999999992</v>
      </c>
      <c r="G31" s="36">
        <f>SUM(G9:G12,G19:G27)</f>
        <v>0</v>
      </c>
      <c r="I31" s="66"/>
      <c r="K31" s="66"/>
      <c r="L31" s="66"/>
    </row>
    <row r="32" spans="1:12" ht="15" customHeight="1" x14ac:dyDescent="0.25">
      <c r="A32" s="141" t="s">
        <v>20</v>
      </c>
      <c r="B32" s="141"/>
      <c r="C32" s="141"/>
      <c r="D32" s="141"/>
      <c r="E32" s="124">
        <f>SUM(E14:E15)</f>
        <v>700</v>
      </c>
      <c r="F32" s="124">
        <f>SUM(F14:F15)</f>
        <v>0</v>
      </c>
      <c r="G32" s="21"/>
    </row>
    <row r="33" spans="1:7" ht="15" customHeight="1" x14ac:dyDescent="0.25">
      <c r="A33" s="141" t="s">
        <v>112</v>
      </c>
      <c r="B33" s="141"/>
      <c r="C33" s="141"/>
      <c r="D33" s="141"/>
      <c r="E33" s="124">
        <f>SUM(E16:E17,E28:E29)</f>
        <v>290.60899999999998</v>
      </c>
      <c r="F33" s="124">
        <f>SUM(F16:F17,F28:F29)</f>
        <v>0.48099999999999998</v>
      </c>
      <c r="G33" s="21"/>
    </row>
    <row r="34" spans="1:7" ht="15" customHeight="1" x14ac:dyDescent="0.25">
      <c r="A34" s="141" t="s">
        <v>113</v>
      </c>
      <c r="B34" s="141"/>
      <c r="C34" s="141"/>
      <c r="D34" s="141"/>
      <c r="E34" s="124">
        <f>SUM(E30)</f>
        <v>38.700000000000003</v>
      </c>
      <c r="F34" s="124">
        <f>SUM(F30)</f>
        <v>0</v>
      </c>
      <c r="G34" s="21"/>
    </row>
    <row r="35" spans="1:7" ht="15" customHeight="1" x14ac:dyDescent="0.25">
      <c r="A35" s="142" t="s">
        <v>24</v>
      </c>
      <c r="B35" s="142"/>
      <c r="C35" s="142"/>
      <c r="D35" s="142"/>
      <c r="E35" s="131">
        <f>SUM(E31:E34)</f>
        <v>1102.085</v>
      </c>
      <c r="F35" s="131">
        <f>SUM(F31:F34)</f>
        <v>72.520999999999987</v>
      </c>
    </row>
    <row r="36" spans="1:7" x14ac:dyDescent="0.25">
      <c r="A36" s="143"/>
      <c r="B36" s="143"/>
      <c r="C36" s="143"/>
      <c r="D36" s="143"/>
      <c r="E36" s="143"/>
      <c r="F36" s="143"/>
    </row>
    <row r="37" spans="1:7" x14ac:dyDescent="0.25">
      <c r="A37" s="143"/>
      <c r="B37" s="143"/>
      <c r="C37" s="143"/>
      <c r="D37" s="143"/>
      <c r="E37" s="144"/>
      <c r="F37" s="144"/>
    </row>
  </sheetData>
  <mergeCells count="15">
    <mergeCell ref="E1:F1"/>
    <mergeCell ref="E2:F2"/>
    <mergeCell ref="E3:F3"/>
    <mergeCell ref="E4:F4"/>
    <mergeCell ref="A6:F6"/>
    <mergeCell ref="B9:B12"/>
    <mergeCell ref="C13:C14"/>
    <mergeCell ref="A35:D35"/>
    <mergeCell ref="A32:D32"/>
    <mergeCell ref="A31:D31"/>
    <mergeCell ref="B19:B23"/>
    <mergeCell ref="A33:D33"/>
    <mergeCell ref="B24:B27"/>
    <mergeCell ref="B13:B15"/>
    <mergeCell ref="A34:D34"/>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workbookViewId="0">
      <selection activeCell="C25" sqref="C25"/>
    </sheetView>
  </sheetViews>
  <sheetFormatPr defaultColWidth="9.140625" defaultRowHeight="15" x14ac:dyDescent="0.2"/>
  <cols>
    <col min="1" max="1" width="4" style="31" customWidth="1"/>
    <col min="2" max="2" width="13" style="31" customWidth="1"/>
    <col min="3" max="3" width="41.28515625" style="31" customWidth="1"/>
    <col min="4" max="4" width="40.85546875" style="31" customWidth="1"/>
    <col min="5" max="5" width="12.5703125" style="31" customWidth="1"/>
    <col min="6" max="6" width="14.140625" style="31" customWidth="1"/>
    <col min="7" max="16384" width="9.140625" style="31"/>
  </cols>
  <sheetData>
    <row r="1" spans="1:11" ht="12.75" customHeight="1" x14ac:dyDescent="0.25">
      <c r="D1" s="20"/>
      <c r="E1" s="96" t="s">
        <v>44</v>
      </c>
      <c r="F1" s="96"/>
    </row>
    <row r="2" spans="1:11" ht="12.75" customHeight="1" x14ac:dyDescent="0.25">
      <c r="D2" s="20"/>
      <c r="E2" s="96" t="s">
        <v>124</v>
      </c>
      <c r="F2" s="96"/>
    </row>
    <row r="3" spans="1:11" ht="12.75" customHeight="1" x14ac:dyDescent="0.25">
      <c r="D3" s="20"/>
      <c r="E3" s="96" t="s">
        <v>55</v>
      </c>
      <c r="F3" s="96"/>
    </row>
    <row r="4" spans="1:11" ht="15" customHeight="1" x14ac:dyDescent="0.25">
      <c r="D4" s="20"/>
      <c r="E4" s="96" t="s">
        <v>50</v>
      </c>
      <c r="F4" s="96"/>
    </row>
    <row r="5" spans="1:11" ht="15" customHeight="1" x14ac:dyDescent="0.2"/>
    <row r="6" spans="1:11" ht="30" customHeight="1" x14ac:dyDescent="0.2">
      <c r="A6" s="107" t="s">
        <v>59</v>
      </c>
      <c r="B6" s="107"/>
      <c r="C6" s="107"/>
      <c r="D6" s="107"/>
      <c r="E6" s="107"/>
      <c r="F6" s="107"/>
      <c r="G6" s="6"/>
      <c r="H6" s="6"/>
      <c r="I6" s="6"/>
    </row>
    <row r="7" spans="1:11" ht="15" customHeight="1" x14ac:dyDescent="0.2">
      <c r="F7" s="30" t="s">
        <v>23</v>
      </c>
    </row>
    <row r="8" spans="1:11" ht="45.75" customHeight="1" x14ac:dyDescent="0.2">
      <c r="A8" s="39" t="s">
        <v>10</v>
      </c>
      <c r="B8" s="39" t="s">
        <v>16</v>
      </c>
      <c r="C8" s="39" t="s">
        <v>17</v>
      </c>
      <c r="D8" s="39" t="s">
        <v>18</v>
      </c>
      <c r="E8" s="39" t="s">
        <v>33</v>
      </c>
      <c r="F8" s="39" t="s">
        <v>2</v>
      </c>
    </row>
    <row r="9" spans="1:11" ht="28.5" customHeight="1" x14ac:dyDescent="0.25">
      <c r="A9" s="50" t="s">
        <v>34</v>
      </c>
      <c r="B9" s="113" t="s">
        <v>7</v>
      </c>
      <c r="C9" s="29" t="s">
        <v>83</v>
      </c>
      <c r="D9" s="29" t="s">
        <v>84</v>
      </c>
      <c r="E9" s="33">
        <v>3</v>
      </c>
      <c r="F9" s="33">
        <v>0.7</v>
      </c>
    </row>
    <row r="10" spans="1:11" ht="17.25" customHeight="1" x14ac:dyDescent="0.25">
      <c r="A10" s="50" t="s">
        <v>129</v>
      </c>
      <c r="B10" s="113"/>
      <c r="C10" s="29" t="s">
        <v>85</v>
      </c>
      <c r="D10" s="29" t="s">
        <v>86</v>
      </c>
      <c r="E10" s="33">
        <v>1</v>
      </c>
      <c r="F10" s="33">
        <v>1</v>
      </c>
    </row>
    <row r="11" spans="1:11" ht="17.25" customHeight="1" x14ac:dyDescent="0.25">
      <c r="A11" s="81" t="s">
        <v>136</v>
      </c>
      <c r="B11" s="113"/>
      <c r="C11" s="29" t="s">
        <v>134</v>
      </c>
      <c r="D11" s="29" t="s">
        <v>135</v>
      </c>
      <c r="E11" s="33">
        <v>2</v>
      </c>
      <c r="F11" s="33"/>
    </row>
    <row r="12" spans="1:11" ht="27" customHeight="1" x14ac:dyDescent="0.25">
      <c r="A12" s="81" t="s">
        <v>81</v>
      </c>
      <c r="B12" s="87" t="s">
        <v>176</v>
      </c>
      <c r="C12" s="29" t="s">
        <v>145</v>
      </c>
      <c r="D12" s="29" t="s">
        <v>146</v>
      </c>
      <c r="E12" s="33">
        <v>20</v>
      </c>
      <c r="F12" s="33"/>
    </row>
    <row r="13" spans="1:11" ht="18" customHeight="1" x14ac:dyDescent="0.25">
      <c r="A13" s="112" t="s">
        <v>19</v>
      </c>
      <c r="B13" s="112"/>
      <c r="C13" s="112"/>
      <c r="D13" s="112"/>
      <c r="E13" s="33">
        <f>SUM(E9:E11)</f>
        <v>6</v>
      </c>
      <c r="F13" s="33">
        <f>SUM(F9:F11)</f>
        <v>1.7</v>
      </c>
      <c r="I13" s="7"/>
      <c r="J13" s="7"/>
      <c r="K13" s="7"/>
    </row>
    <row r="14" spans="1:11" ht="18" customHeight="1" x14ac:dyDescent="0.25">
      <c r="A14" s="112" t="s">
        <v>177</v>
      </c>
      <c r="B14" s="112"/>
      <c r="C14" s="112"/>
      <c r="D14" s="112"/>
      <c r="E14" s="33">
        <f>SUM(E12)</f>
        <v>20</v>
      </c>
      <c r="F14" s="33">
        <f>SUM(F12)</f>
        <v>0</v>
      </c>
      <c r="I14" s="7"/>
      <c r="J14" s="7"/>
      <c r="K14" s="7"/>
    </row>
    <row r="15" spans="1:11" ht="18" customHeight="1" x14ac:dyDescent="0.2">
      <c r="A15" s="106" t="s">
        <v>24</v>
      </c>
      <c r="B15" s="106"/>
      <c r="C15" s="106"/>
      <c r="D15" s="106"/>
      <c r="E15" s="34">
        <f>SUM(E13:E14)</f>
        <v>26</v>
      </c>
      <c r="F15" s="34">
        <f>SUM(F13:F14)</f>
        <v>1.7</v>
      </c>
    </row>
    <row r="17" spans="5:6" x14ac:dyDescent="0.2">
      <c r="E17" s="7"/>
      <c r="F17" s="7"/>
    </row>
    <row r="18" spans="5:6" x14ac:dyDescent="0.2">
      <c r="E18" s="7"/>
      <c r="F18" s="7"/>
    </row>
    <row r="19" spans="5:6" x14ac:dyDescent="0.2">
      <c r="E19" s="7"/>
      <c r="F19" s="7"/>
    </row>
    <row r="20" spans="5:6" x14ac:dyDescent="0.2">
      <c r="E20" s="7"/>
    </row>
    <row r="21" spans="5:6" x14ac:dyDescent="0.2">
      <c r="E21" s="7"/>
      <c r="F21" s="7"/>
    </row>
  </sheetData>
  <mergeCells count="9">
    <mergeCell ref="A15:D15"/>
    <mergeCell ref="A13:D13"/>
    <mergeCell ref="A6:F6"/>
    <mergeCell ref="E1:F1"/>
    <mergeCell ref="E2:F2"/>
    <mergeCell ref="E3:F3"/>
    <mergeCell ref="E4:F4"/>
    <mergeCell ref="B9:B11"/>
    <mergeCell ref="A14:D14"/>
  </mergeCells>
  <pageMargins left="1.1417322834645669" right="0.35433070866141736" top="0.39370078740157483" bottom="0"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H26"/>
  <sheetViews>
    <sheetView tabSelected="1" workbookViewId="0">
      <selection activeCell="A8" sqref="A8:E19"/>
    </sheetView>
  </sheetViews>
  <sheetFormatPr defaultColWidth="9.140625" defaultRowHeight="15" x14ac:dyDescent="0.2"/>
  <cols>
    <col min="1" max="1" width="4.5703125" style="5" customWidth="1"/>
    <col min="2" max="2" width="10.140625" style="5" customWidth="1"/>
    <col min="3" max="3" width="62.42578125" style="5" customWidth="1"/>
    <col min="4" max="4" width="19.28515625" style="5" customWidth="1"/>
    <col min="5" max="5" width="18.7109375" style="5" customWidth="1"/>
    <col min="6" max="16384" width="9.140625" style="5"/>
  </cols>
  <sheetData>
    <row r="1" spans="1:7" ht="13.5" customHeight="1" x14ac:dyDescent="0.2">
      <c r="C1" s="31"/>
      <c r="D1" s="96" t="s">
        <v>44</v>
      </c>
      <c r="E1" s="96"/>
    </row>
    <row r="2" spans="1:7" ht="13.5" customHeight="1" x14ac:dyDescent="0.2">
      <c r="C2" s="31"/>
      <c r="D2" s="96" t="s">
        <v>124</v>
      </c>
      <c r="E2" s="96"/>
    </row>
    <row r="3" spans="1:7" ht="13.5" customHeight="1" x14ac:dyDescent="0.2">
      <c r="C3" s="31"/>
      <c r="D3" s="96" t="s">
        <v>55</v>
      </c>
      <c r="E3" s="96"/>
    </row>
    <row r="4" spans="1:7" ht="13.5" customHeight="1" x14ac:dyDescent="0.2">
      <c r="C4" s="31"/>
      <c r="D4" s="96" t="s">
        <v>51</v>
      </c>
      <c r="E4" s="96"/>
    </row>
    <row r="5" spans="1:7" x14ac:dyDescent="0.25">
      <c r="D5" s="28"/>
      <c r="E5" s="28"/>
    </row>
    <row r="6" spans="1:7" ht="32.25" customHeight="1" x14ac:dyDescent="0.2">
      <c r="A6" s="114" t="s">
        <v>60</v>
      </c>
      <c r="B6" s="114"/>
      <c r="C6" s="114"/>
      <c r="D6" s="114"/>
      <c r="E6" s="114"/>
    </row>
    <row r="7" spans="1:7" ht="15" customHeight="1" x14ac:dyDescent="0.2">
      <c r="E7" s="32" t="s">
        <v>23</v>
      </c>
    </row>
    <row r="8" spans="1:7" ht="35.25" customHeight="1" x14ac:dyDescent="0.2">
      <c r="A8" s="145" t="s">
        <v>21</v>
      </c>
      <c r="B8" s="146" t="s">
        <v>6</v>
      </c>
      <c r="C8" s="146" t="s">
        <v>5</v>
      </c>
      <c r="D8" s="146" t="s">
        <v>1</v>
      </c>
      <c r="E8" s="147" t="s">
        <v>2</v>
      </c>
    </row>
    <row r="9" spans="1:7" ht="24.95" customHeight="1" x14ac:dyDescent="0.25">
      <c r="A9" s="145" t="s">
        <v>34</v>
      </c>
      <c r="B9" s="148" t="s">
        <v>7</v>
      </c>
      <c r="C9" s="149" t="s">
        <v>32</v>
      </c>
      <c r="D9" s="117">
        <f>SUM('savivaldybės funkcijos(3)'!E49,'ugd_reikmems(5)'!E18,'kt_ dotacijos (6)'!E31,'biud_ist_pajamos (7)'!E13)</f>
        <v>297.67600000000004</v>
      </c>
      <c r="E9" s="117">
        <f>SUM('savivaldybės funkcijos(3)'!F49,'ugd_reikmems(5)'!F18,'kt_ dotacijos (6)'!F31,'biud_ist_pajamos (7)'!F13)</f>
        <v>73.739999999999995</v>
      </c>
      <c r="G9" s="10"/>
    </row>
    <row r="10" spans="1:7" ht="24.95" customHeight="1" x14ac:dyDescent="0.25">
      <c r="A10" s="145" t="s">
        <v>35</v>
      </c>
      <c r="B10" s="150" t="s">
        <v>8</v>
      </c>
      <c r="C10" s="149" t="s">
        <v>13</v>
      </c>
      <c r="D10" s="117">
        <f>SUM('savivaldybės funkcijos(3)'!E50,'kt_ dotacijos (6)'!E32)</f>
        <v>1362</v>
      </c>
      <c r="E10" s="117">
        <f>SUM('savivaldybės funkcijos(3)'!F50,'kt_ dotacijos (6)'!F32)</f>
        <v>0</v>
      </c>
      <c r="G10" s="10"/>
    </row>
    <row r="11" spans="1:7" ht="24.95" customHeight="1" x14ac:dyDescent="0.25">
      <c r="A11" s="145" t="s">
        <v>121</v>
      </c>
      <c r="B11" s="150" t="s">
        <v>200</v>
      </c>
      <c r="C11" s="149" t="s">
        <v>213</v>
      </c>
      <c r="D11" s="117">
        <f>SUM('savivaldybės funkcijos(3)'!E51)</f>
        <v>1.8</v>
      </c>
      <c r="E11" s="117">
        <f>SUM('savivaldybės funkcijos(3)'!F51)</f>
        <v>0</v>
      </c>
      <c r="G11" s="10"/>
    </row>
    <row r="12" spans="1:7" ht="24.95" customHeight="1" x14ac:dyDescent="0.25">
      <c r="A12" s="145" t="s">
        <v>114</v>
      </c>
      <c r="B12" s="150" t="s">
        <v>110</v>
      </c>
      <c r="C12" s="149" t="s">
        <v>115</v>
      </c>
      <c r="D12" s="117">
        <f>SUM('savivaldybės funkcijos(3)'!E52,'kt_ dotacijos (6)'!E33)</f>
        <v>314.209</v>
      </c>
      <c r="E12" s="117">
        <f>SUM('savivaldybės funkcijos(3)'!F52,'kt_ dotacijos (6)'!F33)</f>
        <v>17.181000000000001</v>
      </c>
      <c r="G12" s="10"/>
    </row>
    <row r="13" spans="1:7" ht="24.95" customHeight="1" x14ac:dyDescent="0.25">
      <c r="A13" s="145" t="s">
        <v>129</v>
      </c>
      <c r="B13" s="150" t="s">
        <v>189</v>
      </c>
      <c r="C13" s="149" t="s">
        <v>214</v>
      </c>
      <c r="D13" s="117">
        <f>SUM('savivaldybės funkcijos(3)'!E53)</f>
        <v>85</v>
      </c>
      <c r="E13" s="117">
        <f>SUM('savivaldybės funkcijos(3)'!F53)</f>
        <v>0</v>
      </c>
      <c r="G13" s="10"/>
    </row>
    <row r="14" spans="1:7" ht="24.95" customHeight="1" x14ac:dyDescent="0.25">
      <c r="A14" s="145" t="s">
        <v>122</v>
      </c>
      <c r="B14" s="150" t="s">
        <v>176</v>
      </c>
      <c r="C14" s="149" t="s">
        <v>215</v>
      </c>
      <c r="D14" s="117">
        <f>SUM('savivaldybės funkcijos(3)'!E54,'biud_ist_pajamos (7)'!E14)</f>
        <v>90</v>
      </c>
      <c r="E14" s="117">
        <f>SUM('savivaldybės funkcijos(3)'!F54,'biud_ist_pajamos (7)'!F14)</f>
        <v>6.5</v>
      </c>
      <c r="G14" s="10"/>
    </row>
    <row r="15" spans="1:7" ht="24.95" customHeight="1" x14ac:dyDescent="0.25">
      <c r="A15" s="145" t="s">
        <v>116</v>
      </c>
      <c r="B15" s="150" t="s">
        <v>111</v>
      </c>
      <c r="C15" s="149" t="s">
        <v>117</v>
      </c>
      <c r="D15" s="117">
        <f>SUM('savivaldybės funkcijos(3)'!E55,'kt_ dotacijos (6)'!E34)</f>
        <v>153.4</v>
      </c>
      <c r="E15" s="117">
        <f>SUM('savivaldybės funkcijos(3)'!F55,'kt_ dotacijos (6)'!F34)</f>
        <v>13.499999999999998</v>
      </c>
      <c r="G15" s="10"/>
    </row>
    <row r="16" spans="1:7" ht="24.95" customHeight="1" x14ac:dyDescent="0.25">
      <c r="A16" s="145" t="s">
        <v>36</v>
      </c>
      <c r="B16" s="150" t="s">
        <v>206</v>
      </c>
      <c r="C16" s="149" t="s">
        <v>216</v>
      </c>
      <c r="D16" s="117">
        <f>SUM('savivaldybės funkcijos(3)'!E56)</f>
        <v>40</v>
      </c>
      <c r="E16" s="117">
        <f>SUM('savivaldybės funkcijos(3)'!F56)</f>
        <v>0</v>
      </c>
      <c r="G16" s="10"/>
    </row>
    <row r="17" spans="1:8" ht="17.25" customHeight="1" x14ac:dyDescent="0.2">
      <c r="A17" s="145" t="s">
        <v>37</v>
      </c>
      <c r="B17" s="151" t="s">
        <v>22</v>
      </c>
      <c r="C17" s="152"/>
      <c r="D17" s="116">
        <f>SUM(D9:D16)</f>
        <v>2344.085</v>
      </c>
      <c r="E17" s="116">
        <f>SUM(E9:E16)</f>
        <v>110.92099999999999</v>
      </c>
      <c r="F17" s="17"/>
      <c r="G17" s="17"/>
    </row>
    <row r="18" spans="1:8" ht="18" customHeight="1" x14ac:dyDescent="0.25">
      <c r="A18" s="145" t="s">
        <v>38</v>
      </c>
      <c r="B18" s="153" t="s">
        <v>31</v>
      </c>
      <c r="C18" s="154"/>
      <c r="D18" s="117">
        <v>0</v>
      </c>
      <c r="E18" s="117">
        <v>0</v>
      </c>
    </row>
    <row r="19" spans="1:8" ht="17.25" customHeight="1" x14ac:dyDescent="0.2">
      <c r="A19" s="145" t="s">
        <v>39</v>
      </c>
      <c r="B19" s="155" t="s">
        <v>27</v>
      </c>
      <c r="C19" s="156"/>
      <c r="D19" s="116">
        <f>D17-D18</f>
        <v>2344.085</v>
      </c>
      <c r="E19" s="116">
        <f>E17-E18</f>
        <v>110.92099999999999</v>
      </c>
      <c r="G19" s="37"/>
      <c r="H19" s="37"/>
    </row>
    <row r="20" spans="1:8" x14ac:dyDescent="0.2">
      <c r="C20" s="22"/>
      <c r="E20" s="11"/>
    </row>
    <row r="21" spans="1:8" x14ac:dyDescent="0.2">
      <c r="C21" s="22"/>
      <c r="D21" s="37"/>
    </row>
    <row r="22" spans="1:8" x14ac:dyDescent="0.2">
      <c r="C22" s="44"/>
      <c r="D22" s="37"/>
    </row>
    <row r="24" spans="1:8" x14ac:dyDescent="0.2">
      <c r="D24" s="37"/>
    </row>
    <row r="26" spans="1:8" x14ac:dyDescent="0.2">
      <c r="D26" s="37"/>
    </row>
  </sheetData>
  <mergeCells count="8">
    <mergeCell ref="B18:C18"/>
    <mergeCell ref="B19:C19"/>
    <mergeCell ref="B17:C17"/>
    <mergeCell ref="D1:E1"/>
    <mergeCell ref="D2:E2"/>
    <mergeCell ref="D3:E3"/>
    <mergeCell ref="D4:E4"/>
    <mergeCell ref="A6:E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7</vt:i4>
      </vt:variant>
      <vt:variant>
        <vt:lpstr>Įvardinti diapazonai</vt:lpstr>
      </vt:variant>
      <vt:variant>
        <vt:i4>5</vt:i4>
      </vt:variant>
    </vt:vector>
  </HeadingPairs>
  <TitlesOfParts>
    <vt:vector size="12" baseType="lpstr">
      <vt:lpstr>pajamos (1)</vt:lpstr>
      <vt:lpstr> imokos(2)</vt:lpstr>
      <vt:lpstr>savivaldybės funkcijos(3)</vt:lpstr>
      <vt:lpstr>ugd_reikmems(5)</vt:lpstr>
      <vt:lpstr>kt_ dotacijos (6)</vt:lpstr>
      <vt:lpstr>biud_ist_pajamos (7)</vt:lpstr>
      <vt:lpstr>programos(9)</vt:lpstr>
      <vt:lpstr>' imokos(2)'!Print_Titles</vt:lpstr>
      <vt:lpstr>'biud_ist_pajamos (7)'!Print_Titles</vt:lpstr>
      <vt:lpstr>'kt_ dotacijos (6)'!Print_Titles</vt:lpstr>
      <vt:lpstr>'pajamos (1)'!Print_Titles</vt:lpstr>
      <vt:lpstr>'savivaldybės funkcijos(3)'!Print_Titles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margarita</dc:creator>
  <cp:lastModifiedBy>Jovita Šumskienė</cp:lastModifiedBy>
  <cp:lastPrinted>2022-07-19T06:04:05Z</cp:lastPrinted>
  <dcterms:created xsi:type="dcterms:W3CDTF">2002-11-07T10:01:21Z</dcterms:created>
  <dcterms:modified xsi:type="dcterms:W3CDTF">2022-07-20T06:16:09Z</dcterms:modified>
</cp:coreProperties>
</file>