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 firstSheet="1" activeTab="2"/>
  </bookViews>
  <sheets>
    <sheet name="Suderinamumo ataskaita" sheetId="4" state="hidden" r:id="rId1"/>
    <sheet name="2022-07-28" sheetId="16" r:id="rId2"/>
    <sheet name="2022-07" sheetId="17" r:id="rId3"/>
  </sheets>
  <calcPr calcId="144525"/>
</workbook>
</file>

<file path=xl/calcChain.xml><?xml version="1.0" encoding="utf-8"?>
<calcChain xmlns="http://schemas.openxmlformats.org/spreadsheetml/2006/main">
  <c r="I49" i="17" l="1"/>
  <c r="H49" i="17"/>
  <c r="G49" i="17"/>
  <c r="J49" i="17" s="1"/>
  <c r="E49" i="17"/>
  <c r="D49" i="17"/>
  <c r="C49" i="17"/>
  <c r="I48" i="17"/>
  <c r="H48" i="17"/>
  <c r="G48" i="17"/>
  <c r="E48" i="17"/>
  <c r="D48" i="17"/>
  <c r="F48" i="17" s="1"/>
  <c r="C48" i="17"/>
  <c r="I47" i="17"/>
  <c r="H47" i="17"/>
  <c r="G47" i="17"/>
  <c r="E47" i="17"/>
  <c r="D47" i="17"/>
  <c r="C47" i="17"/>
  <c r="I46" i="17"/>
  <c r="H46" i="17"/>
  <c r="G46" i="17"/>
  <c r="E46" i="17"/>
  <c r="D46" i="17"/>
  <c r="C46" i="17"/>
  <c r="I45" i="17"/>
  <c r="H45" i="17"/>
  <c r="G45" i="17"/>
  <c r="E45" i="17"/>
  <c r="D45" i="17"/>
  <c r="C45" i="17"/>
  <c r="I44" i="17"/>
  <c r="H44" i="17"/>
  <c r="G44" i="17"/>
  <c r="E44" i="17"/>
  <c r="D44" i="17"/>
  <c r="C44" i="17"/>
  <c r="I43" i="17"/>
  <c r="H43" i="17"/>
  <c r="G43" i="17"/>
  <c r="E43" i="17"/>
  <c r="D43" i="17"/>
  <c r="C43" i="17"/>
  <c r="I42" i="17"/>
  <c r="H42" i="17"/>
  <c r="G42" i="17"/>
  <c r="E42" i="17"/>
  <c r="D42" i="17"/>
  <c r="C42" i="17"/>
  <c r="I41" i="17"/>
  <c r="H41" i="17"/>
  <c r="G41" i="17"/>
  <c r="J41" i="17" s="1"/>
  <c r="E41" i="17"/>
  <c r="D41" i="17"/>
  <c r="C41" i="17"/>
  <c r="I40" i="17"/>
  <c r="H40" i="17"/>
  <c r="G40" i="17"/>
  <c r="E40" i="17"/>
  <c r="D40" i="17"/>
  <c r="C40" i="17"/>
  <c r="I39" i="17"/>
  <c r="H39" i="17"/>
  <c r="G39" i="17"/>
  <c r="E39" i="17"/>
  <c r="D39" i="17"/>
  <c r="C39" i="17"/>
  <c r="I38" i="17"/>
  <c r="H38" i="17"/>
  <c r="G38" i="17"/>
  <c r="E38" i="17"/>
  <c r="D38" i="17"/>
  <c r="C38" i="17"/>
  <c r="I37" i="17"/>
  <c r="H37" i="17"/>
  <c r="G37" i="17"/>
  <c r="E37" i="17"/>
  <c r="D37" i="17"/>
  <c r="C37" i="17"/>
  <c r="I36" i="17"/>
  <c r="H36" i="17"/>
  <c r="G36" i="17"/>
  <c r="E36" i="17"/>
  <c r="D36" i="17"/>
  <c r="C36" i="17"/>
  <c r="I35" i="17"/>
  <c r="H35" i="17"/>
  <c r="G35" i="17"/>
  <c r="J35" i="17" s="1"/>
  <c r="E35" i="17"/>
  <c r="D35" i="17"/>
  <c r="C35" i="17"/>
  <c r="I34" i="17"/>
  <c r="H34" i="17"/>
  <c r="G34" i="17"/>
  <c r="E34" i="17"/>
  <c r="D34" i="17"/>
  <c r="C34" i="17"/>
  <c r="I33" i="17"/>
  <c r="H33" i="17"/>
  <c r="G33" i="17"/>
  <c r="J33" i="17" s="1"/>
  <c r="E33" i="17"/>
  <c r="D33" i="17"/>
  <c r="C33" i="17"/>
  <c r="J32" i="17"/>
  <c r="I32" i="17"/>
  <c r="H32" i="17"/>
  <c r="G32" i="17"/>
  <c r="F32" i="17"/>
  <c r="E32" i="17"/>
  <c r="D32" i="17"/>
  <c r="C32" i="17"/>
  <c r="I31" i="17"/>
  <c r="H31" i="17"/>
  <c r="G31" i="17"/>
  <c r="E31" i="17"/>
  <c r="D31" i="17"/>
  <c r="C31" i="17"/>
  <c r="I30" i="17"/>
  <c r="H30" i="17"/>
  <c r="G30" i="17"/>
  <c r="E30" i="17"/>
  <c r="D30" i="17"/>
  <c r="C30" i="17"/>
  <c r="I29" i="17"/>
  <c r="H29" i="17"/>
  <c r="G29" i="17"/>
  <c r="E29" i="17"/>
  <c r="D29" i="17"/>
  <c r="C29" i="17"/>
  <c r="I28" i="17"/>
  <c r="H28" i="17"/>
  <c r="G28" i="17"/>
  <c r="J28" i="17" s="1"/>
  <c r="E28" i="17"/>
  <c r="D28" i="17"/>
  <c r="C28" i="17"/>
  <c r="I27" i="17"/>
  <c r="H27" i="17"/>
  <c r="G27" i="17"/>
  <c r="E27" i="17"/>
  <c r="D27" i="17"/>
  <c r="C27" i="17"/>
  <c r="I26" i="17"/>
  <c r="H26" i="17"/>
  <c r="G26" i="17"/>
  <c r="E26" i="17"/>
  <c r="D26" i="17"/>
  <c r="C26" i="17"/>
  <c r="I25" i="17"/>
  <c r="H25" i="17"/>
  <c r="G25" i="17"/>
  <c r="E25" i="17"/>
  <c r="D25" i="17"/>
  <c r="C25" i="17"/>
  <c r="I24" i="17"/>
  <c r="H24" i="17"/>
  <c r="G24" i="17"/>
  <c r="E24" i="17"/>
  <c r="D24" i="17"/>
  <c r="C24" i="17"/>
  <c r="F24" i="17" s="1"/>
  <c r="I23" i="17"/>
  <c r="H23" i="17"/>
  <c r="G23" i="17"/>
  <c r="E23" i="17"/>
  <c r="D23" i="17"/>
  <c r="C23" i="17"/>
  <c r="I22" i="17"/>
  <c r="H22" i="17"/>
  <c r="G22" i="17"/>
  <c r="E22" i="17"/>
  <c r="D22" i="17"/>
  <c r="I21" i="17"/>
  <c r="H21" i="17"/>
  <c r="G21" i="17"/>
  <c r="E21" i="17"/>
  <c r="D21" i="17"/>
  <c r="C21" i="17"/>
  <c r="I20" i="17"/>
  <c r="H20" i="17"/>
  <c r="J20" i="17" s="1"/>
  <c r="G20" i="17"/>
  <c r="E20" i="17"/>
  <c r="D20" i="17"/>
  <c r="C20" i="17"/>
  <c r="I19" i="17"/>
  <c r="H19" i="17"/>
  <c r="G19" i="17"/>
  <c r="E19" i="17"/>
  <c r="D19" i="17"/>
  <c r="C19" i="17"/>
  <c r="I18" i="17"/>
  <c r="H18" i="17"/>
  <c r="G18" i="17"/>
  <c r="E18" i="17"/>
  <c r="D18" i="17"/>
  <c r="C18" i="17"/>
  <c r="I17" i="17"/>
  <c r="H17" i="17"/>
  <c r="G17" i="17"/>
  <c r="E17" i="17"/>
  <c r="D17" i="17"/>
  <c r="C17" i="17"/>
  <c r="I16" i="17"/>
  <c r="H16" i="17"/>
  <c r="G16" i="17"/>
  <c r="E16" i="17"/>
  <c r="D16" i="17"/>
  <c r="C16" i="17"/>
  <c r="F16" i="17" s="1"/>
  <c r="I15" i="17"/>
  <c r="H15" i="17"/>
  <c r="G15" i="17"/>
  <c r="E15" i="17"/>
  <c r="D15" i="17"/>
  <c r="C15" i="17"/>
  <c r="I14" i="17"/>
  <c r="H14" i="17"/>
  <c r="G14" i="17"/>
  <c r="E14" i="17"/>
  <c r="D14" i="17"/>
  <c r="C14" i="17"/>
  <c r="I13" i="17"/>
  <c r="H13" i="17"/>
  <c r="G13" i="17"/>
  <c r="E13" i="17"/>
  <c r="D13" i="17"/>
  <c r="C13" i="17"/>
  <c r="E50" i="17" l="1"/>
  <c r="J24" i="17"/>
  <c r="H50" i="17"/>
  <c r="G50" i="17"/>
  <c r="F25" i="17"/>
  <c r="F29" i="17"/>
  <c r="J34" i="17"/>
  <c r="F36" i="17"/>
  <c r="J38" i="17"/>
  <c r="F40" i="17"/>
  <c r="J42" i="17"/>
  <c r="F44" i="17"/>
  <c r="J13" i="17"/>
  <c r="D50" i="17"/>
  <c r="I50" i="17"/>
  <c r="J17" i="17"/>
  <c r="F18" i="17"/>
  <c r="J19" i="17"/>
  <c r="K19" i="17" s="1"/>
  <c r="F28" i="17"/>
  <c r="F37" i="17"/>
  <c r="F39" i="17"/>
  <c r="F45" i="17"/>
  <c r="F47" i="17"/>
  <c r="F49" i="17"/>
  <c r="K49" i="17" s="1"/>
  <c r="K28" i="17"/>
  <c r="F15" i="17"/>
  <c r="F17" i="17"/>
  <c r="F19" i="17"/>
  <c r="J25" i="17"/>
  <c r="K25" i="17" s="1"/>
  <c r="F26" i="17"/>
  <c r="J27" i="17"/>
  <c r="J36" i="17"/>
  <c r="K36" i="17" s="1"/>
  <c r="J40" i="17"/>
  <c r="K40" i="17" s="1"/>
  <c r="J44" i="17"/>
  <c r="K44" i="17" s="1"/>
  <c r="F20" i="17"/>
  <c r="J21" i="17"/>
  <c r="J23" i="17"/>
  <c r="J29" i="17"/>
  <c r="K29" i="17" s="1"/>
  <c r="F30" i="17"/>
  <c r="J31" i="17"/>
  <c r="K31" i="17" s="1"/>
  <c r="J37" i="17"/>
  <c r="K37" i="17" s="1"/>
  <c r="F38" i="17"/>
  <c r="K38" i="17" s="1"/>
  <c r="J39" i="17"/>
  <c r="K39" i="17" s="1"/>
  <c r="J45" i="17"/>
  <c r="K45" i="17" s="1"/>
  <c r="F46" i="17"/>
  <c r="J47" i="17"/>
  <c r="K47" i="17" s="1"/>
  <c r="J48" i="17"/>
  <c r="K48" i="17" s="1"/>
  <c r="F21" i="17"/>
  <c r="F23" i="17"/>
  <c r="J26" i="17"/>
  <c r="K26" i="17" s="1"/>
  <c r="F31" i="17"/>
  <c r="J14" i="17"/>
  <c r="K24" i="17"/>
  <c r="K32" i="17"/>
  <c r="K33" i="17"/>
  <c r="F34" i="17"/>
  <c r="F42" i="17"/>
  <c r="K42" i="17" s="1"/>
  <c r="J43" i="17"/>
  <c r="F14" i="17"/>
  <c r="J15" i="17"/>
  <c r="K15" i="17" s="1"/>
  <c r="J16" i="17"/>
  <c r="K16" i="17" s="1"/>
  <c r="J18" i="17"/>
  <c r="J22" i="17"/>
  <c r="F27" i="17"/>
  <c r="K27" i="17" s="1"/>
  <c r="J30" i="17"/>
  <c r="F33" i="17"/>
  <c r="F35" i="17"/>
  <c r="K35" i="17" s="1"/>
  <c r="F41" i="17"/>
  <c r="F43" i="17"/>
  <c r="J46" i="17"/>
  <c r="K46" i="17" s="1"/>
  <c r="K14" i="17"/>
  <c r="K41" i="17"/>
  <c r="K18" i="17"/>
  <c r="K20" i="17"/>
  <c r="K30" i="17"/>
  <c r="F13" i="17"/>
  <c r="K13" i="17" s="1"/>
  <c r="AA44" i="16"/>
  <c r="Z44" i="16"/>
  <c r="Y44" i="16"/>
  <c r="X44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AB42" i="16"/>
  <c r="AB41" i="16"/>
  <c r="AB40" i="16"/>
  <c r="AB39" i="16"/>
  <c r="AB38" i="16"/>
  <c r="AB37" i="16"/>
  <c r="AB36" i="16"/>
  <c r="AB35" i="16"/>
  <c r="AB34" i="16"/>
  <c r="AB33" i="16"/>
  <c r="AB32" i="16"/>
  <c r="AB31" i="16"/>
  <c r="AB30" i="16"/>
  <c r="AB29" i="16"/>
  <c r="AB28" i="16"/>
  <c r="AB27" i="16"/>
  <c r="AB26" i="16"/>
  <c r="AB25" i="16"/>
  <c r="AB24" i="16"/>
  <c r="AB23" i="16"/>
  <c r="AB22" i="16"/>
  <c r="AB21" i="16"/>
  <c r="AB20" i="16"/>
  <c r="AB19" i="16"/>
  <c r="AB18" i="16"/>
  <c r="AB17" i="16"/>
  <c r="AB16" i="16"/>
  <c r="AB15" i="16"/>
  <c r="AB14" i="16"/>
  <c r="AB13" i="16"/>
  <c r="AB12" i="16"/>
  <c r="AB11" i="16"/>
  <c r="AB10" i="16"/>
  <c r="AB9" i="16"/>
  <c r="AB8" i="16"/>
  <c r="AB7" i="16"/>
  <c r="W42" i="16"/>
  <c r="AC42" i="16" s="1"/>
  <c r="W41" i="16"/>
  <c r="AC41" i="16" s="1"/>
  <c r="W40" i="16"/>
  <c r="AC40" i="16" s="1"/>
  <c r="W39" i="16"/>
  <c r="AC39" i="16" s="1"/>
  <c r="W38" i="16"/>
  <c r="W37" i="16"/>
  <c r="W36" i="16"/>
  <c r="W35" i="16"/>
  <c r="AC35" i="16" s="1"/>
  <c r="W34" i="16"/>
  <c r="W33" i="16"/>
  <c r="W32" i="16"/>
  <c r="W31" i="16"/>
  <c r="AC31" i="16" s="1"/>
  <c r="W30" i="16"/>
  <c r="W29" i="16"/>
  <c r="W28" i="16"/>
  <c r="W27" i="16"/>
  <c r="W26" i="16"/>
  <c r="W25" i="16"/>
  <c r="W24" i="16"/>
  <c r="W23" i="16"/>
  <c r="W22" i="16"/>
  <c r="W21" i="16"/>
  <c r="W20" i="16"/>
  <c r="W19" i="16"/>
  <c r="W18" i="16"/>
  <c r="W17" i="16"/>
  <c r="W15" i="16"/>
  <c r="W14" i="16"/>
  <c r="W13" i="16"/>
  <c r="W12" i="16"/>
  <c r="W11" i="16"/>
  <c r="W10" i="16"/>
  <c r="W9" i="16"/>
  <c r="AC9" i="16" s="1"/>
  <c r="W8" i="16"/>
  <c r="W7" i="16"/>
  <c r="AC7" i="16" s="1"/>
  <c r="K34" i="17" l="1"/>
  <c r="AC8" i="16"/>
  <c r="AC12" i="16"/>
  <c r="AC20" i="16"/>
  <c r="AC24" i="16"/>
  <c r="AC28" i="16"/>
  <c r="AC13" i="16"/>
  <c r="AC17" i="16"/>
  <c r="AC21" i="16"/>
  <c r="AC25" i="16"/>
  <c r="AC29" i="16"/>
  <c r="AC33" i="16"/>
  <c r="AC37" i="16"/>
  <c r="J50" i="17"/>
  <c r="AC14" i="16"/>
  <c r="AC18" i="16"/>
  <c r="AC22" i="16"/>
  <c r="AC26" i="16"/>
  <c r="K17" i="17"/>
  <c r="AC11" i="16"/>
  <c r="AC15" i="16"/>
  <c r="AC19" i="16"/>
  <c r="AC23" i="16"/>
  <c r="AC27" i="16"/>
  <c r="K43" i="17"/>
  <c r="AC10" i="16"/>
  <c r="AC36" i="16"/>
  <c r="K23" i="17"/>
  <c r="AC30" i="16"/>
  <c r="AC34" i="16"/>
  <c r="AC32" i="16"/>
  <c r="K21" i="17"/>
  <c r="AC38" i="16"/>
  <c r="AB44" i="16"/>
  <c r="C16" i="16" l="1"/>
  <c r="C22" i="17" l="1"/>
  <c r="C44" i="16"/>
  <c r="W16" i="16"/>
  <c r="N63" i="16"/>
  <c r="P51" i="16"/>
  <c r="C55" i="17" s="1"/>
  <c r="N51" i="16"/>
  <c r="B55" i="17" s="1"/>
  <c r="D55" i="17" s="1"/>
  <c r="AC16" i="16" l="1"/>
  <c r="AC44" i="16" s="1"/>
  <c r="W44" i="16"/>
  <c r="Q63" i="16"/>
  <c r="C62" i="17"/>
  <c r="D62" i="17" s="1"/>
  <c r="E62" i="17" s="1"/>
  <c r="C50" i="17"/>
  <c r="F22" i="17"/>
  <c r="Q51" i="16"/>
  <c r="K22" i="17" l="1"/>
  <c r="K50" i="17" s="1"/>
  <c r="F50" i="17"/>
</calcChain>
</file>

<file path=xl/sharedStrings.xml><?xml version="1.0" encoding="utf-8"?>
<sst xmlns="http://schemas.openxmlformats.org/spreadsheetml/2006/main" count="178" uniqueCount="108">
  <si>
    <t>Įstaigos pavadinimas</t>
  </si>
  <si>
    <t>Direktorius</t>
  </si>
  <si>
    <t>Direktoriaus pav. ugdymui</t>
  </si>
  <si>
    <t>Logopedas</t>
  </si>
  <si>
    <t>Specialusis pedagogas</t>
  </si>
  <si>
    <t>Socialinis pedagogas</t>
  </si>
  <si>
    <t>Mokytojo padėjėjas</t>
  </si>
  <si>
    <t>Plungės "Ryto" pagrindinė mokykla</t>
  </si>
  <si>
    <t>Eil. Nr.</t>
  </si>
  <si>
    <t>Platelių meno mokykla</t>
  </si>
  <si>
    <t>Plungės lopšelis- darželis „Pasaka“</t>
  </si>
  <si>
    <t>Plungės lopšelis- darželis „Vyturėlis“</t>
  </si>
  <si>
    <t>Plungės lopšelis- darželis „Rūtelė“</t>
  </si>
  <si>
    <t>Plungės lopšelis- darželis „Saulutė“</t>
  </si>
  <si>
    <t>Plungės lopšelis- darželis „Nykštukas“</t>
  </si>
  <si>
    <t>Plungės rajono savivaldybės</t>
  </si>
  <si>
    <t>Plungės Senamiesčio mokykla</t>
  </si>
  <si>
    <t>Plungės "Saulės" gimnazija</t>
  </si>
  <si>
    <t>Plungės lopšelis- darželis „Raudonkepuraitė"</t>
  </si>
  <si>
    <t>Plungės r. Kulių gimnazija</t>
  </si>
  <si>
    <t>Ugdymo skyriaus vedėjas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</si>
  <si>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</si>
  <si>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</si>
  <si>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</si>
  <si>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</si>
  <si>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</si>
  <si>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</si>
  <si>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</si>
  <si>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</si>
  <si>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Plungės r. Žem. Kalvarijos M. Valančiaus gimnazija</t>
  </si>
  <si>
    <t>Plungės r. Alsėdžių S.Narutavičiaus gimnazija</t>
  </si>
  <si>
    <t>Bibliotekos, skaityklos vedėjas, bibliotekininkas</t>
  </si>
  <si>
    <t>Iš viso pedagoginių etatų skaičius</t>
  </si>
  <si>
    <t>Nepedagoginės pareigybės ir etatai</t>
  </si>
  <si>
    <t xml:space="preserve">Iš viso nepedagoginių etatų skaičius </t>
  </si>
  <si>
    <t>Iš viso</t>
  </si>
  <si>
    <t>Plungės  A. Jucio progimnazija</t>
  </si>
  <si>
    <t>Plungės "Babrungo" progimnazija</t>
  </si>
  <si>
    <t>Mokytojai</t>
  </si>
  <si>
    <t>*Bendrabučio auklėtojas</t>
  </si>
  <si>
    <t>Gynybinio pilietinio ugdymo mokytojas  (instruktorius)</t>
  </si>
  <si>
    <t>sprendimo Nr. T1-</t>
  </si>
  <si>
    <t>Specialiojo ugdymo centras</t>
  </si>
  <si>
    <t>Plungės M. Oginskio meno mokykla</t>
  </si>
  <si>
    <t>Švietimo pagalbos ir konsultavimo skyriaus vedėjas</t>
  </si>
  <si>
    <t>iš viso etatų</t>
  </si>
  <si>
    <t>Ugdymo procesui oganizuoti ir valdyti</t>
  </si>
  <si>
    <t>Kiti pedagogai</t>
  </si>
  <si>
    <t>IKT specialistas</t>
  </si>
  <si>
    <t>Judesio korekcijos pedagogas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</si>
  <si>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</si>
  <si>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</si>
  <si>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</si>
  <si>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</si>
  <si>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</si>
  <si>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</si>
  <si>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</si>
  <si>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Skyriaus vedėjas</t>
  </si>
  <si>
    <t>Neformaliojo ugdymo mokytojas (kūno kultūrai)</t>
  </si>
  <si>
    <t>Gydytojas neurologas</t>
  </si>
  <si>
    <t>Surdopedagogas</t>
  </si>
  <si>
    <t>Koncertmeisteris</t>
  </si>
  <si>
    <t>Pedagoginės pareigybės ir etatai</t>
  </si>
  <si>
    <t xml:space="preserve">Psichologas </t>
  </si>
  <si>
    <t>Priešmokyklinio ugdymo mokytojas</t>
  </si>
  <si>
    <t xml:space="preserve"> Ikimokyklinio ugdymo mokytojas</t>
  </si>
  <si>
    <t>Meninio ugdymo mokytojas</t>
  </si>
  <si>
    <t>Neformalaus ugdymo pedagogas</t>
  </si>
  <si>
    <t>1.2.  DIDŽIAUSIAS LEISTINAS PLUNGĖS PASLAUGŲ IR ŠVIETIMO PAGALBOS CENTRO PEDAGOGINIŲ BEI NEPEDAGOGINIŲ ETATŲ, FINANSUOJAMŲ IŠ MOKYMO LĖŠŲ, SĄRAŠAS</t>
  </si>
  <si>
    <t>Iš viso nepedagoginių etatų skaičius</t>
  </si>
  <si>
    <t xml:space="preserve">Iš viso etatų </t>
  </si>
  <si>
    <t>*Direktorius</t>
  </si>
  <si>
    <t>Pedagoginės psichologinės tarnybos skyriaus vedėja</t>
  </si>
  <si>
    <t>Spec. pedagogas</t>
  </si>
  <si>
    <t>Psichologas</t>
  </si>
  <si>
    <t>*Neformaliojo suaugusiųjų švietimo ir kvalifikacijos tobulinimo skyriaus vedėja</t>
  </si>
  <si>
    <t>*vyr.specialistas metodinei veiklai</t>
  </si>
  <si>
    <t xml:space="preserve"> 2. Įstaigos vadovas gali keisti etatus nedidindamas patvirtinto įstaigai pedagoginių ir nepedagoginių etatų skaičiaus.</t>
  </si>
  <si>
    <t xml:space="preserve">Pedagoginės pareigybės </t>
  </si>
  <si>
    <t xml:space="preserve">Direktorius </t>
  </si>
  <si>
    <t>Direktoriaus pavaduotojas (ugdymui)</t>
  </si>
  <si>
    <t>Plungės sporto ir rekreacijos centras</t>
  </si>
  <si>
    <t>1.Ugdymo įstaigų vadovai tvirtina įstaigos struktūrą ir etatų sąrašą, neviršijant nustatyto leistino pareigybių skaičiaus ir asignavimų darbo užmokesčiui pagal patvirtintas atskiras pareigybių grupes.</t>
  </si>
  <si>
    <t>Nepedagoginių pareigybių skaičius</t>
  </si>
  <si>
    <t>Eil.Nr.</t>
  </si>
  <si>
    <t>Pastaba</t>
  </si>
  <si>
    <t>Plungės r. Liepijų mokykla</t>
  </si>
  <si>
    <t>Iš viso etatų</t>
  </si>
  <si>
    <t>Trenenris</t>
  </si>
  <si>
    <r>
      <t xml:space="preserve">1.3. </t>
    </r>
    <r>
      <rPr>
        <b/>
        <sz val="10"/>
        <rFont val="Times New Roman"/>
        <family val="1"/>
        <charset val="186"/>
      </rPr>
      <t>PLUNGĖS SPORTO IR REKREACIJOS CENTRO DIDŽIAUSIAS LEISTINAS PEDAGOGINIŲ PAREIGYBIŲ SKAIČIUS</t>
    </r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</si>
  <si>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</si>
  <si>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</si>
  <si>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</si>
  <si>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</si>
  <si>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1.2  PLUNGĖS PASLAUGŲ IR ŠVIETIMO PAGALBOS CENTRO DIŽIAUSIAS LEISTINAS PEDAGOGINIŲ PAREIGYBIŲ IR NEPEDAGOGINIŲ PAREIGYBIŲ , FINANSUOJAMŲ IŠ MOKYMO LĖŠŲ SKAIČIUS</t>
  </si>
  <si>
    <t>Plungės A.Jucio progimnazija</t>
  </si>
  <si>
    <t>Lyginamasis variantas</t>
  </si>
  <si>
    <t xml:space="preserve">tarybos 2022 m. liepos 28 d.   </t>
  </si>
  <si>
    <t>1.1.   PLUNGĖS RAJONO ŠVIETIMO ĮSTAIGŲ DIDŽIAUSIAS LEISTINAS PEDAGOGINIŲ PAREIGYBIŲ IR NEPEDAGOGINIŲ PAREIGYBIŲ, FINANSUOJAMŲ IŠ MOKYMO  LĖŠŲ, SKAIČIUS</t>
  </si>
  <si>
    <t>Plungės akademiko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</si>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</sst>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trike/>
      <sz val="10"/>
      <name val="Cambria"/>
      <family val="1"/>
      <charset val="186"/>
    </font>
    <font>
      <b/>
      <strike/>
      <sz val="10"/>
      <name val="Cambria"/>
      <family val="1"/>
      <charset val="186"/>
    </font>
    <font>
      <sz val="10"/>
      <name val="Cambria"/>
      <family val="1"/>
      <charset val="186"/>
    </font>
    <font>
      <sz val="10"/>
      <color rgb="FFFF0000"/>
      <name val="Cambria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Cambria"/>
      <family val="1"/>
      <charset val="186"/>
    </font>
    <font>
      <b/>
      <sz val="10"/>
      <color rgb="FFFF0000"/>
      <name val="Cambria"/>
      <family val="1"/>
      <charset val="186"/>
    </font>
    <font>
      <strike/>
      <sz val="11"/>
      <name val="Cambria"/>
      <family val="1"/>
      <charset val="186"/>
    </font>
    <font>
      <b/>
      <strike/>
      <sz val="11"/>
      <name val="Cambria"/>
      <family val="1"/>
      <charset val="186"/>
    </font>
    <font>
      <i/>
      <sz val="12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4" fillId="0" borderId="0" xfId="0" applyFont="1" applyFill="1" applyBorder="1"/>
    <xf numFmtId="0" fontId="5" fillId="0" borderId="4" xfId="0" applyFont="1" applyBorder="1" applyAlignment="1">
      <alignment wrapText="1"/>
    </xf>
    <xf numFmtId="0" fontId="4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Fill="1"/>
    <xf numFmtId="0" fontId="1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5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textRotation="90" wrapText="1"/>
    </xf>
    <xf numFmtId="0" fontId="2" fillId="0" borderId="4" xfId="0" applyNumberFormat="1" applyFont="1" applyFill="1" applyBorder="1" applyAlignment="1">
      <alignment horizontal="left" textRotation="90" wrapText="1"/>
    </xf>
    <xf numFmtId="0" fontId="1" fillId="0" borderId="4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/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wrapText="1"/>
    </xf>
    <xf numFmtId="0" fontId="1" fillId="0" borderId="5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wrapText="1"/>
    </xf>
    <xf numFmtId="0" fontId="9" fillId="0" borderId="0" xfId="0" applyFont="1"/>
    <xf numFmtId="0" fontId="9" fillId="0" borderId="4" xfId="0" applyNumberFormat="1" applyFont="1" applyFill="1" applyBorder="1" applyAlignment="1">
      <alignment horizontal="center" wrapText="1"/>
    </xf>
    <xf numFmtId="2" fontId="9" fillId="0" borderId="4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9" fillId="0" borderId="0" xfId="0" applyFont="1" applyFill="1"/>
    <xf numFmtId="0" fontId="9" fillId="0" borderId="4" xfId="0" applyNumberFormat="1" applyFont="1" applyFill="1" applyBorder="1" applyAlignment="1">
      <alignment horizontal="left" wrapText="1"/>
    </xf>
    <xf numFmtId="0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 vertical="top"/>
    </xf>
    <xf numFmtId="2" fontId="10" fillId="0" borderId="4" xfId="0" applyNumberFormat="1" applyFont="1" applyFill="1" applyBorder="1" applyAlignment="1">
      <alignment horizontal="center" vertical="top"/>
    </xf>
    <xf numFmtId="2" fontId="9" fillId="0" borderId="4" xfId="0" applyNumberFormat="1" applyFont="1" applyFill="1" applyBorder="1" applyAlignment="1">
      <alignment horizontal="center"/>
    </xf>
    <xf numFmtId="0" fontId="1" fillId="0" borderId="0" xfId="0" applyNumberFormat="1" applyFont="1" applyFill="1" applyAlignment="1"/>
    <xf numFmtId="2" fontId="1" fillId="0" borderId="0" xfId="0" applyNumberFormat="1" applyFont="1" applyFill="1" applyBorder="1"/>
    <xf numFmtId="2" fontId="2" fillId="3" borderId="4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/>
    <xf numFmtId="0" fontId="1" fillId="0" borderId="4" xfId="0" applyNumberFormat="1" applyFont="1" applyFill="1" applyBorder="1"/>
    <xf numFmtId="2" fontId="2" fillId="2" borderId="4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2" fillId="4" borderId="4" xfId="0" applyNumberFormat="1" applyFont="1" applyFill="1" applyBorder="1" applyAlignment="1">
      <alignment horizontal="left" textRotation="90" wrapText="1"/>
    </xf>
    <xf numFmtId="164" fontId="1" fillId="0" borderId="4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textRotation="90"/>
    </xf>
    <xf numFmtId="0" fontId="2" fillId="0" borderId="4" xfId="0" applyNumberFormat="1" applyFont="1" applyFill="1" applyBorder="1" applyAlignment="1">
      <alignment horizontal="justify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left" vertical="justify" textRotation="90" wrapText="1"/>
    </xf>
    <xf numFmtId="0" fontId="2" fillId="0" borderId="4" xfId="0" applyNumberFormat="1" applyFont="1" applyFill="1" applyBorder="1" applyAlignment="1">
      <alignment textRotation="90" wrapText="1"/>
    </xf>
    <xf numFmtId="2" fontId="2" fillId="2" borderId="4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textRotation="90" wrapText="1"/>
    </xf>
    <xf numFmtId="0" fontId="5" fillId="0" borderId="4" xfId="0" applyNumberFormat="1" applyFont="1" applyFill="1" applyBorder="1" applyAlignment="1">
      <alignment horizontal="left" textRotation="90" wrapText="1"/>
    </xf>
    <xf numFmtId="0" fontId="5" fillId="0" borderId="0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textRotation="90" wrapText="1"/>
    </xf>
    <xf numFmtId="0" fontId="1" fillId="0" borderId="6" xfId="0" applyNumberFormat="1" applyFont="1" applyFill="1" applyBorder="1" applyAlignment="1">
      <alignment wrapText="1"/>
    </xf>
    <xf numFmtId="2" fontId="10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/>
    <xf numFmtId="2" fontId="13" fillId="0" borderId="0" xfId="0" applyNumberFormat="1" applyFont="1" applyFill="1" applyBorder="1"/>
    <xf numFmtId="2" fontId="5" fillId="0" borderId="4" xfId="0" applyNumberFormat="1" applyFont="1" applyFill="1" applyBorder="1" applyAlignment="1">
      <alignment horizontal="left" textRotation="90" wrapText="1"/>
    </xf>
    <xf numFmtId="0" fontId="4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Fill="1"/>
    <xf numFmtId="2" fontId="4" fillId="0" borderId="4" xfId="0" applyNumberFormat="1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0" borderId="4" xfId="0" applyNumberFormat="1" applyFont="1" applyFill="1" applyBorder="1"/>
    <xf numFmtId="2" fontId="4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/>
    </xf>
    <xf numFmtId="0" fontId="4" fillId="0" borderId="10" xfId="0" applyNumberFormat="1" applyFont="1" applyFill="1" applyBorder="1" applyAlignment="1">
      <alignment horizontal="center" wrapText="1"/>
    </xf>
    <xf numFmtId="0" fontId="4" fillId="0" borderId="10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vertical="justify"/>
    </xf>
    <xf numFmtId="0" fontId="4" fillId="0" borderId="0" xfId="0" applyNumberFormat="1" applyFont="1" applyFill="1" applyBorder="1" applyAlignment="1"/>
    <xf numFmtId="0" fontId="2" fillId="0" borderId="5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textRotation="90"/>
    </xf>
    <xf numFmtId="0" fontId="2" fillId="0" borderId="4" xfId="0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2" xfId="0" applyFont="1" applyFill="1" applyBorder="1" applyAlignment="1">
      <alignment wrapText="1"/>
    </xf>
    <xf numFmtId="2" fontId="10" fillId="0" borderId="6" xfId="0" applyNumberFormat="1" applyFont="1" applyFill="1" applyBorder="1" applyAlignment="1">
      <alignment horizontal="center" wrapText="1"/>
    </xf>
    <xf numFmtId="2" fontId="10" fillId="0" borderId="7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wrapText="1"/>
    </xf>
    <xf numFmtId="2" fontId="14" fillId="0" borderId="4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left" vertical="justify"/>
    </xf>
    <xf numFmtId="0" fontId="11" fillId="0" borderId="0" xfId="0" applyFont="1" applyFill="1"/>
    <xf numFmtId="2" fontId="9" fillId="0" borderId="6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center" wrapText="1"/>
    </xf>
    <xf numFmtId="0" fontId="9" fillId="0" borderId="10" xfId="0" applyNumberFormat="1" applyFont="1" applyFill="1" applyBorder="1" applyAlignment="1">
      <alignment horizontal="left" wrapText="1"/>
    </xf>
    <xf numFmtId="2" fontId="9" fillId="0" borderId="1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/>
    <xf numFmtId="2" fontId="10" fillId="0" borderId="11" xfId="0" applyNumberFormat="1" applyFont="1" applyFill="1" applyBorder="1" applyAlignment="1">
      <alignment horizontal="center" vertical="top" wrapText="1"/>
    </xf>
    <xf numFmtId="0" fontId="11" fillId="5" borderId="4" xfId="0" applyNumberFormat="1" applyFont="1" applyFill="1" applyBorder="1" applyAlignment="1">
      <alignment horizontal="center" wrapText="1"/>
    </xf>
    <xf numFmtId="0" fontId="11" fillId="5" borderId="4" xfId="0" applyNumberFormat="1" applyFont="1" applyFill="1" applyBorder="1" applyAlignment="1">
      <alignment wrapText="1"/>
    </xf>
    <xf numFmtId="2" fontId="11" fillId="5" borderId="4" xfId="0" applyNumberFormat="1" applyFont="1" applyFill="1" applyBorder="1" applyAlignment="1">
      <alignment horizontal="center" vertical="top" wrapText="1"/>
    </xf>
    <xf numFmtId="2" fontId="8" fillId="5" borderId="4" xfId="0" applyNumberFormat="1" applyFont="1" applyFill="1" applyBorder="1" applyAlignment="1">
      <alignment horizontal="center" vertical="top" wrapText="1"/>
    </xf>
    <xf numFmtId="2" fontId="8" fillId="5" borderId="7" xfId="0" applyNumberFormat="1" applyFont="1" applyFill="1" applyBorder="1" applyAlignment="1">
      <alignment horizontal="center" vertical="top" wrapText="1"/>
    </xf>
    <xf numFmtId="2" fontId="12" fillId="5" borderId="4" xfId="0" applyNumberFormat="1" applyFont="1" applyFill="1" applyBorder="1" applyAlignment="1">
      <alignment horizontal="center" vertical="top" wrapText="1"/>
    </xf>
    <xf numFmtId="0" fontId="11" fillId="5" borderId="4" xfId="0" applyNumberFormat="1" applyFont="1" applyFill="1" applyBorder="1" applyAlignment="1">
      <alignment horizontal="left" wrapText="1"/>
    </xf>
    <xf numFmtId="0" fontId="11" fillId="5" borderId="4" xfId="0" applyNumberFormat="1" applyFont="1" applyFill="1" applyBorder="1" applyAlignment="1">
      <alignment horizontal="center"/>
    </xf>
    <xf numFmtId="0" fontId="11" fillId="5" borderId="4" xfId="0" applyNumberFormat="1" applyFont="1" applyFill="1" applyBorder="1" applyAlignment="1">
      <alignment horizontal="left"/>
    </xf>
    <xf numFmtId="2" fontId="11" fillId="5" borderId="4" xfId="0" applyNumberFormat="1" applyFont="1" applyFill="1" applyBorder="1" applyAlignment="1">
      <alignment horizontal="center" vertical="top"/>
    </xf>
    <xf numFmtId="2" fontId="12" fillId="5" borderId="4" xfId="0" applyNumberFormat="1" applyFont="1" applyFill="1" applyBorder="1" applyAlignment="1">
      <alignment horizontal="center" vertical="top"/>
    </xf>
    <xf numFmtId="2" fontId="8" fillId="5" borderId="4" xfId="0" applyNumberFormat="1" applyFont="1" applyFill="1" applyBorder="1" applyAlignment="1">
      <alignment horizontal="center" vertical="top"/>
    </xf>
    <xf numFmtId="0" fontId="11" fillId="5" borderId="10" xfId="0" applyNumberFormat="1" applyFont="1" applyFill="1" applyBorder="1" applyAlignment="1">
      <alignment horizontal="center" wrapText="1"/>
    </xf>
    <xf numFmtId="0" fontId="11" fillId="5" borderId="10" xfId="0" applyNumberFormat="1" applyFont="1" applyFill="1" applyBorder="1" applyAlignment="1">
      <alignment wrapText="1"/>
    </xf>
    <xf numFmtId="2" fontId="11" fillId="5" borderId="10" xfId="0" applyNumberFormat="1" applyFont="1" applyFill="1" applyBorder="1" applyAlignment="1">
      <alignment horizontal="center" vertical="top" wrapText="1"/>
    </xf>
    <xf numFmtId="2" fontId="11" fillId="5" borderId="0" xfId="0" applyNumberFormat="1" applyFont="1" applyFill="1" applyBorder="1" applyAlignment="1">
      <alignment horizontal="center" vertical="top" wrapText="1"/>
    </xf>
    <xf numFmtId="2" fontId="12" fillId="5" borderId="10" xfId="0" applyNumberFormat="1" applyFont="1" applyFill="1" applyBorder="1" applyAlignment="1">
      <alignment horizontal="center" vertical="top" wrapText="1"/>
    </xf>
    <xf numFmtId="2" fontId="8" fillId="5" borderId="11" xfId="0" applyNumberFormat="1" applyFont="1" applyFill="1" applyBorder="1" applyAlignment="1">
      <alignment horizontal="center" vertical="top" wrapText="1"/>
    </xf>
    <xf numFmtId="0" fontId="11" fillId="5" borderId="10" xfId="0" applyNumberFormat="1" applyFont="1" applyFill="1" applyBorder="1" applyAlignment="1">
      <alignment horizontal="left" wrapText="1"/>
    </xf>
    <xf numFmtId="0" fontId="11" fillId="5" borderId="10" xfId="0" applyFont="1" applyFill="1" applyBorder="1"/>
    <xf numFmtId="2" fontId="11" fillId="5" borderId="4" xfId="0" applyNumberFormat="1" applyFont="1" applyFill="1" applyBorder="1" applyAlignment="1">
      <alignment horizontal="center"/>
    </xf>
    <xf numFmtId="2" fontId="12" fillId="5" borderId="4" xfId="0" applyNumberFormat="1" applyFont="1" applyFill="1" applyBorder="1" applyAlignment="1">
      <alignment horizontal="center"/>
    </xf>
    <xf numFmtId="0" fontId="11" fillId="5" borderId="4" xfId="0" applyNumberFormat="1" applyFont="1" applyFill="1" applyBorder="1"/>
    <xf numFmtId="0" fontId="11" fillId="5" borderId="4" xfId="0" applyNumberFormat="1" applyFont="1" applyFill="1" applyBorder="1" applyAlignment="1">
      <alignment horizontal="left" vertical="justify"/>
    </xf>
    <xf numFmtId="49" fontId="11" fillId="5" borderId="4" xfId="0" applyNumberFormat="1" applyFont="1" applyFill="1" applyBorder="1" applyAlignment="1">
      <alignment wrapText="1"/>
    </xf>
    <xf numFmtId="2" fontId="11" fillId="5" borderId="6" xfId="0" applyNumberFormat="1" applyFont="1" applyFill="1" applyBorder="1" applyAlignment="1">
      <alignment horizontal="center" wrapText="1"/>
    </xf>
    <xf numFmtId="2" fontId="11" fillId="5" borderId="4" xfId="0" applyNumberFormat="1" applyFont="1" applyFill="1" applyBorder="1" applyAlignment="1">
      <alignment horizontal="center" wrapText="1"/>
    </xf>
    <xf numFmtId="2" fontId="8" fillId="5" borderId="6" xfId="0" applyNumberFormat="1" applyFont="1" applyFill="1" applyBorder="1" applyAlignment="1">
      <alignment horizontal="center" wrapText="1"/>
    </xf>
    <xf numFmtId="2" fontId="15" fillId="5" borderId="6" xfId="0" applyNumberFormat="1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wrapText="1"/>
    </xf>
    <xf numFmtId="0" fontId="17" fillId="0" borderId="4" xfId="0" applyNumberFormat="1" applyFont="1" applyFill="1" applyBorder="1" applyAlignment="1">
      <alignment horizontal="center"/>
    </xf>
    <xf numFmtId="0" fontId="17" fillId="0" borderId="4" xfId="0" applyNumberFormat="1" applyFont="1" applyFill="1" applyBorder="1"/>
    <xf numFmtId="2" fontId="17" fillId="0" borderId="4" xfId="0" applyNumberFormat="1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2" fontId="4" fillId="0" borderId="4" xfId="0" applyNumberFormat="1" applyFont="1" applyFill="1" applyBorder="1" applyAlignment="1">
      <alignment horizontal="center"/>
    </xf>
    <xf numFmtId="0" fontId="5" fillId="0" borderId="0" xfId="0" applyNumberFormat="1" applyFont="1" applyFill="1" applyBorder="1"/>
    <xf numFmtId="2" fontId="16" fillId="0" borderId="4" xfId="0" applyNumberFormat="1" applyFont="1" applyBorder="1" applyAlignment="1">
      <alignment horizontal="center" wrapText="1"/>
    </xf>
    <xf numFmtId="2" fontId="16" fillId="0" borderId="7" xfId="0" applyNumberFormat="1" applyFont="1" applyFill="1" applyBorder="1" applyAlignment="1">
      <alignment horizontal="center" wrapText="1"/>
    </xf>
    <xf numFmtId="2" fontId="16" fillId="0" borderId="7" xfId="0" applyNumberFormat="1" applyFont="1" applyBorder="1" applyAlignment="1">
      <alignment horizontal="center" wrapText="1"/>
    </xf>
    <xf numFmtId="0" fontId="16" fillId="0" borderId="4" xfId="0" applyNumberFormat="1" applyFont="1" applyFill="1" applyBorder="1" applyAlignment="1">
      <alignment horizontal="center" wrapText="1"/>
    </xf>
    <xf numFmtId="0" fontId="16" fillId="0" borderId="4" xfId="0" applyNumberFormat="1" applyFont="1" applyFill="1" applyBorder="1" applyAlignment="1">
      <alignment wrapText="1"/>
    </xf>
    <xf numFmtId="2" fontId="16" fillId="0" borderId="4" xfId="0" applyNumberFormat="1" applyFont="1" applyFill="1" applyBorder="1" applyAlignment="1">
      <alignment horizontal="center" wrapText="1"/>
    </xf>
    <xf numFmtId="2" fontId="16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 wrapText="1"/>
    </xf>
    <xf numFmtId="0" fontId="16" fillId="0" borderId="4" xfId="0" applyNumberFormat="1" applyFont="1" applyFill="1" applyBorder="1" applyAlignment="1">
      <alignment horizontal="left" wrapText="1"/>
    </xf>
    <xf numFmtId="0" fontId="16" fillId="0" borderId="4" xfId="0" applyNumberFormat="1" applyFont="1" applyFill="1" applyBorder="1" applyAlignment="1">
      <alignment horizontal="center"/>
    </xf>
    <xf numFmtId="0" fontId="16" fillId="0" borderId="4" xfId="0" applyNumberFormat="1" applyFont="1" applyFill="1" applyBorder="1" applyAlignment="1">
      <alignment horizontal="left"/>
    </xf>
    <xf numFmtId="0" fontId="16" fillId="0" borderId="10" xfId="0" applyNumberFormat="1" applyFont="1" applyFill="1" applyBorder="1" applyAlignment="1">
      <alignment horizontal="center" wrapText="1"/>
    </xf>
    <xf numFmtId="0" fontId="16" fillId="0" borderId="10" xfId="0" applyNumberFormat="1" applyFont="1" applyFill="1" applyBorder="1" applyAlignment="1">
      <alignment wrapText="1"/>
    </xf>
    <xf numFmtId="0" fontId="16" fillId="0" borderId="10" xfId="0" applyNumberFormat="1" applyFont="1" applyFill="1" applyBorder="1" applyAlignment="1">
      <alignment horizontal="left" wrapText="1"/>
    </xf>
    <xf numFmtId="0" fontId="16" fillId="0" borderId="4" xfId="0" applyNumberFormat="1" applyFont="1" applyFill="1" applyBorder="1" applyAlignment="1">
      <alignment horizontal="left" vertical="justify"/>
    </xf>
    <xf numFmtId="2" fontId="10" fillId="6" borderId="4" xfId="0" applyNumberFormat="1" applyFont="1" applyFill="1" applyBorder="1" applyAlignment="1">
      <alignment horizontal="center" wrapText="1"/>
    </xf>
    <xf numFmtId="2" fontId="8" fillId="6" borderId="4" xfId="0" applyNumberFormat="1" applyFont="1" applyFill="1" applyBorder="1" applyAlignment="1">
      <alignment horizontal="center" wrapText="1"/>
    </xf>
    <xf numFmtId="2" fontId="11" fillId="6" borderId="4" xfId="0" applyNumberFormat="1" applyFont="1" applyFill="1" applyBorder="1" applyAlignment="1">
      <alignment horizontal="center" wrapText="1"/>
    </xf>
    <xf numFmtId="2" fontId="8" fillId="6" borderId="6" xfId="0" applyNumberFormat="1" applyFont="1" applyFill="1" applyBorder="1" applyAlignment="1">
      <alignment horizontal="center" wrapText="1"/>
    </xf>
    <xf numFmtId="2" fontId="16" fillId="0" borderId="4" xfId="0" applyNumberFormat="1" applyFont="1" applyFill="1" applyBorder="1" applyAlignment="1">
      <alignment horizontal="center"/>
    </xf>
    <xf numFmtId="0" fontId="18" fillId="0" borderId="0" xfId="0" applyNumberFormat="1" applyFont="1" applyAlignment="1"/>
    <xf numFmtId="0" fontId="18" fillId="0" borderId="0" xfId="0" applyNumberFormat="1" applyFont="1" applyFill="1" applyAlignment="1"/>
    <xf numFmtId="0" fontId="18" fillId="0" borderId="0" xfId="0" applyNumberFormat="1" applyFont="1" applyAlignment="1">
      <alignment wrapText="1"/>
    </xf>
    <xf numFmtId="2" fontId="12" fillId="0" borderId="1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2" fontId="2" fillId="2" borderId="10" xfId="0" applyNumberFormat="1" applyFont="1" applyFill="1" applyBorder="1" applyAlignment="1">
      <alignment horizontal="center" wrapText="1"/>
    </xf>
    <xf numFmtId="2" fontId="2" fillId="2" borderId="7" xfId="0" applyNumberFormat="1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 wrapText="1"/>
    </xf>
    <xf numFmtId="0" fontId="2" fillId="0" borderId="9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3" borderId="4" xfId="0" applyNumberFormat="1" applyFont="1" applyFill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5" borderId="4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10" xfId="0" applyNumberFormat="1" applyFont="1" applyFill="1" applyBorder="1" applyAlignment="1">
      <alignment horizontal="center" wrapText="1"/>
    </xf>
    <xf numFmtId="0" fontId="5" fillId="0" borderId="7" xfId="0" applyNumberFormat="1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wrapText="1"/>
    </xf>
    <xf numFmtId="0" fontId="5" fillId="0" borderId="9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2" fontId="11" fillId="7" borderId="4" xfId="0" applyNumberFormat="1" applyFont="1" applyFill="1" applyBorder="1" applyAlignment="1">
      <alignment horizontal="center" vertical="top" wrapText="1"/>
    </xf>
    <xf numFmtId="2" fontId="4" fillId="7" borderId="4" xfId="0" applyNumberFormat="1" applyFont="1" applyFill="1" applyBorder="1" applyAlignment="1">
      <alignment horizontal="center"/>
    </xf>
    <xf numFmtId="2" fontId="5" fillId="7" borderId="4" xfId="0" applyNumberFormat="1" applyFont="1" applyFill="1" applyBorder="1" applyAlignment="1">
      <alignment horizontal="center"/>
    </xf>
    <xf numFmtId="2" fontId="4" fillId="7" borderId="4" xfId="0" applyNumberFormat="1" applyFont="1" applyFill="1" applyBorder="1" applyAlignment="1">
      <alignment horizontal="center" wrapText="1"/>
    </xf>
    <xf numFmtId="2" fontId="5" fillId="7" borderId="4" xfId="0" applyNumberFormat="1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21</v>
      </c>
      <c r="C1" s="4"/>
      <c r="D1" s="8"/>
      <c r="E1" s="8"/>
      <c r="F1" s="8"/>
    </row>
    <row r="2" spans="2:6" x14ac:dyDescent="0.2">
      <c r="B2" s="4" t="s">
        <v>22</v>
      </c>
      <c r="C2" s="4"/>
      <c r="D2" s="8"/>
      <c r="E2" s="8"/>
      <c r="F2" s="8"/>
    </row>
    <row r="3" spans="2:6" x14ac:dyDescent="0.2">
      <c r="B3" s="5"/>
      <c r="C3" s="5"/>
      <c r="D3" s="9"/>
      <c r="E3" s="9"/>
      <c r="F3" s="9"/>
    </row>
    <row r="4" spans="2:6" ht="51" x14ac:dyDescent="0.2">
      <c r="B4" s="5" t="s">
        <v>23</v>
      </c>
      <c r="C4" s="5"/>
      <c r="D4" s="9"/>
      <c r="E4" s="9"/>
      <c r="F4" s="9"/>
    </row>
    <row r="5" spans="2:6" x14ac:dyDescent="0.2">
      <c r="B5" s="5"/>
      <c r="C5" s="5"/>
      <c r="D5" s="9"/>
      <c r="E5" s="9"/>
      <c r="F5" s="9"/>
    </row>
    <row r="6" spans="2:6" x14ac:dyDescent="0.2">
      <c r="B6" s="4" t="s">
        <v>24</v>
      </c>
      <c r="C6" s="4"/>
      <c r="D6" s="8"/>
      <c r="E6" s="8" t="s">
        <v>25</v>
      </c>
      <c r="F6" s="8" t="s">
        <v>26</v>
      </c>
    </row>
    <row r="7" spans="2:6" ht="13.5" thickBot="1" x14ac:dyDescent="0.25">
      <c r="B7" s="5"/>
      <c r="C7" s="5"/>
      <c r="D7" s="9"/>
      <c r="E7" s="9"/>
      <c r="F7" s="9"/>
    </row>
    <row r="8" spans="2:6" ht="26.25" thickBot="1" x14ac:dyDescent="0.25">
      <c r="B8" s="6" t="s">
        <v>27</v>
      </c>
      <c r="C8" s="7"/>
      <c r="D8" s="10"/>
      <c r="E8" s="10">
        <v>27</v>
      </c>
      <c r="F8" s="11" t="s">
        <v>28</v>
      </c>
    </row>
    <row r="9" spans="2:6" x14ac:dyDescent="0.2">
      <c r="B9" s="5"/>
      <c r="C9" s="5"/>
      <c r="D9" s="9"/>
      <c r="E9" s="9"/>
      <c r="F9" s="9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4"/>
  <sheetViews>
    <sheetView topLeftCell="A10" workbookViewId="0">
      <selection activeCell="U24" sqref="U24"/>
    </sheetView>
  </sheetViews>
  <sheetFormatPr defaultRowHeight="12.75" x14ac:dyDescent="0.2"/>
  <cols>
    <col min="1" max="1" width="4.28515625" style="20" customWidth="1"/>
    <col min="2" max="2" width="40.5703125" style="21" customWidth="1"/>
    <col min="3" max="3" width="6" style="21" customWidth="1"/>
    <col min="4" max="4" width="6.42578125" style="21" customWidth="1"/>
    <col min="5" max="7" width="6.7109375" style="21" customWidth="1"/>
    <col min="8" max="8" width="6.42578125" style="22" customWidth="1"/>
    <col min="9" max="9" width="6.140625" style="22" customWidth="1"/>
    <col min="10" max="10" width="4.7109375" style="22" customWidth="1"/>
    <col min="11" max="11" width="6.140625" style="22" customWidth="1"/>
    <col min="12" max="12" width="7.28515625" style="22" customWidth="1"/>
    <col min="13" max="13" width="6.85546875" style="22" customWidth="1"/>
    <col min="14" max="15" width="6.85546875" style="21" customWidth="1"/>
    <col min="16" max="16" width="6.28515625" style="21" customWidth="1"/>
    <col min="17" max="18" width="5.85546875" style="21" customWidth="1"/>
    <col min="19" max="19" width="7.28515625" style="21" customWidth="1"/>
    <col min="20" max="20" width="5.5703125" style="21" customWidth="1"/>
    <col min="21" max="21" width="6" style="21" customWidth="1"/>
    <col min="22" max="23" width="7.5703125" style="21" customWidth="1"/>
    <col min="24" max="24" width="7" style="21" customWidth="1"/>
    <col min="25" max="25" width="6.140625" style="22" customWidth="1"/>
    <col min="26" max="26" width="4.85546875" style="21" customWidth="1"/>
    <col min="27" max="27" width="4.85546875" style="25" customWidth="1"/>
    <col min="28" max="28" width="5.85546875" style="21" customWidth="1"/>
    <col min="29" max="29" width="7.28515625" style="24" customWidth="1"/>
  </cols>
  <sheetData>
    <row r="1" spans="1:29" x14ac:dyDescent="0.2">
      <c r="X1" s="23"/>
      <c r="Y1" s="53"/>
      <c r="Z1" s="23"/>
      <c r="AA1" s="23"/>
      <c r="AB1" s="23"/>
    </row>
    <row r="2" spans="1:29" ht="15.75" x14ac:dyDescent="0.25">
      <c r="X2" s="199" t="s">
        <v>96</v>
      </c>
      <c r="Y2" s="200"/>
      <c r="Z2" s="199"/>
      <c r="AA2" s="199"/>
      <c r="AB2" s="199"/>
      <c r="AC2" s="201"/>
    </row>
    <row r="3" spans="1:29" x14ac:dyDescent="0.2">
      <c r="X3" s="23"/>
      <c r="Y3" s="53"/>
      <c r="Z3" s="23"/>
      <c r="AA3" s="23"/>
      <c r="AB3" s="23"/>
    </row>
    <row r="4" spans="1:29" x14ac:dyDescent="0.2">
      <c r="A4" s="40"/>
      <c r="B4" s="26"/>
      <c r="C4" s="26"/>
      <c r="D4" s="26"/>
      <c r="E4" s="26"/>
      <c r="F4" s="26"/>
      <c r="G4" s="26"/>
      <c r="H4" s="115"/>
      <c r="I4" s="115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7"/>
      <c r="X4" s="27"/>
      <c r="Y4" s="34"/>
      <c r="Z4" s="27"/>
      <c r="AA4" s="27"/>
      <c r="AB4" s="27"/>
      <c r="AC4" s="28"/>
    </row>
    <row r="5" spans="1:29" x14ac:dyDescent="0.2">
      <c r="A5" s="227" t="s">
        <v>8</v>
      </c>
      <c r="B5" s="229" t="s">
        <v>0</v>
      </c>
      <c r="C5" s="222" t="s">
        <v>62</v>
      </c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4"/>
      <c r="W5" s="219" t="s">
        <v>32</v>
      </c>
      <c r="X5" s="215" t="s">
        <v>33</v>
      </c>
      <c r="Y5" s="216"/>
      <c r="Z5" s="216"/>
      <c r="AA5" s="39"/>
      <c r="AB5" s="210" t="s">
        <v>34</v>
      </c>
      <c r="AC5" s="212" t="s">
        <v>45</v>
      </c>
    </row>
    <row r="6" spans="1:29" ht="129.75" x14ac:dyDescent="0.2">
      <c r="A6" s="228"/>
      <c r="B6" s="230"/>
      <c r="C6" s="29" t="s">
        <v>1</v>
      </c>
      <c r="D6" s="30" t="s">
        <v>2</v>
      </c>
      <c r="E6" s="30" t="s">
        <v>57</v>
      </c>
      <c r="F6" s="30" t="s">
        <v>20</v>
      </c>
      <c r="G6" s="30" t="s">
        <v>44</v>
      </c>
      <c r="H6" s="60" t="s">
        <v>3</v>
      </c>
      <c r="I6" s="60" t="s">
        <v>4</v>
      </c>
      <c r="J6" s="30" t="s">
        <v>49</v>
      </c>
      <c r="K6" s="30" t="s">
        <v>60</v>
      </c>
      <c r="L6" s="30" t="s">
        <v>5</v>
      </c>
      <c r="M6" s="30" t="s">
        <v>63</v>
      </c>
      <c r="N6" s="30" t="s">
        <v>64</v>
      </c>
      <c r="O6" s="30" t="s">
        <v>65</v>
      </c>
      <c r="P6" s="30" t="s">
        <v>58</v>
      </c>
      <c r="Q6" s="30" t="s">
        <v>67</v>
      </c>
      <c r="R6" s="30" t="s">
        <v>66</v>
      </c>
      <c r="S6" s="30" t="s">
        <v>61</v>
      </c>
      <c r="T6" s="30" t="s">
        <v>40</v>
      </c>
      <c r="U6" s="30" t="s">
        <v>39</v>
      </c>
      <c r="V6" s="60" t="s">
        <v>38</v>
      </c>
      <c r="W6" s="220"/>
      <c r="X6" s="29" t="s">
        <v>31</v>
      </c>
      <c r="Y6" s="30" t="s">
        <v>6</v>
      </c>
      <c r="Z6" s="30" t="s">
        <v>59</v>
      </c>
      <c r="AA6" s="30" t="s">
        <v>48</v>
      </c>
      <c r="AB6" s="211"/>
      <c r="AC6" s="213"/>
    </row>
    <row r="7" spans="1:29" s="47" customFormat="1" x14ac:dyDescent="0.2">
      <c r="A7" s="43">
        <v>1</v>
      </c>
      <c r="B7" s="128" t="s">
        <v>36</v>
      </c>
      <c r="C7" s="44">
        <v>1</v>
      </c>
      <c r="D7" s="44">
        <v>2</v>
      </c>
      <c r="E7" s="44"/>
      <c r="F7" s="44"/>
      <c r="G7" s="44"/>
      <c r="H7" s="44">
        <v>2</v>
      </c>
      <c r="I7" s="44">
        <v>3.5</v>
      </c>
      <c r="J7" s="44"/>
      <c r="K7" s="44"/>
      <c r="L7" s="44">
        <v>2</v>
      </c>
      <c r="M7" s="44">
        <v>1</v>
      </c>
      <c r="N7" s="44"/>
      <c r="O7" s="44"/>
      <c r="P7" s="44"/>
      <c r="Q7" s="44"/>
      <c r="R7" s="44"/>
      <c r="S7" s="44"/>
      <c r="T7" s="44"/>
      <c r="U7" s="45"/>
      <c r="V7" s="44">
        <v>33.43</v>
      </c>
      <c r="W7" s="127">
        <f>SUM(C7:V7)</f>
        <v>44.93</v>
      </c>
      <c r="X7" s="44">
        <v>2</v>
      </c>
      <c r="Y7" s="44">
        <v>6</v>
      </c>
      <c r="Z7" s="44"/>
      <c r="AA7" s="44"/>
      <c r="AB7" s="127">
        <f>SUM(X7:AA7)</f>
        <v>8</v>
      </c>
      <c r="AC7" s="194">
        <f>SUM(AB7,W7)</f>
        <v>52.93</v>
      </c>
    </row>
    <row r="8" spans="1:29" s="102" customFormat="1" x14ac:dyDescent="0.2">
      <c r="A8" s="139">
        <v>1</v>
      </c>
      <c r="B8" s="140" t="s">
        <v>95</v>
      </c>
      <c r="C8" s="141">
        <v>1</v>
      </c>
      <c r="D8" s="141">
        <v>2</v>
      </c>
      <c r="E8" s="141"/>
      <c r="F8" s="141"/>
      <c r="G8" s="141"/>
      <c r="H8" s="141">
        <v>2</v>
      </c>
      <c r="I8" s="141">
        <v>3.5</v>
      </c>
      <c r="J8" s="141"/>
      <c r="K8" s="141"/>
      <c r="L8" s="141">
        <v>2</v>
      </c>
      <c r="M8" s="141">
        <v>1</v>
      </c>
      <c r="N8" s="141"/>
      <c r="O8" s="141"/>
      <c r="P8" s="141"/>
      <c r="Q8" s="141"/>
      <c r="R8" s="141"/>
      <c r="S8" s="141"/>
      <c r="T8" s="141"/>
      <c r="U8" s="142"/>
      <c r="V8" s="141">
        <v>33.43</v>
      </c>
      <c r="W8" s="143">
        <f t="shared" ref="W8:W42" si="0">SUM(C8:V8)</f>
        <v>44.93</v>
      </c>
      <c r="X8" s="144">
        <v>1.5</v>
      </c>
      <c r="Y8" s="144">
        <v>7</v>
      </c>
      <c r="Z8" s="141"/>
      <c r="AA8" s="141"/>
      <c r="AB8" s="143">
        <f t="shared" ref="AB8:AB42" si="1">SUM(X8:AA8)</f>
        <v>8.5</v>
      </c>
      <c r="AC8" s="195">
        <f t="shared" ref="AC8:AC42" si="2">SUM(AB8,W8)</f>
        <v>53.43</v>
      </c>
    </row>
    <row r="9" spans="1:29" s="47" customFormat="1" x14ac:dyDescent="0.2">
      <c r="A9" s="43">
        <v>2</v>
      </c>
      <c r="B9" s="48" t="s">
        <v>37</v>
      </c>
      <c r="C9" s="44">
        <v>1</v>
      </c>
      <c r="D9" s="44">
        <v>0.75</v>
      </c>
      <c r="E9" s="44"/>
      <c r="F9" s="44"/>
      <c r="G9" s="44"/>
      <c r="H9" s="44">
        <v>0.5</v>
      </c>
      <c r="I9" s="44">
        <v>0.75</v>
      </c>
      <c r="J9" s="44"/>
      <c r="K9" s="44"/>
      <c r="L9" s="44">
        <v>1</v>
      </c>
      <c r="M9" s="129"/>
      <c r="N9" s="44"/>
      <c r="O9" s="44"/>
      <c r="P9" s="44"/>
      <c r="Q9" s="44"/>
      <c r="R9" s="44"/>
      <c r="S9" s="44"/>
      <c r="T9" s="44"/>
      <c r="U9" s="45"/>
      <c r="V9" s="44">
        <v>13.7</v>
      </c>
      <c r="W9" s="127">
        <f t="shared" si="0"/>
        <v>17.7</v>
      </c>
      <c r="X9" s="44">
        <v>1</v>
      </c>
      <c r="Y9" s="44">
        <v>1</v>
      </c>
      <c r="Z9" s="44"/>
      <c r="AA9" s="44"/>
      <c r="AB9" s="127">
        <f t="shared" si="1"/>
        <v>2</v>
      </c>
      <c r="AC9" s="194">
        <f t="shared" si="2"/>
        <v>19.7</v>
      </c>
    </row>
    <row r="10" spans="1:29" s="102" customFormat="1" x14ac:dyDescent="0.2">
      <c r="A10" s="139">
        <v>2</v>
      </c>
      <c r="B10" s="145" t="s">
        <v>37</v>
      </c>
      <c r="C10" s="141">
        <v>1</v>
      </c>
      <c r="D10" s="141">
        <v>0.75</v>
      </c>
      <c r="E10" s="141"/>
      <c r="F10" s="141"/>
      <c r="G10" s="141"/>
      <c r="H10" s="141">
        <v>0.5</v>
      </c>
      <c r="I10" s="141">
        <v>0.75</v>
      </c>
      <c r="J10" s="141"/>
      <c r="K10" s="141"/>
      <c r="L10" s="141">
        <v>1</v>
      </c>
      <c r="M10" s="144">
        <v>0.5</v>
      </c>
      <c r="N10" s="141"/>
      <c r="O10" s="141"/>
      <c r="P10" s="141"/>
      <c r="Q10" s="141"/>
      <c r="R10" s="141"/>
      <c r="S10" s="141"/>
      <c r="T10" s="141"/>
      <c r="U10" s="142"/>
      <c r="V10" s="141">
        <v>13.7</v>
      </c>
      <c r="W10" s="143">
        <f t="shared" si="0"/>
        <v>18.2</v>
      </c>
      <c r="X10" s="144">
        <v>0.75</v>
      </c>
      <c r="Y10" s="141">
        <v>1</v>
      </c>
      <c r="Z10" s="141"/>
      <c r="AA10" s="141"/>
      <c r="AB10" s="143">
        <f t="shared" si="1"/>
        <v>1.75</v>
      </c>
      <c r="AC10" s="195">
        <f t="shared" si="2"/>
        <v>19.95</v>
      </c>
    </row>
    <row r="11" spans="1:29" s="47" customFormat="1" x14ac:dyDescent="0.2">
      <c r="A11" s="43">
        <v>3</v>
      </c>
      <c r="B11" s="128" t="s">
        <v>7</v>
      </c>
      <c r="C11" s="44">
        <v>1</v>
      </c>
      <c r="D11" s="44">
        <v>2</v>
      </c>
      <c r="E11" s="44"/>
      <c r="F11" s="44"/>
      <c r="G11" s="44"/>
      <c r="H11" s="44">
        <v>1.25</v>
      </c>
      <c r="I11" s="44">
        <v>2</v>
      </c>
      <c r="J11" s="44"/>
      <c r="K11" s="44"/>
      <c r="L11" s="44">
        <v>2</v>
      </c>
      <c r="M11" s="44">
        <v>1.25</v>
      </c>
      <c r="N11" s="44"/>
      <c r="O11" s="44"/>
      <c r="P11" s="44"/>
      <c r="Q11" s="44"/>
      <c r="R11" s="44"/>
      <c r="S11" s="44"/>
      <c r="T11" s="44"/>
      <c r="U11" s="45"/>
      <c r="V11" s="44">
        <v>56.19</v>
      </c>
      <c r="W11" s="127">
        <f t="shared" si="0"/>
        <v>65.69</v>
      </c>
      <c r="X11" s="44">
        <v>1.5</v>
      </c>
      <c r="Y11" s="44">
        <v>2</v>
      </c>
      <c r="Z11" s="44"/>
      <c r="AA11" s="44">
        <v>0.25</v>
      </c>
      <c r="AB11" s="127">
        <f t="shared" si="1"/>
        <v>3.75</v>
      </c>
      <c r="AC11" s="194">
        <f t="shared" si="2"/>
        <v>69.44</v>
      </c>
    </row>
    <row r="12" spans="1:29" s="102" customFormat="1" x14ac:dyDescent="0.2">
      <c r="A12" s="139">
        <v>3</v>
      </c>
      <c r="B12" s="140" t="s">
        <v>7</v>
      </c>
      <c r="C12" s="141">
        <v>1</v>
      </c>
      <c r="D12" s="141">
        <v>2</v>
      </c>
      <c r="E12" s="141"/>
      <c r="F12" s="141"/>
      <c r="G12" s="141"/>
      <c r="H12" s="141">
        <v>1.25</v>
      </c>
      <c r="I12" s="141">
        <v>2</v>
      </c>
      <c r="J12" s="141"/>
      <c r="K12" s="141"/>
      <c r="L12" s="141">
        <v>2</v>
      </c>
      <c r="M12" s="141">
        <v>1.25</v>
      </c>
      <c r="N12" s="141"/>
      <c r="O12" s="141"/>
      <c r="P12" s="141"/>
      <c r="Q12" s="141"/>
      <c r="R12" s="141"/>
      <c r="S12" s="141"/>
      <c r="T12" s="141"/>
      <c r="U12" s="142"/>
      <c r="V12" s="141">
        <v>56.19</v>
      </c>
      <c r="W12" s="143">
        <f t="shared" si="0"/>
        <v>65.69</v>
      </c>
      <c r="X12" s="141">
        <v>1.5</v>
      </c>
      <c r="Y12" s="141">
        <v>2</v>
      </c>
      <c r="Z12" s="141"/>
      <c r="AA12" s="141">
        <v>0.25</v>
      </c>
      <c r="AB12" s="143">
        <f t="shared" si="1"/>
        <v>3.75</v>
      </c>
      <c r="AC12" s="195">
        <f t="shared" si="2"/>
        <v>69.44</v>
      </c>
    </row>
    <row r="13" spans="1:29" s="47" customFormat="1" x14ac:dyDescent="0.2">
      <c r="A13" s="49">
        <v>4</v>
      </c>
      <c r="B13" s="133" t="s">
        <v>19</v>
      </c>
      <c r="C13" s="50">
        <v>1</v>
      </c>
      <c r="D13" s="50">
        <v>1</v>
      </c>
      <c r="E13" s="50"/>
      <c r="F13" s="50"/>
      <c r="G13" s="50"/>
      <c r="H13" s="50">
        <v>0.5</v>
      </c>
      <c r="I13" s="50">
        <v>1.252</v>
      </c>
      <c r="J13" s="50"/>
      <c r="K13" s="50"/>
      <c r="L13" s="50">
        <v>1</v>
      </c>
      <c r="M13" s="50"/>
      <c r="N13" s="50">
        <v>1.6</v>
      </c>
      <c r="O13" s="50">
        <v>3.2</v>
      </c>
      <c r="P13" s="50"/>
      <c r="Q13" s="50">
        <v>0.5</v>
      </c>
      <c r="R13" s="50">
        <v>0.3</v>
      </c>
      <c r="S13" s="50"/>
      <c r="T13" s="50"/>
      <c r="U13" s="51"/>
      <c r="V13" s="50">
        <v>21.88</v>
      </c>
      <c r="W13" s="127">
        <f t="shared" si="0"/>
        <v>32.231999999999999</v>
      </c>
      <c r="X13" s="44">
        <v>1</v>
      </c>
      <c r="Y13" s="44">
        <v>3.4</v>
      </c>
      <c r="Z13" s="44"/>
      <c r="AA13" s="44"/>
      <c r="AB13" s="127">
        <f t="shared" si="1"/>
        <v>4.4000000000000004</v>
      </c>
      <c r="AC13" s="194">
        <f t="shared" si="2"/>
        <v>36.631999999999998</v>
      </c>
    </row>
    <row r="14" spans="1:29" s="102" customFormat="1" x14ac:dyDescent="0.2">
      <c r="A14" s="146">
        <v>4</v>
      </c>
      <c r="B14" s="147" t="s">
        <v>19</v>
      </c>
      <c r="C14" s="148">
        <v>1</v>
      </c>
      <c r="D14" s="148">
        <v>1</v>
      </c>
      <c r="E14" s="148"/>
      <c r="F14" s="148"/>
      <c r="G14" s="148"/>
      <c r="H14" s="148">
        <v>0.5</v>
      </c>
      <c r="I14" s="148">
        <v>1.252</v>
      </c>
      <c r="J14" s="148"/>
      <c r="K14" s="148"/>
      <c r="L14" s="148">
        <v>1</v>
      </c>
      <c r="M14" s="149">
        <v>0.5</v>
      </c>
      <c r="N14" s="149">
        <v>1.65</v>
      </c>
      <c r="O14" s="149">
        <v>3.3</v>
      </c>
      <c r="P14" s="148"/>
      <c r="Q14" s="148">
        <v>0.5</v>
      </c>
      <c r="R14" s="148">
        <v>0.3</v>
      </c>
      <c r="S14" s="148"/>
      <c r="T14" s="148"/>
      <c r="U14" s="150"/>
      <c r="V14" s="148">
        <v>21.88</v>
      </c>
      <c r="W14" s="143">
        <f t="shared" si="0"/>
        <v>32.881999999999998</v>
      </c>
      <c r="X14" s="144">
        <v>0.75</v>
      </c>
      <c r="Y14" s="144">
        <v>4.4000000000000004</v>
      </c>
      <c r="Z14" s="141"/>
      <c r="AA14" s="141"/>
      <c r="AB14" s="143">
        <f t="shared" si="1"/>
        <v>5.15</v>
      </c>
      <c r="AC14" s="195">
        <f t="shared" si="2"/>
        <v>38.031999999999996</v>
      </c>
    </row>
    <row r="15" spans="1:29" s="47" customFormat="1" ht="14.25" customHeight="1" x14ac:dyDescent="0.2">
      <c r="A15" s="43">
        <v>5</v>
      </c>
      <c r="B15" s="128" t="s">
        <v>29</v>
      </c>
      <c r="C15" s="44">
        <v>1</v>
      </c>
      <c r="D15" s="44">
        <v>1</v>
      </c>
      <c r="E15" s="44"/>
      <c r="F15" s="44"/>
      <c r="G15" s="44"/>
      <c r="H15" s="44">
        <v>1</v>
      </c>
      <c r="I15" s="44">
        <v>1.25</v>
      </c>
      <c r="J15" s="44"/>
      <c r="K15" s="44"/>
      <c r="L15" s="44">
        <v>1</v>
      </c>
      <c r="M15" s="44"/>
      <c r="N15" s="44">
        <v>1.6</v>
      </c>
      <c r="O15" s="44">
        <v>3.2</v>
      </c>
      <c r="P15" s="44"/>
      <c r="Q15" s="44"/>
      <c r="R15" s="44">
        <v>0.3</v>
      </c>
      <c r="S15" s="44"/>
      <c r="T15" s="44"/>
      <c r="U15" s="44"/>
      <c r="V15" s="44">
        <v>21.86</v>
      </c>
      <c r="W15" s="127">
        <f t="shared" si="0"/>
        <v>32.21</v>
      </c>
      <c r="X15" s="44">
        <v>1</v>
      </c>
      <c r="Y15" s="44">
        <v>2</v>
      </c>
      <c r="Z15" s="44"/>
      <c r="AA15" s="44"/>
      <c r="AB15" s="127">
        <f t="shared" si="1"/>
        <v>3</v>
      </c>
      <c r="AC15" s="194">
        <f t="shared" si="2"/>
        <v>35.21</v>
      </c>
    </row>
    <row r="16" spans="1:29" s="102" customFormat="1" ht="12.75" customHeight="1" x14ac:dyDescent="0.2">
      <c r="A16" s="151">
        <v>5</v>
      </c>
      <c r="B16" s="152" t="s">
        <v>29</v>
      </c>
      <c r="C16" s="153">
        <f>SUM(C15)</f>
        <v>1</v>
      </c>
      <c r="D16" s="153">
        <v>1</v>
      </c>
      <c r="E16" s="154"/>
      <c r="F16" s="153"/>
      <c r="G16" s="153"/>
      <c r="H16" s="153">
        <v>1</v>
      </c>
      <c r="I16" s="153">
        <v>1.25</v>
      </c>
      <c r="J16" s="153"/>
      <c r="K16" s="153"/>
      <c r="L16" s="153">
        <v>1</v>
      </c>
      <c r="M16" s="155">
        <v>0.5</v>
      </c>
      <c r="N16" s="155">
        <v>1.65</v>
      </c>
      <c r="O16" s="155">
        <v>3.3</v>
      </c>
      <c r="P16" s="153"/>
      <c r="Q16" s="153"/>
      <c r="R16" s="153">
        <v>0.3</v>
      </c>
      <c r="S16" s="153"/>
      <c r="T16" s="153"/>
      <c r="U16" s="153"/>
      <c r="V16" s="153">
        <v>21.86</v>
      </c>
      <c r="W16" s="143">
        <f t="shared" si="0"/>
        <v>32.86</v>
      </c>
      <c r="X16" s="155">
        <v>0.75</v>
      </c>
      <c r="Y16" s="153">
        <v>2</v>
      </c>
      <c r="Z16" s="153"/>
      <c r="AA16" s="153"/>
      <c r="AB16" s="156">
        <f t="shared" si="1"/>
        <v>2.75</v>
      </c>
      <c r="AC16" s="195">
        <f t="shared" si="2"/>
        <v>35.61</v>
      </c>
    </row>
    <row r="17" spans="1:29" s="47" customFormat="1" x14ac:dyDescent="0.2">
      <c r="A17" s="134">
        <v>6</v>
      </c>
      <c r="B17" s="135" t="s">
        <v>30</v>
      </c>
      <c r="C17" s="136">
        <v>1</v>
      </c>
      <c r="D17" s="136">
        <v>0.85</v>
      </c>
      <c r="E17" s="44">
        <v>0.5</v>
      </c>
      <c r="F17" s="136"/>
      <c r="G17" s="136"/>
      <c r="H17" s="136">
        <v>1.5</v>
      </c>
      <c r="I17" s="136">
        <v>1</v>
      </c>
      <c r="J17" s="136"/>
      <c r="K17" s="136"/>
      <c r="L17" s="136">
        <v>1</v>
      </c>
      <c r="M17" s="136">
        <v>0.5</v>
      </c>
      <c r="N17" s="136">
        <v>1.6</v>
      </c>
      <c r="O17" s="136">
        <v>3.2</v>
      </c>
      <c r="P17" s="136"/>
      <c r="Q17" s="136"/>
      <c r="R17" s="136">
        <v>0.3</v>
      </c>
      <c r="S17" s="137"/>
      <c r="T17" s="136">
        <v>1</v>
      </c>
      <c r="U17" s="136">
        <v>2</v>
      </c>
      <c r="V17" s="136">
        <v>23.81</v>
      </c>
      <c r="W17" s="127">
        <f t="shared" si="0"/>
        <v>38.26</v>
      </c>
      <c r="X17" s="136">
        <v>1</v>
      </c>
      <c r="Y17" s="136">
        <v>1.5</v>
      </c>
      <c r="Z17" s="136"/>
      <c r="AA17" s="136"/>
      <c r="AB17" s="138">
        <f t="shared" si="1"/>
        <v>2.5</v>
      </c>
      <c r="AC17" s="194">
        <f t="shared" si="2"/>
        <v>40.76</v>
      </c>
    </row>
    <row r="18" spans="1:29" s="102" customFormat="1" x14ac:dyDescent="0.2">
      <c r="A18" s="151">
        <v>6</v>
      </c>
      <c r="B18" s="157" t="s">
        <v>30</v>
      </c>
      <c r="C18" s="153">
        <v>1</v>
      </c>
      <c r="D18" s="153">
        <v>0.85</v>
      </c>
      <c r="E18" s="154">
        <v>0.5</v>
      </c>
      <c r="F18" s="153"/>
      <c r="G18" s="153"/>
      <c r="H18" s="153">
        <v>1.5</v>
      </c>
      <c r="I18" s="153">
        <v>1</v>
      </c>
      <c r="J18" s="153"/>
      <c r="K18" s="153"/>
      <c r="L18" s="153">
        <v>1</v>
      </c>
      <c r="M18" s="153">
        <v>0.5</v>
      </c>
      <c r="N18" s="155">
        <v>1.65</v>
      </c>
      <c r="O18" s="155">
        <v>3.3</v>
      </c>
      <c r="P18" s="153"/>
      <c r="Q18" s="153"/>
      <c r="R18" s="153">
        <v>0.3</v>
      </c>
      <c r="S18" s="158"/>
      <c r="T18" s="153">
        <v>1</v>
      </c>
      <c r="U18" s="153">
        <v>2</v>
      </c>
      <c r="V18" s="153">
        <v>23.81</v>
      </c>
      <c r="W18" s="143">
        <f t="shared" si="0"/>
        <v>38.409999999999997</v>
      </c>
      <c r="X18" s="155">
        <v>0.75</v>
      </c>
      <c r="Y18" s="202">
        <v>1.5</v>
      </c>
      <c r="Z18" s="153"/>
      <c r="AA18" s="153"/>
      <c r="AB18" s="156">
        <f t="shared" si="1"/>
        <v>2.25</v>
      </c>
      <c r="AC18" s="195">
        <f t="shared" si="2"/>
        <v>40.659999999999997</v>
      </c>
    </row>
    <row r="19" spans="1:29" s="47" customFormat="1" x14ac:dyDescent="0.2">
      <c r="A19" s="43">
        <v>7</v>
      </c>
      <c r="B19" s="48" t="s">
        <v>86</v>
      </c>
      <c r="C19" s="44">
        <v>1</v>
      </c>
      <c r="D19" s="44">
        <v>2</v>
      </c>
      <c r="E19" s="44">
        <v>0.5</v>
      </c>
      <c r="F19" s="44"/>
      <c r="G19" s="44"/>
      <c r="H19" s="44">
        <v>0.5</v>
      </c>
      <c r="I19" s="44">
        <v>0.5</v>
      </c>
      <c r="J19" s="44"/>
      <c r="K19" s="44"/>
      <c r="L19" s="44">
        <v>2</v>
      </c>
      <c r="M19" s="44">
        <v>0.5</v>
      </c>
      <c r="N19" s="44">
        <v>2.21</v>
      </c>
      <c r="O19" s="44">
        <v>4.8</v>
      </c>
      <c r="P19" s="44"/>
      <c r="Q19" s="44">
        <v>0.5</v>
      </c>
      <c r="R19" s="44">
        <v>0.5</v>
      </c>
      <c r="S19" s="44"/>
      <c r="T19" s="44"/>
      <c r="U19" s="44"/>
      <c r="V19" s="44">
        <v>31.43</v>
      </c>
      <c r="W19" s="127">
        <f t="shared" si="0"/>
        <v>46.44</v>
      </c>
      <c r="X19" s="44">
        <v>1.2</v>
      </c>
      <c r="Y19" s="44">
        <v>3</v>
      </c>
      <c r="Z19" s="44"/>
      <c r="AA19" s="44"/>
      <c r="AB19" s="45">
        <f t="shared" si="1"/>
        <v>4.2</v>
      </c>
      <c r="AC19" s="194">
        <f t="shared" si="2"/>
        <v>50.64</v>
      </c>
    </row>
    <row r="20" spans="1:29" s="102" customFormat="1" x14ac:dyDescent="0.2">
      <c r="A20" s="139">
        <v>7</v>
      </c>
      <c r="B20" s="145" t="s">
        <v>86</v>
      </c>
      <c r="C20" s="141">
        <v>1</v>
      </c>
      <c r="D20" s="141">
        <v>2</v>
      </c>
      <c r="E20" s="141">
        <v>0.5</v>
      </c>
      <c r="F20" s="141"/>
      <c r="G20" s="141"/>
      <c r="H20" s="141">
        <v>0.5</v>
      </c>
      <c r="I20" s="141">
        <v>0.5</v>
      </c>
      <c r="J20" s="141"/>
      <c r="K20" s="141"/>
      <c r="L20" s="141">
        <v>2</v>
      </c>
      <c r="M20" s="144">
        <v>0.75</v>
      </c>
      <c r="N20" s="144">
        <v>2.27</v>
      </c>
      <c r="O20" s="144">
        <v>4.95</v>
      </c>
      <c r="P20" s="141"/>
      <c r="Q20" s="141">
        <v>0.5</v>
      </c>
      <c r="R20" s="141">
        <v>0.5</v>
      </c>
      <c r="S20" s="141"/>
      <c r="T20" s="141"/>
      <c r="U20" s="141"/>
      <c r="V20" s="141">
        <v>31.43</v>
      </c>
      <c r="W20" s="143">
        <f t="shared" si="0"/>
        <v>46.9</v>
      </c>
      <c r="X20" s="144">
        <v>0.95</v>
      </c>
      <c r="Y20" s="144">
        <v>5.75</v>
      </c>
      <c r="Z20" s="141"/>
      <c r="AA20" s="141"/>
      <c r="AB20" s="143">
        <f t="shared" si="1"/>
        <v>6.7</v>
      </c>
      <c r="AC20" s="195">
        <f t="shared" si="2"/>
        <v>53.6</v>
      </c>
    </row>
    <row r="21" spans="1:29" s="47" customFormat="1" x14ac:dyDescent="0.2">
      <c r="A21" s="43">
        <v>8</v>
      </c>
      <c r="B21" s="48" t="s">
        <v>16</v>
      </c>
      <c r="C21" s="44">
        <v>1</v>
      </c>
      <c r="D21" s="44">
        <v>2</v>
      </c>
      <c r="E21" s="44"/>
      <c r="F21" s="44"/>
      <c r="G21" s="44"/>
      <c r="H21" s="44">
        <v>1</v>
      </c>
      <c r="I21" s="44">
        <v>2</v>
      </c>
      <c r="J21" s="44"/>
      <c r="K21" s="44"/>
      <c r="L21" s="44">
        <v>2</v>
      </c>
      <c r="M21" s="44">
        <v>1.25</v>
      </c>
      <c r="N21" s="44"/>
      <c r="O21" s="44"/>
      <c r="P21" s="44"/>
      <c r="Q21" s="44"/>
      <c r="R21" s="44"/>
      <c r="S21" s="44"/>
      <c r="T21" s="44"/>
      <c r="U21" s="45"/>
      <c r="V21" s="44">
        <v>55.76</v>
      </c>
      <c r="W21" s="127">
        <f t="shared" si="0"/>
        <v>65.009999999999991</v>
      </c>
      <c r="X21" s="52">
        <v>1.5</v>
      </c>
      <c r="Y21" s="52">
        <v>4.25</v>
      </c>
      <c r="Z21" s="52"/>
      <c r="AA21" s="52">
        <v>0.25</v>
      </c>
      <c r="AB21" s="127">
        <f t="shared" si="1"/>
        <v>6</v>
      </c>
      <c r="AC21" s="194">
        <f t="shared" si="2"/>
        <v>71.009999999999991</v>
      </c>
    </row>
    <row r="22" spans="1:29" s="102" customFormat="1" x14ac:dyDescent="0.2">
      <c r="A22" s="139">
        <v>8</v>
      </c>
      <c r="B22" s="145" t="s">
        <v>16</v>
      </c>
      <c r="C22" s="141">
        <v>1</v>
      </c>
      <c r="D22" s="141">
        <v>2</v>
      </c>
      <c r="E22" s="141"/>
      <c r="F22" s="141"/>
      <c r="G22" s="141"/>
      <c r="H22" s="141">
        <v>1</v>
      </c>
      <c r="I22" s="141">
        <v>2</v>
      </c>
      <c r="J22" s="141"/>
      <c r="K22" s="141"/>
      <c r="L22" s="141">
        <v>2</v>
      </c>
      <c r="M22" s="141">
        <v>1.25</v>
      </c>
      <c r="N22" s="141"/>
      <c r="O22" s="141"/>
      <c r="P22" s="141"/>
      <c r="Q22" s="141"/>
      <c r="R22" s="141"/>
      <c r="S22" s="141"/>
      <c r="T22" s="141"/>
      <c r="U22" s="142"/>
      <c r="V22" s="141">
        <v>55.76</v>
      </c>
      <c r="W22" s="143">
        <f t="shared" si="0"/>
        <v>65.009999999999991</v>
      </c>
      <c r="X22" s="159">
        <v>1.5</v>
      </c>
      <c r="Y22" s="159">
        <v>4.25</v>
      </c>
      <c r="Z22" s="159"/>
      <c r="AA22" s="159">
        <v>0.25</v>
      </c>
      <c r="AB22" s="143">
        <f t="shared" si="1"/>
        <v>6</v>
      </c>
      <c r="AC22" s="195">
        <f t="shared" si="2"/>
        <v>71.009999999999991</v>
      </c>
    </row>
    <row r="23" spans="1:29" s="47" customFormat="1" x14ac:dyDescent="0.2">
      <c r="A23" s="43">
        <v>9</v>
      </c>
      <c r="B23" s="128" t="s">
        <v>17</v>
      </c>
      <c r="C23" s="44">
        <v>1</v>
      </c>
      <c r="D23" s="44">
        <v>2.25</v>
      </c>
      <c r="E23" s="44"/>
      <c r="F23" s="44"/>
      <c r="G23" s="44"/>
      <c r="H23" s="44"/>
      <c r="I23" s="44"/>
      <c r="J23" s="44"/>
      <c r="K23" s="44"/>
      <c r="L23" s="44">
        <v>1.25</v>
      </c>
      <c r="M23" s="44">
        <v>1.25</v>
      </c>
      <c r="N23" s="44"/>
      <c r="O23" s="44"/>
      <c r="P23" s="44"/>
      <c r="Q23" s="44"/>
      <c r="R23" s="44"/>
      <c r="S23" s="44"/>
      <c r="T23" s="44"/>
      <c r="U23" s="44">
        <v>1.25</v>
      </c>
      <c r="V23" s="44">
        <v>57.84</v>
      </c>
      <c r="W23" s="127">
        <f t="shared" si="0"/>
        <v>64.84</v>
      </c>
      <c r="X23" s="52">
        <v>1.5</v>
      </c>
      <c r="Y23" s="52"/>
      <c r="Z23" s="52"/>
      <c r="AA23" s="52">
        <v>0.25</v>
      </c>
      <c r="AB23" s="127">
        <f t="shared" si="1"/>
        <v>1.75</v>
      </c>
      <c r="AC23" s="194">
        <f t="shared" si="2"/>
        <v>66.59</v>
      </c>
    </row>
    <row r="24" spans="1:29" s="102" customFormat="1" x14ac:dyDescent="0.2">
      <c r="A24" s="139">
        <v>9</v>
      </c>
      <c r="B24" s="140" t="s">
        <v>17</v>
      </c>
      <c r="C24" s="141">
        <v>1</v>
      </c>
      <c r="D24" s="141">
        <v>2.25</v>
      </c>
      <c r="E24" s="141"/>
      <c r="F24" s="141"/>
      <c r="G24" s="141"/>
      <c r="H24" s="141"/>
      <c r="I24" s="141"/>
      <c r="J24" s="141"/>
      <c r="K24" s="141"/>
      <c r="L24" s="141">
        <v>1.25</v>
      </c>
      <c r="M24" s="141">
        <v>1.25</v>
      </c>
      <c r="N24" s="141"/>
      <c r="O24" s="141"/>
      <c r="P24" s="141"/>
      <c r="Q24" s="141"/>
      <c r="R24" s="141"/>
      <c r="S24" s="141"/>
      <c r="T24" s="141"/>
      <c r="U24" s="250">
        <v>1</v>
      </c>
      <c r="V24" s="141">
        <v>57.84</v>
      </c>
      <c r="W24" s="143">
        <f t="shared" si="0"/>
        <v>64.59</v>
      </c>
      <c r="X24" s="159">
        <v>1.5</v>
      </c>
      <c r="Y24" s="159"/>
      <c r="Z24" s="159"/>
      <c r="AA24" s="159">
        <v>0.25</v>
      </c>
      <c r="AB24" s="143">
        <f t="shared" si="1"/>
        <v>1.75</v>
      </c>
      <c r="AC24" s="195">
        <f t="shared" si="2"/>
        <v>66.34</v>
      </c>
    </row>
    <row r="25" spans="1:29" s="47" customFormat="1" x14ac:dyDescent="0.2">
      <c r="A25" s="43">
        <v>10</v>
      </c>
      <c r="B25" s="128" t="s">
        <v>42</v>
      </c>
      <c r="C25" s="44">
        <v>1</v>
      </c>
      <c r="D25" s="44"/>
      <c r="E25" s="44"/>
      <c r="F25" s="44">
        <v>0.5</v>
      </c>
      <c r="G25" s="44">
        <v>1</v>
      </c>
      <c r="H25" s="44">
        <v>2.75</v>
      </c>
      <c r="I25" s="44">
        <v>1</v>
      </c>
      <c r="J25" s="44"/>
      <c r="K25" s="44"/>
      <c r="L25" s="44">
        <v>1</v>
      </c>
      <c r="M25" s="44">
        <v>1</v>
      </c>
      <c r="N25" s="44"/>
      <c r="O25" s="44"/>
      <c r="P25" s="44"/>
      <c r="Q25" s="44"/>
      <c r="R25" s="44"/>
      <c r="S25" s="44"/>
      <c r="T25" s="44"/>
      <c r="U25" s="44">
        <v>8.4</v>
      </c>
      <c r="V25" s="44">
        <v>22.36</v>
      </c>
      <c r="W25" s="127">
        <f t="shared" si="0"/>
        <v>39.01</v>
      </c>
      <c r="X25" s="52">
        <v>0.5</v>
      </c>
      <c r="Y25" s="52">
        <v>6</v>
      </c>
      <c r="Z25" s="52"/>
      <c r="AA25" s="56"/>
      <c r="AB25" s="127">
        <f t="shared" si="1"/>
        <v>6.5</v>
      </c>
      <c r="AC25" s="194">
        <f t="shared" si="2"/>
        <v>45.51</v>
      </c>
    </row>
    <row r="26" spans="1:29" s="102" customFormat="1" x14ac:dyDescent="0.2">
      <c r="A26" s="139">
        <v>10</v>
      </c>
      <c r="B26" s="140" t="s">
        <v>42</v>
      </c>
      <c r="C26" s="141">
        <v>1</v>
      </c>
      <c r="D26" s="141"/>
      <c r="E26" s="141"/>
      <c r="F26" s="141">
        <v>0.5</v>
      </c>
      <c r="G26" s="141">
        <v>1</v>
      </c>
      <c r="H26" s="141">
        <v>2.75</v>
      </c>
      <c r="I26" s="141">
        <v>1</v>
      </c>
      <c r="J26" s="141"/>
      <c r="K26" s="141"/>
      <c r="L26" s="141">
        <v>1</v>
      </c>
      <c r="M26" s="141">
        <v>1</v>
      </c>
      <c r="N26" s="141"/>
      <c r="O26" s="141"/>
      <c r="P26" s="141"/>
      <c r="Q26" s="141"/>
      <c r="R26" s="141"/>
      <c r="S26" s="141"/>
      <c r="T26" s="141"/>
      <c r="U26" s="141">
        <v>8.4</v>
      </c>
      <c r="V26" s="141">
        <v>22.36</v>
      </c>
      <c r="W26" s="143">
        <f t="shared" si="0"/>
        <v>39.01</v>
      </c>
      <c r="X26" s="160">
        <v>0.25</v>
      </c>
      <c r="Y26" s="159">
        <v>6</v>
      </c>
      <c r="Z26" s="159"/>
      <c r="AA26" s="161"/>
      <c r="AB26" s="143">
        <f t="shared" si="1"/>
        <v>6.25</v>
      </c>
      <c r="AC26" s="195">
        <f t="shared" si="2"/>
        <v>45.26</v>
      </c>
    </row>
    <row r="27" spans="1:29" s="47" customFormat="1" x14ac:dyDescent="0.2">
      <c r="A27" s="43">
        <v>11</v>
      </c>
      <c r="B27" s="130" t="s">
        <v>10</v>
      </c>
      <c r="C27" s="44">
        <v>1</v>
      </c>
      <c r="D27" s="44">
        <v>0.75</v>
      </c>
      <c r="E27" s="44"/>
      <c r="F27" s="44"/>
      <c r="G27" s="44"/>
      <c r="H27" s="44">
        <v>2.75</v>
      </c>
      <c r="I27" s="44">
        <v>2.5</v>
      </c>
      <c r="J27" s="44">
        <v>2</v>
      </c>
      <c r="K27" s="44"/>
      <c r="L27" s="44"/>
      <c r="M27" s="44"/>
      <c r="N27" s="44">
        <v>3.2</v>
      </c>
      <c r="O27" s="44">
        <v>17.399999999999999</v>
      </c>
      <c r="P27" s="44"/>
      <c r="Q27" s="44"/>
      <c r="R27" s="44">
        <v>1</v>
      </c>
      <c r="S27" s="44"/>
      <c r="T27" s="44"/>
      <c r="U27" s="44"/>
      <c r="V27" s="44"/>
      <c r="W27" s="127">
        <f t="shared" si="0"/>
        <v>30.599999999999998</v>
      </c>
      <c r="X27" s="45"/>
      <c r="Y27" s="44">
        <v>4</v>
      </c>
      <c r="Z27" s="45"/>
      <c r="AA27" s="45"/>
      <c r="AB27" s="127">
        <f t="shared" si="1"/>
        <v>4</v>
      </c>
      <c r="AC27" s="194">
        <f t="shared" si="2"/>
        <v>34.599999999999994</v>
      </c>
    </row>
    <row r="28" spans="1:29" s="102" customFormat="1" x14ac:dyDescent="0.2">
      <c r="A28" s="139">
        <v>11</v>
      </c>
      <c r="B28" s="162" t="s">
        <v>10</v>
      </c>
      <c r="C28" s="141">
        <v>1</v>
      </c>
      <c r="D28" s="141">
        <v>0.75</v>
      </c>
      <c r="E28" s="141"/>
      <c r="F28" s="141"/>
      <c r="G28" s="141"/>
      <c r="H28" s="141">
        <v>2.75</v>
      </c>
      <c r="I28" s="141">
        <v>2.5</v>
      </c>
      <c r="J28" s="141">
        <v>2</v>
      </c>
      <c r="K28" s="141"/>
      <c r="L28" s="141"/>
      <c r="M28" s="141"/>
      <c r="N28" s="144">
        <v>3.3</v>
      </c>
      <c r="O28" s="144">
        <v>17.5</v>
      </c>
      <c r="P28" s="141"/>
      <c r="Q28" s="141"/>
      <c r="R28" s="141">
        <v>1</v>
      </c>
      <c r="S28" s="141"/>
      <c r="T28" s="141"/>
      <c r="U28" s="141"/>
      <c r="V28" s="141"/>
      <c r="W28" s="143">
        <f t="shared" si="0"/>
        <v>30.8</v>
      </c>
      <c r="X28" s="142"/>
      <c r="Y28" s="144">
        <v>5</v>
      </c>
      <c r="Z28" s="142"/>
      <c r="AA28" s="142"/>
      <c r="AB28" s="143">
        <f t="shared" si="1"/>
        <v>5</v>
      </c>
      <c r="AC28" s="195">
        <f t="shared" si="2"/>
        <v>35.799999999999997</v>
      </c>
    </row>
    <row r="29" spans="1:29" s="47" customFormat="1" x14ac:dyDescent="0.2">
      <c r="A29" s="43">
        <v>12</v>
      </c>
      <c r="B29" s="130" t="s">
        <v>11</v>
      </c>
      <c r="C29" s="44">
        <v>1</v>
      </c>
      <c r="D29" s="44">
        <v>0.75</v>
      </c>
      <c r="E29" s="44">
        <v>0.75</v>
      </c>
      <c r="F29" s="44"/>
      <c r="G29" s="44"/>
      <c r="H29" s="44">
        <v>1</v>
      </c>
      <c r="I29" s="44">
        <v>0.5</v>
      </c>
      <c r="J29" s="44"/>
      <c r="K29" s="44"/>
      <c r="L29" s="44"/>
      <c r="M29" s="44"/>
      <c r="N29" s="44">
        <v>3.2</v>
      </c>
      <c r="O29" s="44">
        <v>24.6</v>
      </c>
      <c r="P29" s="44">
        <v>1</v>
      </c>
      <c r="Q29" s="44"/>
      <c r="R29" s="44">
        <v>1.5</v>
      </c>
      <c r="S29" s="44"/>
      <c r="T29" s="44"/>
      <c r="U29" s="44"/>
      <c r="V29" s="44"/>
      <c r="W29" s="127">
        <f t="shared" si="0"/>
        <v>34.299999999999997</v>
      </c>
      <c r="X29" s="45"/>
      <c r="Y29" s="44">
        <v>2</v>
      </c>
      <c r="Z29" s="45"/>
      <c r="AA29" s="45"/>
      <c r="AB29" s="127">
        <f t="shared" si="1"/>
        <v>2</v>
      </c>
      <c r="AC29" s="194">
        <f t="shared" si="2"/>
        <v>36.299999999999997</v>
      </c>
    </row>
    <row r="30" spans="1:29" s="102" customFormat="1" x14ac:dyDescent="0.2">
      <c r="A30" s="139">
        <v>12</v>
      </c>
      <c r="B30" s="162" t="s">
        <v>11</v>
      </c>
      <c r="C30" s="141">
        <v>1</v>
      </c>
      <c r="D30" s="141">
        <v>0.75</v>
      </c>
      <c r="E30" s="141">
        <v>0.75</v>
      </c>
      <c r="F30" s="141"/>
      <c r="G30" s="141"/>
      <c r="H30" s="141">
        <v>1</v>
      </c>
      <c r="I30" s="141">
        <v>0.5</v>
      </c>
      <c r="J30" s="141"/>
      <c r="K30" s="141"/>
      <c r="L30" s="141"/>
      <c r="M30" s="141"/>
      <c r="N30" s="144">
        <v>6.6</v>
      </c>
      <c r="O30" s="144">
        <v>21.85</v>
      </c>
      <c r="P30" s="141">
        <v>1</v>
      </c>
      <c r="Q30" s="141"/>
      <c r="R30" s="141">
        <v>1.5</v>
      </c>
      <c r="S30" s="141"/>
      <c r="T30" s="141"/>
      <c r="U30" s="141"/>
      <c r="V30" s="141"/>
      <c r="W30" s="143">
        <f t="shared" si="0"/>
        <v>34.950000000000003</v>
      </c>
      <c r="X30" s="142"/>
      <c r="Y30" s="141">
        <v>2</v>
      </c>
      <c r="Z30" s="142"/>
      <c r="AA30" s="142"/>
      <c r="AB30" s="143">
        <f t="shared" si="1"/>
        <v>2</v>
      </c>
      <c r="AC30" s="195">
        <f t="shared" si="2"/>
        <v>36.950000000000003</v>
      </c>
    </row>
    <row r="31" spans="1:29" s="47" customFormat="1" x14ac:dyDescent="0.2">
      <c r="A31" s="43">
        <v>13</v>
      </c>
      <c r="B31" s="130" t="s">
        <v>12</v>
      </c>
      <c r="C31" s="44">
        <v>1</v>
      </c>
      <c r="D31" s="44">
        <v>0.75</v>
      </c>
      <c r="E31" s="44"/>
      <c r="F31" s="44"/>
      <c r="G31" s="44"/>
      <c r="H31" s="44">
        <v>1</v>
      </c>
      <c r="I31" s="44">
        <v>0.5</v>
      </c>
      <c r="J31" s="44"/>
      <c r="K31" s="44"/>
      <c r="L31" s="44"/>
      <c r="M31" s="44"/>
      <c r="N31" s="44">
        <v>3.2</v>
      </c>
      <c r="O31" s="44">
        <v>17.8</v>
      </c>
      <c r="P31" s="44"/>
      <c r="Q31" s="44"/>
      <c r="R31" s="44">
        <v>1</v>
      </c>
      <c r="S31" s="44"/>
      <c r="T31" s="44"/>
      <c r="U31" s="44"/>
      <c r="V31" s="44"/>
      <c r="W31" s="127">
        <f t="shared" si="0"/>
        <v>25.25</v>
      </c>
      <c r="X31" s="45"/>
      <c r="Y31" s="44">
        <v>4</v>
      </c>
      <c r="Z31" s="45"/>
      <c r="AA31" s="45"/>
      <c r="AB31" s="127">
        <f t="shared" si="1"/>
        <v>4</v>
      </c>
      <c r="AC31" s="194">
        <f t="shared" si="2"/>
        <v>29.25</v>
      </c>
    </row>
    <row r="32" spans="1:29" s="102" customFormat="1" x14ac:dyDescent="0.2">
      <c r="A32" s="139">
        <v>13</v>
      </c>
      <c r="B32" s="162" t="s">
        <v>12</v>
      </c>
      <c r="C32" s="141">
        <v>1</v>
      </c>
      <c r="D32" s="141">
        <v>0.75</v>
      </c>
      <c r="E32" s="141"/>
      <c r="F32" s="141"/>
      <c r="G32" s="141"/>
      <c r="H32" s="141">
        <v>1</v>
      </c>
      <c r="I32" s="141">
        <v>0.5</v>
      </c>
      <c r="J32" s="141"/>
      <c r="K32" s="141"/>
      <c r="L32" s="141"/>
      <c r="M32" s="141"/>
      <c r="N32" s="144">
        <v>3.3</v>
      </c>
      <c r="O32" s="144">
        <v>16.7</v>
      </c>
      <c r="P32" s="141"/>
      <c r="Q32" s="141"/>
      <c r="R32" s="141">
        <v>1</v>
      </c>
      <c r="S32" s="141"/>
      <c r="T32" s="141"/>
      <c r="U32" s="141"/>
      <c r="V32" s="141"/>
      <c r="W32" s="143">
        <f t="shared" si="0"/>
        <v>24.25</v>
      </c>
      <c r="X32" s="142"/>
      <c r="Y32" s="144">
        <v>3</v>
      </c>
      <c r="Z32" s="142"/>
      <c r="AA32" s="142"/>
      <c r="AB32" s="143">
        <f t="shared" si="1"/>
        <v>3</v>
      </c>
      <c r="AC32" s="195">
        <f t="shared" si="2"/>
        <v>27.25</v>
      </c>
    </row>
    <row r="33" spans="1:29" s="47" customFormat="1" x14ac:dyDescent="0.2">
      <c r="A33" s="43">
        <v>14</v>
      </c>
      <c r="B33" s="130" t="s">
        <v>13</v>
      </c>
      <c r="C33" s="44">
        <v>1</v>
      </c>
      <c r="D33" s="44">
        <v>0.75</v>
      </c>
      <c r="E33" s="44"/>
      <c r="F33" s="44"/>
      <c r="G33" s="44"/>
      <c r="H33" s="44">
        <v>1.75</v>
      </c>
      <c r="I33" s="44"/>
      <c r="J33" s="44"/>
      <c r="K33" s="44"/>
      <c r="L33" s="44"/>
      <c r="M33" s="44"/>
      <c r="N33" s="44">
        <v>4.8</v>
      </c>
      <c r="O33" s="44">
        <v>14.6</v>
      </c>
      <c r="P33" s="44"/>
      <c r="Q33" s="44"/>
      <c r="R33" s="44">
        <v>1</v>
      </c>
      <c r="S33" s="44"/>
      <c r="T33" s="44"/>
      <c r="U33" s="44"/>
      <c r="V33" s="44"/>
      <c r="W33" s="127">
        <f t="shared" si="0"/>
        <v>23.9</v>
      </c>
      <c r="X33" s="45"/>
      <c r="Y33" s="44">
        <v>1</v>
      </c>
      <c r="Z33" s="45"/>
      <c r="AA33" s="45"/>
      <c r="AB33" s="127">
        <f t="shared" si="1"/>
        <v>1</v>
      </c>
      <c r="AC33" s="194">
        <f t="shared" si="2"/>
        <v>24.9</v>
      </c>
    </row>
    <row r="34" spans="1:29" s="102" customFormat="1" x14ac:dyDescent="0.2">
      <c r="A34" s="139">
        <v>14</v>
      </c>
      <c r="B34" s="162" t="s">
        <v>13</v>
      </c>
      <c r="C34" s="141">
        <v>1</v>
      </c>
      <c r="D34" s="141">
        <v>0.75</v>
      </c>
      <c r="E34" s="141"/>
      <c r="F34" s="141"/>
      <c r="G34" s="141"/>
      <c r="H34" s="141">
        <v>1.75</v>
      </c>
      <c r="I34" s="141"/>
      <c r="J34" s="141"/>
      <c r="K34" s="141"/>
      <c r="L34" s="141"/>
      <c r="M34" s="141"/>
      <c r="N34" s="144">
        <v>3.3</v>
      </c>
      <c r="O34" s="144">
        <v>16.7</v>
      </c>
      <c r="P34" s="141"/>
      <c r="Q34" s="141"/>
      <c r="R34" s="141">
        <v>1</v>
      </c>
      <c r="S34" s="141"/>
      <c r="T34" s="141"/>
      <c r="U34" s="141"/>
      <c r="V34" s="141"/>
      <c r="W34" s="143">
        <f t="shared" si="0"/>
        <v>24.5</v>
      </c>
      <c r="X34" s="142"/>
      <c r="Y34" s="141">
        <v>1</v>
      </c>
      <c r="Z34" s="142"/>
      <c r="AA34" s="142"/>
      <c r="AB34" s="143">
        <f t="shared" si="1"/>
        <v>1</v>
      </c>
      <c r="AC34" s="195">
        <f t="shared" si="2"/>
        <v>25.5</v>
      </c>
    </row>
    <row r="35" spans="1:29" s="47" customFormat="1" x14ac:dyDescent="0.2">
      <c r="A35" s="43">
        <v>15</v>
      </c>
      <c r="B35" s="130" t="s">
        <v>18</v>
      </c>
      <c r="C35" s="44">
        <v>1</v>
      </c>
      <c r="D35" s="44">
        <v>0.75</v>
      </c>
      <c r="E35" s="44"/>
      <c r="F35" s="44"/>
      <c r="G35" s="44"/>
      <c r="H35" s="44">
        <v>1.5</v>
      </c>
      <c r="I35" s="44">
        <v>0.75</v>
      </c>
      <c r="J35" s="44"/>
      <c r="K35" s="44"/>
      <c r="L35" s="44"/>
      <c r="M35" s="44"/>
      <c r="N35" s="44">
        <v>3.2</v>
      </c>
      <c r="O35" s="44">
        <v>14.6</v>
      </c>
      <c r="P35" s="44"/>
      <c r="Q35" s="44"/>
      <c r="R35" s="44">
        <v>1</v>
      </c>
      <c r="S35" s="44"/>
      <c r="T35" s="44"/>
      <c r="U35" s="44"/>
      <c r="V35" s="44"/>
      <c r="W35" s="127">
        <f t="shared" si="0"/>
        <v>22.8</v>
      </c>
      <c r="X35" s="45"/>
      <c r="Y35" s="44">
        <v>1.5</v>
      </c>
      <c r="Z35" s="45"/>
      <c r="AA35" s="45"/>
      <c r="AB35" s="127">
        <f t="shared" si="1"/>
        <v>1.5</v>
      </c>
      <c r="AC35" s="194">
        <f t="shared" si="2"/>
        <v>24.3</v>
      </c>
    </row>
    <row r="36" spans="1:29" s="102" customFormat="1" x14ac:dyDescent="0.2">
      <c r="A36" s="139">
        <v>15</v>
      </c>
      <c r="B36" s="162" t="s">
        <v>18</v>
      </c>
      <c r="C36" s="141">
        <v>1</v>
      </c>
      <c r="D36" s="141">
        <v>0.75</v>
      </c>
      <c r="E36" s="141"/>
      <c r="F36" s="141"/>
      <c r="G36" s="141"/>
      <c r="H36" s="141">
        <v>1.5</v>
      </c>
      <c r="I36" s="141">
        <v>0.75</v>
      </c>
      <c r="J36" s="141"/>
      <c r="K36" s="141"/>
      <c r="L36" s="141"/>
      <c r="M36" s="141"/>
      <c r="N36" s="144">
        <v>3.3</v>
      </c>
      <c r="O36" s="144">
        <v>18.350000000000001</v>
      </c>
      <c r="P36" s="141"/>
      <c r="Q36" s="141"/>
      <c r="R36" s="141">
        <v>1</v>
      </c>
      <c r="S36" s="141"/>
      <c r="T36" s="141"/>
      <c r="U36" s="141"/>
      <c r="V36" s="141"/>
      <c r="W36" s="143">
        <f t="shared" si="0"/>
        <v>26.650000000000002</v>
      </c>
      <c r="X36" s="142"/>
      <c r="Y36" s="141">
        <v>1.5</v>
      </c>
      <c r="Z36" s="142"/>
      <c r="AA36" s="142"/>
      <c r="AB36" s="143">
        <f t="shared" si="1"/>
        <v>1.5</v>
      </c>
      <c r="AC36" s="195">
        <f t="shared" si="2"/>
        <v>28.150000000000002</v>
      </c>
    </row>
    <row r="37" spans="1:29" s="47" customFormat="1" x14ac:dyDescent="0.2">
      <c r="A37" s="43">
        <v>16</v>
      </c>
      <c r="B37" s="130" t="s">
        <v>14</v>
      </c>
      <c r="C37" s="44">
        <v>1</v>
      </c>
      <c r="D37" s="44">
        <v>0.5</v>
      </c>
      <c r="E37" s="44">
        <v>0.25</v>
      </c>
      <c r="F37" s="44"/>
      <c r="G37" s="44"/>
      <c r="H37" s="44">
        <v>1.75</v>
      </c>
      <c r="I37" s="44">
        <v>1</v>
      </c>
      <c r="J37" s="44"/>
      <c r="K37" s="44"/>
      <c r="L37" s="44"/>
      <c r="M37" s="44"/>
      <c r="N37" s="44">
        <v>4.8</v>
      </c>
      <c r="O37" s="44">
        <v>8.1999999999999993</v>
      </c>
      <c r="P37" s="44"/>
      <c r="Q37" s="44"/>
      <c r="R37" s="44">
        <v>0.95</v>
      </c>
      <c r="S37" s="44"/>
      <c r="T37" s="44"/>
      <c r="U37" s="44"/>
      <c r="V37" s="44"/>
      <c r="W37" s="127">
        <f t="shared" si="0"/>
        <v>18.45</v>
      </c>
      <c r="X37" s="45"/>
      <c r="Y37" s="44">
        <v>4.5</v>
      </c>
      <c r="Z37" s="45"/>
      <c r="AA37" s="45"/>
      <c r="AB37" s="127">
        <f t="shared" si="1"/>
        <v>4.5</v>
      </c>
      <c r="AC37" s="194">
        <f t="shared" si="2"/>
        <v>22.95</v>
      </c>
    </row>
    <row r="38" spans="1:29" s="102" customFormat="1" x14ac:dyDescent="0.2">
      <c r="A38" s="139">
        <v>16</v>
      </c>
      <c r="B38" s="162" t="s">
        <v>14</v>
      </c>
      <c r="C38" s="141">
        <v>1</v>
      </c>
      <c r="D38" s="141">
        <v>0.5</v>
      </c>
      <c r="E38" s="141">
        <v>0.25</v>
      </c>
      <c r="F38" s="141"/>
      <c r="G38" s="141"/>
      <c r="H38" s="141">
        <v>1.75</v>
      </c>
      <c r="I38" s="141">
        <v>1</v>
      </c>
      <c r="J38" s="141"/>
      <c r="K38" s="141"/>
      <c r="L38" s="141"/>
      <c r="M38" s="141"/>
      <c r="N38" s="144">
        <v>3.3</v>
      </c>
      <c r="O38" s="144">
        <v>10.1</v>
      </c>
      <c r="P38" s="141"/>
      <c r="Q38" s="141"/>
      <c r="R38" s="141">
        <v>0.95</v>
      </c>
      <c r="S38" s="141"/>
      <c r="T38" s="141"/>
      <c r="U38" s="141"/>
      <c r="V38" s="141"/>
      <c r="W38" s="143">
        <f t="shared" si="0"/>
        <v>18.849999999999998</v>
      </c>
      <c r="X38" s="142"/>
      <c r="Y38" s="144">
        <v>0.5</v>
      </c>
      <c r="Z38" s="142"/>
      <c r="AA38" s="142"/>
      <c r="AB38" s="143">
        <f t="shared" si="1"/>
        <v>0.5</v>
      </c>
      <c r="AC38" s="195">
        <f t="shared" si="2"/>
        <v>19.349999999999998</v>
      </c>
    </row>
    <row r="39" spans="1:29" s="47" customFormat="1" x14ac:dyDescent="0.2">
      <c r="A39" s="43">
        <v>17</v>
      </c>
      <c r="B39" s="128" t="s">
        <v>43</v>
      </c>
      <c r="C39" s="44">
        <v>1</v>
      </c>
      <c r="D39" s="44">
        <v>1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>
        <v>8.5</v>
      </c>
      <c r="T39" s="44"/>
      <c r="U39" s="44"/>
      <c r="V39" s="44">
        <v>41</v>
      </c>
      <c r="W39" s="127">
        <f t="shared" si="0"/>
        <v>51.5</v>
      </c>
      <c r="X39" s="44"/>
      <c r="Y39" s="44"/>
      <c r="Z39" s="44"/>
      <c r="AA39" s="44"/>
      <c r="AB39" s="127">
        <f t="shared" si="1"/>
        <v>0</v>
      </c>
      <c r="AC39" s="194">
        <f t="shared" si="2"/>
        <v>51.5</v>
      </c>
    </row>
    <row r="40" spans="1:29" s="131" customFormat="1" x14ac:dyDescent="0.2">
      <c r="A40" s="139">
        <v>17</v>
      </c>
      <c r="B40" s="140" t="s">
        <v>43</v>
      </c>
      <c r="C40" s="141">
        <v>1</v>
      </c>
      <c r="D40" s="141">
        <v>1</v>
      </c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>
        <v>8.5</v>
      </c>
      <c r="T40" s="141"/>
      <c r="U40" s="141"/>
      <c r="V40" s="141">
        <v>41</v>
      </c>
      <c r="W40" s="143">
        <f t="shared" si="0"/>
        <v>51.5</v>
      </c>
      <c r="X40" s="141"/>
      <c r="Y40" s="141"/>
      <c r="Z40" s="141"/>
      <c r="AA40" s="141"/>
      <c r="AB40" s="143">
        <f t="shared" si="1"/>
        <v>0</v>
      </c>
      <c r="AC40" s="195">
        <f t="shared" si="2"/>
        <v>51.5</v>
      </c>
    </row>
    <row r="41" spans="1:29" s="47" customFormat="1" x14ac:dyDescent="0.2">
      <c r="A41" s="43">
        <v>18</v>
      </c>
      <c r="B41" s="128" t="s">
        <v>9</v>
      </c>
      <c r="C41" s="132">
        <v>1</v>
      </c>
      <c r="D41" s="44">
        <v>0.5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>
        <v>1</v>
      </c>
      <c r="T41" s="44"/>
      <c r="U41" s="44"/>
      <c r="V41" s="44">
        <v>14.82</v>
      </c>
      <c r="W41" s="127">
        <f t="shared" si="0"/>
        <v>17.32</v>
      </c>
      <c r="X41" s="44"/>
      <c r="Y41" s="44"/>
      <c r="Z41" s="44"/>
      <c r="AA41" s="44"/>
      <c r="AB41" s="127">
        <f t="shared" si="1"/>
        <v>0</v>
      </c>
      <c r="AC41" s="194">
        <f t="shared" si="2"/>
        <v>17.32</v>
      </c>
    </row>
    <row r="42" spans="1:29" s="59" customFormat="1" x14ac:dyDescent="0.2">
      <c r="A42" s="140">
        <v>18</v>
      </c>
      <c r="B42" s="163" t="s">
        <v>9</v>
      </c>
      <c r="C42" s="164">
        <v>1</v>
      </c>
      <c r="D42" s="165">
        <v>0.5</v>
      </c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>
        <v>1</v>
      </c>
      <c r="T42" s="165"/>
      <c r="U42" s="165"/>
      <c r="V42" s="165">
        <v>14.82</v>
      </c>
      <c r="W42" s="165">
        <f t="shared" si="0"/>
        <v>17.32</v>
      </c>
      <c r="X42" s="165"/>
      <c r="Y42" s="165"/>
      <c r="Z42" s="165"/>
      <c r="AA42" s="165"/>
      <c r="AB42" s="165">
        <f t="shared" si="1"/>
        <v>0</v>
      </c>
      <c r="AC42" s="196">
        <f t="shared" si="2"/>
        <v>17.32</v>
      </c>
    </row>
    <row r="43" spans="1:29" s="42" customFormat="1" x14ac:dyDescent="0.2">
      <c r="A43" s="214" t="s">
        <v>35</v>
      </c>
      <c r="B43" s="214"/>
      <c r="C43" s="126">
        <v>18</v>
      </c>
      <c r="D43" s="93">
        <v>19.600000000000001</v>
      </c>
      <c r="E43" s="93">
        <v>2</v>
      </c>
      <c r="F43" s="93">
        <v>0.5</v>
      </c>
      <c r="G43" s="93">
        <v>1</v>
      </c>
      <c r="H43" s="93">
        <v>20.75</v>
      </c>
      <c r="I43" s="93">
        <v>18.501999999999999</v>
      </c>
      <c r="J43" s="93">
        <v>2</v>
      </c>
      <c r="K43" s="93">
        <v>0</v>
      </c>
      <c r="L43" s="93">
        <v>14.25</v>
      </c>
      <c r="M43" s="93">
        <v>6.75</v>
      </c>
      <c r="N43" s="93">
        <v>29.41</v>
      </c>
      <c r="O43" s="93">
        <v>111.6</v>
      </c>
      <c r="P43" s="93">
        <v>1</v>
      </c>
      <c r="Q43" s="93">
        <v>1</v>
      </c>
      <c r="R43" s="93">
        <v>7.8500000000000005</v>
      </c>
      <c r="S43" s="93">
        <v>9.5</v>
      </c>
      <c r="T43" s="93">
        <v>1</v>
      </c>
      <c r="U43" s="93">
        <v>11.65</v>
      </c>
      <c r="V43" s="93">
        <v>394.08</v>
      </c>
      <c r="W43" s="93">
        <v>670.44200000000001</v>
      </c>
      <c r="X43" s="93">
        <v>12.2</v>
      </c>
      <c r="Y43" s="93">
        <v>46.15</v>
      </c>
      <c r="Z43" s="93">
        <v>0</v>
      </c>
      <c r="AA43" s="93">
        <v>0.75</v>
      </c>
      <c r="AB43" s="93">
        <v>59.099999999999994</v>
      </c>
      <c r="AC43" s="194">
        <v>729.54200000000003</v>
      </c>
    </row>
    <row r="44" spans="1:29" x14ac:dyDescent="0.2">
      <c r="A44" s="231" t="s">
        <v>35</v>
      </c>
      <c r="B44" s="231"/>
      <c r="C44" s="166">
        <f>SUM(C8+C10+C12+C14+C16+C18+C20+C22+C24+C26+C28+C30+C32+C34+C36+C38+C40+C42)</f>
        <v>18</v>
      </c>
      <c r="D44" s="166">
        <f t="shared" ref="D44:AC44" si="3">SUM(D8+D10+D12+D14+D16+D18+D20+D22+D24+D26+D28+D30+D32+D34+D36+D38+D40+D42)</f>
        <v>19.600000000000001</v>
      </c>
      <c r="E44" s="166">
        <f t="shared" si="3"/>
        <v>2</v>
      </c>
      <c r="F44" s="166">
        <f t="shared" si="3"/>
        <v>0.5</v>
      </c>
      <c r="G44" s="166">
        <f t="shared" si="3"/>
        <v>1</v>
      </c>
      <c r="H44" s="166">
        <f t="shared" si="3"/>
        <v>20.75</v>
      </c>
      <c r="I44" s="166">
        <f t="shared" si="3"/>
        <v>18.501999999999999</v>
      </c>
      <c r="J44" s="166">
        <f t="shared" si="3"/>
        <v>2</v>
      </c>
      <c r="K44" s="166">
        <f t="shared" si="3"/>
        <v>0</v>
      </c>
      <c r="L44" s="166">
        <f t="shared" si="3"/>
        <v>14.25</v>
      </c>
      <c r="M44" s="167">
        <f t="shared" si="3"/>
        <v>8.5</v>
      </c>
      <c r="N44" s="167">
        <f t="shared" si="3"/>
        <v>30.32</v>
      </c>
      <c r="O44" s="167">
        <f t="shared" si="3"/>
        <v>116.04999999999998</v>
      </c>
      <c r="P44" s="166">
        <f t="shared" si="3"/>
        <v>1</v>
      </c>
      <c r="Q44" s="166">
        <f t="shared" si="3"/>
        <v>1</v>
      </c>
      <c r="R44" s="166">
        <f t="shared" si="3"/>
        <v>7.8500000000000005</v>
      </c>
      <c r="S44" s="166">
        <f t="shared" si="3"/>
        <v>9.5</v>
      </c>
      <c r="T44" s="166">
        <f t="shared" si="3"/>
        <v>1</v>
      </c>
      <c r="U44" s="166">
        <f t="shared" si="3"/>
        <v>11.4</v>
      </c>
      <c r="V44" s="166">
        <f t="shared" si="3"/>
        <v>394.08</v>
      </c>
      <c r="W44" s="166">
        <f t="shared" si="3"/>
        <v>677.30200000000002</v>
      </c>
      <c r="X44" s="167">
        <f t="shared" si="3"/>
        <v>10.199999999999999</v>
      </c>
      <c r="Y44" s="167">
        <f t="shared" si="3"/>
        <v>46.9</v>
      </c>
      <c r="Z44" s="166">
        <f t="shared" si="3"/>
        <v>0</v>
      </c>
      <c r="AA44" s="166">
        <f t="shared" si="3"/>
        <v>0.75</v>
      </c>
      <c r="AB44" s="166">
        <f t="shared" si="3"/>
        <v>57.849999999999994</v>
      </c>
      <c r="AC44" s="197">
        <f t="shared" si="3"/>
        <v>735.15200000000004</v>
      </c>
    </row>
    <row r="45" spans="1:29" x14ac:dyDescent="0.2">
      <c r="A45" s="225"/>
      <c r="B45" s="225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98"/>
      <c r="P45" s="54"/>
      <c r="Q45" s="54"/>
      <c r="R45" s="54"/>
      <c r="S45" s="54"/>
      <c r="T45" s="54"/>
      <c r="U45" s="54"/>
      <c r="V45" s="98"/>
      <c r="W45" s="98"/>
      <c r="X45" s="98"/>
      <c r="Y45" s="98"/>
      <c r="Z45" s="98"/>
      <c r="AA45" s="98"/>
      <c r="AB45" s="98"/>
      <c r="AC45" s="98"/>
    </row>
    <row r="46" spans="1:29" ht="15" x14ac:dyDescent="0.25">
      <c r="A46" s="119"/>
      <c r="B46" s="226" t="s">
        <v>68</v>
      </c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62"/>
      <c r="AA46" s="35"/>
      <c r="AB46" s="36"/>
      <c r="AC46" s="16"/>
    </row>
    <row r="47" spans="1:29" ht="15" x14ac:dyDescent="0.25">
      <c r="A47" s="119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62"/>
      <c r="AA47" s="35"/>
      <c r="AB47" s="36"/>
      <c r="AC47" s="16"/>
    </row>
    <row r="48" spans="1:29" ht="15" x14ac:dyDescent="0.25">
      <c r="A48" s="119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35"/>
      <c r="AA48" s="35"/>
      <c r="AB48" s="36"/>
      <c r="AC48" s="16"/>
    </row>
    <row r="49" spans="1:29" ht="77.25" x14ac:dyDescent="0.25">
      <c r="A49" s="119"/>
      <c r="B49" s="62"/>
      <c r="C49" s="215" t="s">
        <v>62</v>
      </c>
      <c r="D49" s="216"/>
      <c r="E49" s="216"/>
      <c r="F49" s="216"/>
      <c r="G49" s="216"/>
      <c r="H49" s="216"/>
      <c r="I49" s="216"/>
      <c r="J49" s="216"/>
      <c r="K49" s="216"/>
      <c r="L49" s="216"/>
      <c r="M49" s="217"/>
      <c r="N49" s="218" t="s">
        <v>32</v>
      </c>
      <c r="O49" s="63" t="s">
        <v>33</v>
      </c>
      <c r="P49" s="219" t="s">
        <v>69</v>
      </c>
      <c r="Q49" s="221" t="s">
        <v>70</v>
      </c>
      <c r="R49" s="35"/>
      <c r="S49" s="35"/>
      <c r="T49" s="35"/>
      <c r="U49" s="35"/>
      <c r="V49" s="35"/>
      <c r="W49" s="37"/>
      <c r="X49" s="37"/>
      <c r="Y49" s="35"/>
      <c r="Z49" s="35"/>
      <c r="AA49" s="35"/>
      <c r="AB49" s="36"/>
      <c r="AC49" s="16"/>
    </row>
    <row r="50" spans="1:29" ht="174" x14ac:dyDescent="0.25">
      <c r="A50" s="119"/>
      <c r="B50" s="62"/>
      <c r="C50" s="64" t="s">
        <v>71</v>
      </c>
      <c r="D50" s="29" t="s">
        <v>72</v>
      </c>
      <c r="E50" s="65" t="s">
        <v>73</v>
      </c>
      <c r="F50" s="65" t="s">
        <v>60</v>
      </c>
      <c r="G50" s="65" t="s">
        <v>74</v>
      </c>
      <c r="H50" s="65" t="s">
        <v>3</v>
      </c>
      <c r="I50" s="65"/>
      <c r="J50" s="65"/>
      <c r="K50" s="66" t="s">
        <v>5</v>
      </c>
      <c r="L50" s="30" t="s">
        <v>75</v>
      </c>
      <c r="M50" s="67" t="s">
        <v>76</v>
      </c>
      <c r="N50" s="218"/>
      <c r="O50" s="68" t="s">
        <v>59</v>
      </c>
      <c r="P50" s="220"/>
      <c r="Q50" s="221"/>
      <c r="R50" s="35"/>
      <c r="S50" s="35"/>
      <c r="T50" s="35"/>
      <c r="U50" s="35"/>
      <c r="V50" s="35"/>
      <c r="W50" s="37"/>
      <c r="X50" s="37"/>
      <c r="Y50" s="35"/>
      <c r="Z50" s="35"/>
      <c r="AA50" s="35"/>
      <c r="AB50" s="36"/>
      <c r="AC50" s="16"/>
    </row>
    <row r="51" spans="1:29" ht="15" x14ac:dyDescent="0.25">
      <c r="A51" s="119"/>
      <c r="B51" s="62"/>
      <c r="C51" s="61">
        <v>1</v>
      </c>
      <c r="D51" s="32">
        <v>0.5</v>
      </c>
      <c r="E51" s="32">
        <v>1.45</v>
      </c>
      <c r="F51" s="32">
        <v>0.1</v>
      </c>
      <c r="G51" s="32">
        <v>3.25</v>
      </c>
      <c r="H51" s="32">
        <v>1.2</v>
      </c>
      <c r="I51" s="32"/>
      <c r="J51" s="32"/>
      <c r="K51" s="33">
        <v>0.5</v>
      </c>
      <c r="L51" s="61">
        <v>1</v>
      </c>
      <c r="M51" s="61">
        <v>1</v>
      </c>
      <c r="N51" s="69">
        <f>SUM(C51:M51)</f>
        <v>10</v>
      </c>
      <c r="O51" s="70">
        <v>0.4</v>
      </c>
      <c r="P51" s="58">
        <f>SUM(O51)</f>
        <v>0.4</v>
      </c>
      <c r="Q51" s="55">
        <f>SUM(N51+P51)</f>
        <v>10.4</v>
      </c>
      <c r="R51" s="35"/>
      <c r="S51" s="35"/>
      <c r="T51" s="35"/>
      <c r="U51" s="35"/>
      <c r="V51" s="35"/>
      <c r="W51" s="37"/>
      <c r="X51" s="37"/>
      <c r="Y51" s="35"/>
      <c r="Z51" s="35"/>
      <c r="AA51" s="35"/>
      <c r="AB51" s="36"/>
      <c r="AC51" s="16"/>
    </row>
    <row r="52" spans="1:29" ht="15" x14ac:dyDescent="0.25">
      <c r="A52" s="119"/>
      <c r="B52" s="35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35"/>
      <c r="N52" s="62"/>
      <c r="O52" s="62"/>
      <c r="P52" s="62"/>
      <c r="Q52" s="35"/>
      <c r="R52" s="35"/>
      <c r="S52" s="62"/>
      <c r="T52" s="62"/>
      <c r="U52" s="62"/>
      <c r="V52" s="62"/>
      <c r="W52" s="62"/>
      <c r="X52" s="62"/>
      <c r="Y52" s="62"/>
      <c r="Z52" s="35"/>
      <c r="AA52" s="35"/>
      <c r="AB52" s="36"/>
      <c r="AC52" s="16"/>
    </row>
    <row r="53" spans="1:29" ht="15" x14ac:dyDescent="0.25">
      <c r="A53" s="119"/>
      <c r="B53" s="35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35"/>
      <c r="N53" s="62"/>
      <c r="O53" s="62"/>
      <c r="P53" s="62"/>
      <c r="Q53" s="35"/>
      <c r="R53" s="35"/>
      <c r="S53" s="62"/>
      <c r="T53" s="62"/>
      <c r="U53" s="62"/>
      <c r="V53" s="62"/>
      <c r="W53" s="62"/>
      <c r="X53" s="62"/>
      <c r="Y53" s="62"/>
      <c r="Z53" s="35"/>
      <c r="AA53" s="35"/>
      <c r="AB53" s="36"/>
      <c r="AC53" s="16"/>
    </row>
    <row r="54" spans="1:29" ht="15" x14ac:dyDescent="0.25">
      <c r="A54" s="71" t="s">
        <v>85</v>
      </c>
      <c r="B54" s="7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7"/>
      <c r="X54" s="37"/>
      <c r="Y54" s="35"/>
      <c r="Z54" s="35"/>
      <c r="AA54" s="35"/>
      <c r="AB54" s="36"/>
      <c r="AC54" s="16"/>
    </row>
    <row r="55" spans="1:29" ht="15" x14ac:dyDescent="0.25">
      <c r="A55" s="203" t="s">
        <v>82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72"/>
      <c r="AC55" s="16"/>
    </row>
    <row r="56" spans="1:29" ht="15" x14ac:dyDescent="0.25">
      <c r="A56" s="203" t="s">
        <v>77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121"/>
      <c r="Z56" s="72"/>
      <c r="AA56" s="72"/>
      <c r="AB56" s="72"/>
      <c r="AC56" s="73"/>
    </row>
    <row r="57" spans="1:29" ht="15" x14ac:dyDescent="0.25">
      <c r="A57" s="38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7"/>
      <c r="X57" s="37"/>
      <c r="Y57" s="35"/>
      <c r="Z57" s="35"/>
      <c r="AA57" s="35"/>
      <c r="AB57" s="36"/>
      <c r="AC57" s="16"/>
    </row>
    <row r="58" spans="1:29" ht="15" x14ac:dyDescent="0.25">
      <c r="A58" s="38"/>
      <c r="B58" s="204" t="s">
        <v>89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71"/>
      <c r="T58" s="71"/>
      <c r="U58" s="35"/>
      <c r="V58" s="35"/>
      <c r="W58" s="37"/>
      <c r="X58" s="37"/>
      <c r="Y58" s="35"/>
      <c r="Z58" s="35"/>
      <c r="AA58" s="35"/>
      <c r="AB58" s="36"/>
      <c r="AC58" s="16"/>
    </row>
    <row r="59" spans="1:29" ht="15" x14ac:dyDescent="0.25">
      <c r="A59" s="38"/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35"/>
      <c r="T59" s="35"/>
      <c r="U59" s="35"/>
      <c r="V59" s="35"/>
      <c r="W59" s="37"/>
      <c r="X59" s="37"/>
      <c r="Y59" s="35"/>
      <c r="Z59" s="35"/>
      <c r="AA59" s="35"/>
      <c r="AB59" s="36"/>
      <c r="AC59" s="16"/>
    </row>
    <row r="60" spans="1:29" ht="15" x14ac:dyDescent="0.25">
      <c r="A60" s="38"/>
      <c r="B60" s="122"/>
      <c r="C60" s="122"/>
      <c r="D60" s="122"/>
      <c r="E60" s="122"/>
      <c r="F60" s="122"/>
      <c r="G60" s="122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7"/>
      <c r="X60" s="37"/>
      <c r="Y60" s="35"/>
      <c r="Z60" s="35"/>
      <c r="AA60" s="35"/>
      <c r="AB60" s="36"/>
      <c r="AC60" s="16"/>
    </row>
    <row r="61" spans="1:29" ht="77.25" x14ac:dyDescent="0.25">
      <c r="A61" s="205"/>
      <c r="B61" s="206" t="s">
        <v>0</v>
      </c>
      <c r="C61" s="207" t="s">
        <v>78</v>
      </c>
      <c r="D61" s="204"/>
      <c r="E61" s="204"/>
      <c r="F61" s="204"/>
      <c r="G61" s="204"/>
      <c r="H61" s="204"/>
      <c r="I61" s="204"/>
      <c r="J61" s="204"/>
      <c r="K61" s="204"/>
      <c r="L61" s="204"/>
      <c r="M61" s="208"/>
      <c r="N61" s="209" t="s">
        <v>51</v>
      </c>
      <c r="O61" s="94" t="s">
        <v>33</v>
      </c>
      <c r="P61" s="120" t="s">
        <v>53</v>
      </c>
      <c r="Q61" s="117" t="s">
        <v>87</v>
      </c>
      <c r="R61" s="35"/>
      <c r="S61" s="35"/>
      <c r="T61" s="35"/>
      <c r="U61" s="35"/>
      <c r="V61" s="35"/>
      <c r="W61" s="37"/>
      <c r="X61" s="37"/>
      <c r="Y61" s="35"/>
      <c r="Z61" s="35"/>
      <c r="AA61" s="35"/>
      <c r="AB61" s="36"/>
      <c r="AC61" s="16"/>
    </row>
    <row r="62" spans="1:29" ht="99.75" x14ac:dyDescent="0.25">
      <c r="A62" s="205"/>
      <c r="B62" s="206"/>
      <c r="C62" s="91" t="s">
        <v>79</v>
      </c>
      <c r="D62" s="68" t="s">
        <v>80</v>
      </c>
      <c r="E62" s="68"/>
      <c r="F62" s="74"/>
      <c r="G62" s="74"/>
      <c r="H62" s="74"/>
      <c r="I62" s="74"/>
      <c r="J62" s="75"/>
      <c r="K62" s="75"/>
      <c r="L62" s="75"/>
      <c r="M62" s="116" t="s">
        <v>88</v>
      </c>
      <c r="N62" s="209"/>
      <c r="O62" s="99"/>
      <c r="P62" s="120"/>
      <c r="Q62" s="117"/>
      <c r="R62" s="35"/>
      <c r="S62" s="35"/>
      <c r="T62" s="35"/>
      <c r="U62" s="35"/>
      <c r="V62" s="35"/>
      <c r="W62" s="37"/>
      <c r="X62" s="37"/>
      <c r="Y62" s="35"/>
      <c r="Z62" s="35"/>
      <c r="AA62" s="35"/>
      <c r="AB62" s="36"/>
      <c r="AC62" s="16"/>
    </row>
    <row r="63" spans="1:29" ht="15" x14ac:dyDescent="0.25">
      <c r="A63" s="119"/>
      <c r="B63" s="31" t="s">
        <v>81</v>
      </c>
      <c r="C63" s="92">
        <v>1</v>
      </c>
      <c r="D63" s="31">
        <v>1</v>
      </c>
      <c r="E63" s="31"/>
      <c r="F63" s="31"/>
      <c r="G63" s="31"/>
      <c r="H63" s="31"/>
      <c r="I63" s="31"/>
      <c r="J63" s="57"/>
      <c r="K63" s="57"/>
      <c r="L63" s="57"/>
      <c r="M63" s="57">
        <v>13.45</v>
      </c>
      <c r="N63" s="96">
        <f>SUM(C63:M63)</f>
        <v>15.45</v>
      </c>
      <c r="O63" s="95"/>
      <c r="P63" s="95"/>
      <c r="Q63" s="33">
        <f>SUM(N63)</f>
        <v>15.45</v>
      </c>
      <c r="R63" s="35"/>
      <c r="S63" s="35"/>
      <c r="T63" s="35"/>
      <c r="U63" s="35"/>
      <c r="V63" s="35"/>
      <c r="W63" s="37"/>
      <c r="X63" s="37"/>
      <c r="Y63" s="35"/>
      <c r="Z63" s="35"/>
      <c r="AA63" s="35"/>
      <c r="AB63" s="36"/>
      <c r="AC63" s="16"/>
    </row>
    <row r="64" spans="1:29" ht="15" x14ac:dyDescent="0.25">
      <c r="A64" s="38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7"/>
      <c r="X64" s="37"/>
      <c r="Y64" s="35"/>
      <c r="Z64" s="35"/>
      <c r="AA64" s="35"/>
      <c r="AB64" s="36"/>
      <c r="AC64" s="16"/>
    </row>
    <row r="65" spans="1:29" ht="15" x14ac:dyDescent="0.25">
      <c r="A65" s="3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7"/>
      <c r="X65" s="37"/>
      <c r="Y65" s="35"/>
      <c r="Z65" s="35"/>
      <c r="AA65" s="35"/>
      <c r="AB65" s="36"/>
      <c r="AC65" s="16"/>
    </row>
    <row r="66" spans="1:29" ht="15" x14ac:dyDescent="0.25">
      <c r="A66" s="38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7"/>
      <c r="X66" s="37"/>
      <c r="Y66" s="35"/>
      <c r="Z66" s="35"/>
      <c r="AA66" s="35"/>
      <c r="AB66" s="36"/>
      <c r="AC66" s="16"/>
    </row>
    <row r="67" spans="1:29" ht="15" x14ac:dyDescent="0.25">
      <c r="A67" s="38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7"/>
      <c r="X67" s="37"/>
      <c r="Y67" s="35"/>
      <c r="Z67" s="35"/>
      <c r="AA67" s="35"/>
      <c r="AB67" s="36"/>
      <c r="AC67" s="16"/>
    </row>
    <row r="68" spans="1:29" ht="15" x14ac:dyDescent="0.25">
      <c r="A68" s="38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7"/>
      <c r="X68" s="37"/>
      <c r="Y68" s="35"/>
      <c r="Z68" s="35"/>
      <c r="AA68" s="35"/>
      <c r="AB68" s="36"/>
      <c r="AC68" s="16"/>
    </row>
    <row r="69" spans="1:29" ht="15" x14ac:dyDescent="0.25">
      <c r="A69" s="38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7"/>
      <c r="X69" s="37"/>
      <c r="Y69" s="35"/>
      <c r="Z69" s="35"/>
      <c r="AA69" s="35"/>
      <c r="AB69" s="36"/>
      <c r="AC69" s="16"/>
    </row>
    <row r="70" spans="1:29" ht="15" x14ac:dyDescent="0.25">
      <c r="A70" s="38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7"/>
      <c r="X70" s="37"/>
      <c r="Y70" s="35"/>
      <c r="Z70" s="35"/>
      <c r="AA70" s="35"/>
      <c r="AB70" s="36"/>
      <c r="AC70" s="16"/>
    </row>
    <row r="71" spans="1:29" ht="15" x14ac:dyDescent="0.25">
      <c r="A71" s="38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7"/>
      <c r="X71" s="37"/>
      <c r="Y71" s="35"/>
      <c r="Z71" s="35"/>
      <c r="AA71" s="35"/>
      <c r="AB71" s="36"/>
      <c r="AC71" s="16"/>
    </row>
    <row r="72" spans="1:29" ht="15" x14ac:dyDescent="0.25">
      <c r="A72" s="38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7"/>
      <c r="X72" s="37"/>
      <c r="Y72" s="35"/>
      <c r="Z72" s="35"/>
      <c r="AA72" s="35"/>
      <c r="AB72" s="36"/>
      <c r="AC72" s="16"/>
    </row>
    <row r="73" spans="1:29" ht="15" x14ac:dyDescent="0.25">
      <c r="A73" s="38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7"/>
      <c r="X73" s="37"/>
      <c r="Y73" s="35"/>
      <c r="Z73" s="35"/>
      <c r="AA73" s="35"/>
      <c r="AB73" s="36"/>
      <c r="AC73" s="16"/>
    </row>
    <row r="74" spans="1:29" ht="15" x14ac:dyDescent="0.25">
      <c r="A74" s="38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7"/>
      <c r="X74" s="37"/>
      <c r="Y74" s="35"/>
      <c r="Z74" s="35"/>
      <c r="AA74" s="35"/>
      <c r="AB74" s="36"/>
      <c r="AC74" s="16"/>
    </row>
    <row r="75" spans="1:29" ht="15" x14ac:dyDescent="0.25">
      <c r="A75" s="38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7"/>
      <c r="X75" s="37"/>
      <c r="Y75" s="35"/>
      <c r="Z75" s="35"/>
      <c r="AA75" s="35"/>
      <c r="AB75" s="36"/>
      <c r="AC75" s="16"/>
    </row>
    <row r="76" spans="1:29" ht="15" x14ac:dyDescent="0.25">
      <c r="A76" s="38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7"/>
      <c r="X76" s="37"/>
      <c r="Y76" s="35"/>
      <c r="Z76" s="35"/>
      <c r="AA76" s="35"/>
      <c r="AB76" s="36"/>
      <c r="AC76" s="16"/>
    </row>
    <row r="77" spans="1:29" ht="15" x14ac:dyDescent="0.25">
      <c r="A77" s="38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7"/>
      <c r="X77" s="37"/>
      <c r="Y77" s="35"/>
      <c r="Z77" s="35"/>
      <c r="AA77" s="35"/>
      <c r="AB77" s="36"/>
      <c r="AC77" s="16"/>
    </row>
    <row r="78" spans="1:29" ht="15" x14ac:dyDescent="0.25">
      <c r="A78" s="38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7"/>
      <c r="X78" s="37"/>
      <c r="Y78" s="35"/>
      <c r="Z78" s="35"/>
      <c r="AA78" s="35"/>
      <c r="AB78" s="36"/>
      <c r="AC78" s="16"/>
    </row>
    <row r="79" spans="1:29" ht="15" x14ac:dyDescent="0.25">
      <c r="A79" s="38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7"/>
      <c r="X79" s="37"/>
      <c r="Y79" s="35"/>
      <c r="Z79" s="35"/>
      <c r="AA79" s="35"/>
      <c r="AB79" s="36"/>
      <c r="AC79" s="16"/>
    </row>
    <row r="80" spans="1:29" ht="15" x14ac:dyDescent="0.25">
      <c r="A80" s="38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7"/>
      <c r="X80" s="37"/>
      <c r="Y80" s="35"/>
      <c r="Z80" s="35"/>
      <c r="AA80" s="35"/>
      <c r="AB80" s="36"/>
      <c r="AC80" s="16"/>
    </row>
    <row r="81" spans="1:29" ht="15" x14ac:dyDescent="0.25">
      <c r="A81" s="38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7"/>
      <c r="X81" s="37"/>
      <c r="Y81" s="35"/>
      <c r="Z81" s="35"/>
      <c r="AA81" s="35"/>
      <c r="AB81" s="36"/>
      <c r="AC81" s="16"/>
    </row>
    <row r="82" spans="1:29" ht="15" x14ac:dyDescent="0.25">
      <c r="A82" s="38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7"/>
      <c r="X82" s="37"/>
      <c r="Y82" s="35"/>
      <c r="Z82" s="35"/>
      <c r="AA82" s="35"/>
      <c r="AB82" s="36"/>
      <c r="AC82" s="16"/>
    </row>
    <row r="83" spans="1:29" ht="15" x14ac:dyDescent="0.25">
      <c r="A83" s="38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7"/>
      <c r="X83" s="37"/>
      <c r="Y83" s="35"/>
      <c r="Z83" s="35"/>
      <c r="AA83" s="35"/>
      <c r="AB83" s="36"/>
      <c r="AC83" s="16"/>
    </row>
    <row r="84" spans="1:29" ht="15" x14ac:dyDescent="0.25">
      <c r="A84" s="38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7"/>
      <c r="X84" s="37"/>
      <c r="Y84" s="35"/>
      <c r="Z84" s="35"/>
      <c r="AA84" s="35"/>
      <c r="AB84" s="36"/>
      <c r="AC84" s="16"/>
    </row>
    <row r="85" spans="1:29" ht="15" x14ac:dyDescent="0.25">
      <c r="A85" s="38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7"/>
      <c r="X85" s="37"/>
      <c r="Y85" s="35"/>
      <c r="Z85" s="35"/>
      <c r="AA85" s="35"/>
      <c r="AB85" s="36"/>
      <c r="AC85" s="16"/>
    </row>
    <row r="86" spans="1:29" ht="15" x14ac:dyDescent="0.25">
      <c r="A86" s="38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7"/>
      <c r="X86" s="37"/>
      <c r="Y86" s="35"/>
      <c r="Z86" s="35"/>
      <c r="AA86" s="35"/>
      <c r="AB86" s="36"/>
      <c r="AC86" s="16"/>
    </row>
    <row r="87" spans="1:29" ht="15" x14ac:dyDescent="0.25">
      <c r="A87" s="38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7"/>
      <c r="X87" s="37"/>
      <c r="Y87" s="35"/>
      <c r="Z87" s="35"/>
      <c r="AA87" s="35"/>
      <c r="AB87" s="36"/>
      <c r="AC87" s="16"/>
    </row>
    <row r="88" spans="1:29" ht="15" x14ac:dyDescent="0.25">
      <c r="A88" s="38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7"/>
      <c r="X88" s="37"/>
      <c r="Y88" s="35"/>
      <c r="Z88" s="35"/>
      <c r="AA88" s="35"/>
      <c r="AB88" s="36"/>
      <c r="AC88" s="16"/>
    </row>
    <row r="89" spans="1:29" ht="15" x14ac:dyDescent="0.25">
      <c r="A89" s="38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7"/>
      <c r="X89" s="37"/>
      <c r="Y89" s="35"/>
      <c r="Z89" s="35"/>
      <c r="AA89" s="35"/>
      <c r="AB89" s="36"/>
      <c r="AC89" s="16"/>
    </row>
    <row r="90" spans="1:29" ht="15" x14ac:dyDescent="0.25">
      <c r="A90" s="38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7"/>
      <c r="X90" s="37"/>
      <c r="Y90" s="35"/>
      <c r="Z90" s="35"/>
      <c r="AA90" s="35"/>
      <c r="AB90" s="36"/>
      <c r="AC90" s="16"/>
    </row>
    <row r="91" spans="1:29" ht="15" x14ac:dyDescent="0.25">
      <c r="A91" s="38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7"/>
      <c r="X91" s="37"/>
      <c r="Y91" s="35"/>
      <c r="Z91" s="35"/>
      <c r="AA91" s="35"/>
      <c r="AB91" s="36"/>
      <c r="AC91" s="16"/>
    </row>
    <row r="92" spans="1:29" ht="15" x14ac:dyDescent="0.25">
      <c r="A92" s="38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7"/>
      <c r="X92" s="37"/>
      <c r="Y92" s="35"/>
      <c r="Z92" s="35"/>
      <c r="AA92" s="35"/>
      <c r="AB92" s="36"/>
      <c r="AC92" s="16"/>
    </row>
    <row r="93" spans="1:29" ht="15" x14ac:dyDescent="0.25">
      <c r="A93" s="38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7"/>
      <c r="X93" s="37"/>
      <c r="Y93" s="35"/>
      <c r="Z93" s="35"/>
      <c r="AA93" s="35"/>
      <c r="AB93" s="36"/>
      <c r="AC93" s="16"/>
    </row>
    <row r="94" spans="1:29" ht="15" x14ac:dyDescent="0.25">
      <c r="A94" s="38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7"/>
      <c r="X94" s="37"/>
      <c r="Y94" s="35"/>
      <c r="Z94" s="35"/>
      <c r="AA94" s="35"/>
      <c r="AB94" s="36"/>
      <c r="AC94" s="16"/>
    </row>
    <row r="95" spans="1:29" ht="15" x14ac:dyDescent="0.25">
      <c r="A95" s="38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7"/>
      <c r="X95" s="37"/>
      <c r="Y95" s="35"/>
      <c r="Z95" s="35"/>
      <c r="AA95" s="35"/>
      <c r="AB95" s="36"/>
      <c r="AC95" s="16"/>
    </row>
    <row r="96" spans="1:29" ht="15" x14ac:dyDescent="0.25">
      <c r="A96" s="38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7"/>
      <c r="X96" s="37"/>
      <c r="Y96" s="35"/>
      <c r="Z96" s="35"/>
      <c r="AA96" s="35"/>
      <c r="AB96" s="36"/>
      <c r="AC96" s="16"/>
    </row>
    <row r="97" spans="1:29" ht="15" x14ac:dyDescent="0.25">
      <c r="A97" s="38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7"/>
      <c r="X97" s="37"/>
      <c r="Y97" s="35"/>
      <c r="Z97" s="35"/>
      <c r="AA97" s="35"/>
      <c r="AB97" s="36"/>
      <c r="AC97" s="16"/>
    </row>
    <row r="98" spans="1:29" ht="15" x14ac:dyDescent="0.25">
      <c r="A98" s="38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7"/>
      <c r="X98" s="37"/>
      <c r="Y98" s="35"/>
      <c r="Z98" s="35"/>
      <c r="AA98" s="35"/>
      <c r="AB98" s="36"/>
      <c r="AC98" s="16"/>
    </row>
    <row r="99" spans="1:29" ht="15" x14ac:dyDescent="0.25">
      <c r="A99" s="38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7"/>
      <c r="X99" s="37"/>
      <c r="Y99" s="35"/>
      <c r="Z99" s="35"/>
      <c r="AA99" s="35"/>
      <c r="AB99" s="36"/>
      <c r="AC99" s="16"/>
    </row>
    <row r="100" spans="1:29" ht="15" x14ac:dyDescent="0.25">
      <c r="A100" s="38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7"/>
      <c r="X100" s="37"/>
      <c r="Y100" s="35"/>
      <c r="Z100" s="35"/>
      <c r="AA100" s="35"/>
      <c r="AB100" s="36"/>
      <c r="AC100" s="16"/>
    </row>
    <row r="101" spans="1:29" ht="15" x14ac:dyDescent="0.25">
      <c r="A101" s="38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7"/>
      <c r="X101" s="37"/>
      <c r="Y101" s="35"/>
      <c r="Z101" s="35"/>
      <c r="AA101" s="35"/>
      <c r="AB101" s="36"/>
      <c r="AC101" s="16"/>
    </row>
    <row r="102" spans="1:29" ht="15" x14ac:dyDescent="0.25">
      <c r="A102" s="38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7"/>
      <c r="X102" s="37"/>
      <c r="Y102" s="35"/>
      <c r="Z102" s="35"/>
      <c r="AA102" s="35"/>
      <c r="AB102" s="36"/>
      <c r="AC102" s="16"/>
    </row>
    <row r="103" spans="1:29" ht="15" x14ac:dyDescent="0.25">
      <c r="A103" s="38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7"/>
      <c r="X103" s="37"/>
      <c r="Y103" s="35"/>
      <c r="Z103" s="35"/>
      <c r="AA103" s="35"/>
      <c r="AB103" s="36"/>
      <c r="AC103" s="16"/>
    </row>
    <row r="104" spans="1:29" ht="15" x14ac:dyDescent="0.25">
      <c r="A104" s="38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7"/>
      <c r="X104" s="37"/>
      <c r="Y104" s="35"/>
      <c r="Z104" s="35"/>
      <c r="AA104" s="35"/>
      <c r="AB104" s="36"/>
      <c r="AC104" s="16"/>
    </row>
    <row r="105" spans="1:29" ht="15" x14ac:dyDescent="0.25">
      <c r="A105" s="38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7"/>
      <c r="X105" s="37"/>
      <c r="Y105" s="35"/>
      <c r="Z105" s="35"/>
      <c r="AA105" s="35"/>
      <c r="AB105" s="36"/>
      <c r="AC105" s="16"/>
    </row>
    <row r="106" spans="1:29" ht="15" x14ac:dyDescent="0.25">
      <c r="A106" s="38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7"/>
      <c r="X106" s="37"/>
      <c r="Y106" s="35"/>
      <c r="Z106" s="35"/>
      <c r="AA106" s="35"/>
      <c r="AB106" s="36"/>
      <c r="AC106" s="16"/>
    </row>
    <row r="107" spans="1:29" ht="15" x14ac:dyDescent="0.25">
      <c r="A107" s="38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7"/>
      <c r="X107" s="37"/>
      <c r="Y107" s="35"/>
      <c r="Z107" s="35"/>
      <c r="AA107" s="35"/>
      <c r="AB107" s="36"/>
      <c r="AC107" s="16"/>
    </row>
    <row r="108" spans="1:29" ht="15" x14ac:dyDescent="0.25">
      <c r="A108" s="38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7"/>
      <c r="X108" s="37"/>
      <c r="Y108" s="35"/>
      <c r="Z108" s="35"/>
      <c r="AA108" s="35"/>
      <c r="AB108" s="36"/>
      <c r="AC108" s="16"/>
    </row>
    <row r="109" spans="1:29" ht="15" x14ac:dyDescent="0.25">
      <c r="A109" s="38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7"/>
      <c r="X109" s="37"/>
      <c r="Y109" s="35"/>
      <c r="Z109" s="35"/>
      <c r="AA109" s="35"/>
      <c r="AB109" s="36"/>
      <c r="AC109" s="16"/>
    </row>
    <row r="110" spans="1:29" ht="15" x14ac:dyDescent="0.25">
      <c r="A110" s="38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7"/>
      <c r="X110" s="37"/>
      <c r="Y110" s="35"/>
      <c r="Z110" s="35"/>
      <c r="AA110" s="35"/>
      <c r="AB110" s="36"/>
      <c r="AC110" s="16"/>
    </row>
    <row r="111" spans="1:29" ht="15" x14ac:dyDescent="0.25">
      <c r="A111" s="38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7"/>
      <c r="X111" s="37"/>
      <c r="Y111" s="35"/>
      <c r="Z111" s="35"/>
      <c r="AA111" s="35"/>
      <c r="AB111" s="36"/>
      <c r="AC111" s="16"/>
    </row>
    <row r="112" spans="1:29" ht="15" x14ac:dyDescent="0.25">
      <c r="A112" s="38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7"/>
      <c r="X112" s="37"/>
      <c r="Y112" s="35"/>
      <c r="Z112" s="35"/>
      <c r="AA112" s="35"/>
      <c r="AB112" s="36"/>
      <c r="AC112" s="16"/>
    </row>
    <row r="113" spans="1:29" ht="15" x14ac:dyDescent="0.25">
      <c r="A113" s="38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7"/>
      <c r="X113" s="37"/>
      <c r="Y113" s="35"/>
      <c r="Z113" s="35"/>
      <c r="AA113" s="35"/>
      <c r="AB113" s="36"/>
      <c r="AC113" s="16"/>
    </row>
    <row r="114" spans="1:29" ht="15" x14ac:dyDescent="0.25">
      <c r="A114" s="38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7"/>
      <c r="X114" s="37"/>
      <c r="Y114" s="35"/>
      <c r="Z114" s="35"/>
      <c r="AA114" s="35"/>
      <c r="AB114" s="36"/>
      <c r="AC114" s="16"/>
    </row>
    <row r="115" spans="1:29" ht="15" x14ac:dyDescent="0.25">
      <c r="A115" s="38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7"/>
      <c r="X115" s="37"/>
      <c r="Y115" s="35"/>
      <c r="Z115" s="35"/>
      <c r="AA115" s="35"/>
      <c r="AB115" s="36"/>
      <c r="AC115" s="16"/>
    </row>
    <row r="116" spans="1:29" ht="15" x14ac:dyDescent="0.25">
      <c r="A116" s="38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7"/>
      <c r="X116" s="37"/>
      <c r="Y116" s="35"/>
      <c r="Z116" s="35"/>
      <c r="AA116" s="35"/>
      <c r="AB116" s="36"/>
      <c r="AC116" s="16"/>
    </row>
    <row r="117" spans="1:29" ht="15" x14ac:dyDescent="0.25">
      <c r="A117" s="38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7"/>
      <c r="X117" s="37"/>
      <c r="Y117" s="35"/>
      <c r="Z117" s="35"/>
      <c r="AA117" s="35"/>
      <c r="AB117" s="36"/>
      <c r="AC117" s="16"/>
    </row>
    <row r="118" spans="1:29" ht="15" x14ac:dyDescent="0.25">
      <c r="A118" s="38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7"/>
      <c r="X118" s="37"/>
      <c r="Y118" s="35"/>
      <c r="Z118" s="35"/>
      <c r="AA118" s="35"/>
      <c r="AB118" s="36"/>
      <c r="AC118" s="16"/>
    </row>
    <row r="119" spans="1:29" ht="15" x14ac:dyDescent="0.25">
      <c r="A119" s="38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7"/>
      <c r="X119" s="37"/>
      <c r="Y119" s="35"/>
      <c r="Z119" s="35"/>
      <c r="AA119" s="35"/>
      <c r="AB119" s="36"/>
      <c r="AC119" s="16"/>
    </row>
    <row r="120" spans="1:29" ht="15" x14ac:dyDescent="0.25">
      <c r="A120" s="38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7"/>
      <c r="X120" s="37"/>
      <c r="Y120" s="35"/>
      <c r="Z120" s="35"/>
      <c r="AA120" s="35"/>
      <c r="AB120" s="36"/>
      <c r="AC120" s="16"/>
    </row>
    <row r="121" spans="1:29" ht="15" x14ac:dyDescent="0.25">
      <c r="A121" s="38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7"/>
      <c r="X121" s="37"/>
      <c r="Y121" s="35"/>
      <c r="Z121" s="35"/>
      <c r="AA121" s="35"/>
      <c r="AB121" s="36"/>
      <c r="AC121" s="16"/>
    </row>
    <row r="122" spans="1:29" ht="15" x14ac:dyDescent="0.25">
      <c r="A122" s="38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7"/>
      <c r="X122" s="37"/>
      <c r="Y122" s="35"/>
      <c r="Z122" s="35"/>
      <c r="AA122" s="35"/>
      <c r="AB122" s="36"/>
      <c r="AC122" s="16"/>
    </row>
    <row r="123" spans="1:29" ht="15" x14ac:dyDescent="0.25">
      <c r="A123" s="38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7"/>
      <c r="X123" s="37"/>
      <c r="Y123" s="35"/>
      <c r="Z123" s="35"/>
      <c r="AA123" s="35"/>
      <c r="AB123" s="36"/>
      <c r="AC123" s="16"/>
    </row>
    <row r="124" spans="1:29" ht="15" x14ac:dyDescent="0.25">
      <c r="A124" s="38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7"/>
      <c r="X124" s="37"/>
      <c r="Y124" s="35"/>
      <c r="Z124" s="35"/>
      <c r="AA124" s="35"/>
      <c r="AB124" s="36"/>
      <c r="AC124" s="16"/>
    </row>
    <row r="125" spans="1:29" ht="15" x14ac:dyDescent="0.25">
      <c r="A125" s="38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7"/>
      <c r="X125" s="37"/>
      <c r="Y125" s="35"/>
      <c r="Z125" s="35"/>
      <c r="AA125" s="35"/>
      <c r="AB125" s="36"/>
      <c r="AC125" s="16"/>
    </row>
    <row r="126" spans="1:29" ht="15" x14ac:dyDescent="0.25">
      <c r="A126" s="38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7"/>
      <c r="X126" s="37"/>
      <c r="Y126" s="35"/>
      <c r="Z126" s="35"/>
      <c r="AA126" s="35"/>
      <c r="AB126" s="36"/>
      <c r="AC126" s="16"/>
    </row>
    <row r="127" spans="1:29" ht="15" x14ac:dyDescent="0.25">
      <c r="A127" s="38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7"/>
      <c r="X127" s="37"/>
      <c r="Y127" s="35"/>
      <c r="Z127" s="35"/>
      <c r="AA127" s="35"/>
      <c r="AB127" s="36"/>
      <c r="AC127" s="16"/>
    </row>
    <row r="128" spans="1:29" ht="15" x14ac:dyDescent="0.25">
      <c r="A128" s="38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7"/>
      <c r="X128" s="37"/>
      <c r="Y128" s="35"/>
      <c r="Z128" s="35"/>
      <c r="AA128" s="35"/>
      <c r="AB128" s="36"/>
      <c r="AC128" s="16"/>
    </row>
    <row r="129" spans="1:29" ht="15" x14ac:dyDescent="0.25">
      <c r="A129" s="38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7"/>
      <c r="X129" s="37"/>
      <c r="Y129" s="35"/>
      <c r="Z129" s="35"/>
      <c r="AA129" s="35"/>
      <c r="AB129" s="36"/>
      <c r="AC129" s="16"/>
    </row>
    <row r="130" spans="1:29" ht="15" x14ac:dyDescent="0.25">
      <c r="A130" s="38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7"/>
      <c r="X130" s="37"/>
      <c r="Y130" s="35"/>
      <c r="Z130" s="35"/>
      <c r="AA130" s="35"/>
      <c r="AB130" s="36"/>
      <c r="AC130" s="16"/>
    </row>
    <row r="131" spans="1:29" ht="15" x14ac:dyDescent="0.25">
      <c r="A131" s="38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7"/>
      <c r="X131" s="37"/>
      <c r="Y131" s="35"/>
      <c r="Z131" s="35"/>
      <c r="AA131" s="35"/>
      <c r="AB131" s="36"/>
      <c r="AC131" s="16"/>
    </row>
    <row r="132" spans="1:29" ht="15" x14ac:dyDescent="0.25">
      <c r="A132" s="38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7"/>
      <c r="X132" s="37"/>
      <c r="Y132" s="35"/>
      <c r="Z132" s="35"/>
      <c r="AA132" s="35"/>
      <c r="AB132" s="36"/>
      <c r="AC132" s="16"/>
    </row>
    <row r="133" spans="1:29" ht="15" x14ac:dyDescent="0.25">
      <c r="A133" s="38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7"/>
      <c r="X133" s="37"/>
      <c r="Y133" s="35"/>
      <c r="Z133" s="35"/>
      <c r="AA133" s="35"/>
      <c r="AB133" s="36"/>
      <c r="AC133" s="16"/>
    </row>
    <row r="134" spans="1:29" ht="15" x14ac:dyDescent="0.25">
      <c r="A134" s="38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7"/>
      <c r="X134" s="37"/>
      <c r="Y134" s="35"/>
      <c r="Z134" s="35"/>
      <c r="AA134" s="35"/>
      <c r="AB134" s="36"/>
      <c r="AC134" s="16"/>
    </row>
    <row r="135" spans="1:29" ht="15" x14ac:dyDescent="0.25">
      <c r="A135" s="38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7"/>
      <c r="X135" s="37"/>
      <c r="Y135" s="35"/>
      <c r="Z135" s="35"/>
      <c r="AA135" s="35"/>
      <c r="AB135" s="36"/>
      <c r="AC135" s="16"/>
    </row>
    <row r="136" spans="1:29" ht="15" x14ac:dyDescent="0.25">
      <c r="A136" s="38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7"/>
      <c r="X136" s="37"/>
      <c r="Y136" s="35"/>
      <c r="Z136" s="35"/>
      <c r="AA136" s="35"/>
      <c r="AB136" s="36"/>
      <c r="AC136" s="16"/>
    </row>
    <row r="137" spans="1:29" ht="15" x14ac:dyDescent="0.25">
      <c r="A137" s="38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7"/>
      <c r="X137" s="37"/>
      <c r="Y137" s="35"/>
      <c r="Z137" s="35"/>
      <c r="AA137" s="35"/>
      <c r="AB137" s="36"/>
      <c r="AC137" s="16"/>
    </row>
    <row r="138" spans="1:29" ht="15" x14ac:dyDescent="0.25">
      <c r="A138" s="38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7"/>
      <c r="X138" s="37"/>
      <c r="Y138" s="35"/>
      <c r="Z138" s="35"/>
      <c r="AA138" s="35"/>
      <c r="AB138" s="36"/>
      <c r="AC138" s="16"/>
    </row>
    <row r="139" spans="1:29" ht="15" x14ac:dyDescent="0.25">
      <c r="A139" s="38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7"/>
      <c r="X139" s="37"/>
      <c r="Y139" s="35"/>
      <c r="Z139" s="35"/>
      <c r="AA139" s="35"/>
      <c r="AB139" s="36"/>
      <c r="AC139" s="16"/>
    </row>
    <row r="140" spans="1:29" ht="15" x14ac:dyDescent="0.25">
      <c r="A140" s="38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7"/>
      <c r="X140" s="37"/>
      <c r="Y140" s="35"/>
      <c r="Z140" s="35"/>
      <c r="AA140" s="35"/>
      <c r="AB140" s="36"/>
      <c r="AC140" s="16"/>
    </row>
    <row r="141" spans="1:29" ht="15" x14ac:dyDescent="0.25">
      <c r="A141" s="38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7"/>
      <c r="X141" s="37"/>
      <c r="Y141" s="35"/>
      <c r="Z141" s="35"/>
      <c r="AA141" s="35"/>
      <c r="AB141" s="36"/>
      <c r="AC141" s="16"/>
    </row>
    <row r="142" spans="1:29" ht="15" x14ac:dyDescent="0.25">
      <c r="A142" s="38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7"/>
      <c r="X142" s="37"/>
      <c r="Y142" s="35"/>
      <c r="Z142" s="35"/>
      <c r="AA142" s="35"/>
      <c r="AB142" s="36"/>
      <c r="AC142" s="16"/>
    </row>
    <row r="143" spans="1:29" ht="15" x14ac:dyDescent="0.25">
      <c r="A143" s="38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7"/>
      <c r="X143" s="37"/>
      <c r="Y143" s="35"/>
      <c r="Z143" s="35"/>
      <c r="AA143" s="35"/>
      <c r="AB143" s="36"/>
      <c r="AC143" s="16"/>
    </row>
    <row r="144" spans="1:29" ht="15" x14ac:dyDescent="0.25">
      <c r="A144" s="38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7"/>
      <c r="X144" s="37"/>
      <c r="Y144" s="35"/>
      <c r="Z144" s="35"/>
      <c r="AA144" s="35"/>
      <c r="AB144" s="36"/>
      <c r="AC144" s="16"/>
    </row>
    <row r="145" spans="1:29" ht="15" x14ac:dyDescent="0.25">
      <c r="A145" s="38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7"/>
      <c r="X145" s="37"/>
      <c r="Y145" s="35"/>
      <c r="Z145" s="35"/>
      <c r="AA145" s="35"/>
      <c r="AB145" s="36"/>
      <c r="AC145" s="16"/>
    </row>
    <row r="146" spans="1:29" ht="15" x14ac:dyDescent="0.25">
      <c r="A146" s="38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7"/>
      <c r="X146" s="37"/>
      <c r="Y146" s="35"/>
      <c r="Z146" s="35"/>
      <c r="AA146" s="35"/>
      <c r="AB146" s="36"/>
      <c r="AC146" s="16"/>
    </row>
    <row r="147" spans="1:29" ht="15" x14ac:dyDescent="0.25">
      <c r="A147" s="38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7"/>
      <c r="X147" s="37"/>
      <c r="Y147" s="35"/>
      <c r="Z147" s="35"/>
      <c r="AA147" s="35"/>
      <c r="AB147" s="36"/>
      <c r="AC147" s="16"/>
    </row>
    <row r="148" spans="1:29" ht="15" x14ac:dyDescent="0.25">
      <c r="A148" s="38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7"/>
      <c r="X148" s="37"/>
      <c r="Y148" s="35"/>
      <c r="Z148" s="35"/>
      <c r="AA148" s="35"/>
      <c r="AB148" s="36"/>
      <c r="AC148" s="16"/>
    </row>
    <row r="149" spans="1:29" ht="15" x14ac:dyDescent="0.25">
      <c r="A149" s="38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7"/>
      <c r="X149" s="37"/>
      <c r="Y149" s="35"/>
      <c r="Z149" s="35"/>
      <c r="AA149" s="35"/>
      <c r="AB149" s="36"/>
      <c r="AC149" s="16"/>
    </row>
    <row r="150" spans="1:29" ht="15" x14ac:dyDescent="0.25">
      <c r="A150" s="38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7"/>
      <c r="X150" s="37"/>
      <c r="Y150" s="35"/>
      <c r="Z150" s="35"/>
      <c r="AA150" s="35"/>
      <c r="AB150" s="36"/>
      <c r="AC150" s="16"/>
    </row>
    <row r="151" spans="1:29" ht="15" x14ac:dyDescent="0.25">
      <c r="A151" s="38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7"/>
      <c r="X151" s="37"/>
      <c r="Y151" s="35"/>
      <c r="Z151" s="35"/>
      <c r="AA151" s="35"/>
      <c r="AB151" s="36"/>
      <c r="AC151" s="16"/>
    </row>
    <row r="152" spans="1:29" ht="15" x14ac:dyDescent="0.25">
      <c r="A152" s="38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7"/>
      <c r="X152" s="37"/>
      <c r="Y152" s="35"/>
      <c r="Z152" s="35"/>
      <c r="AA152" s="35"/>
      <c r="AB152" s="36"/>
      <c r="AC152" s="16"/>
    </row>
    <row r="153" spans="1:29" ht="15" x14ac:dyDescent="0.25">
      <c r="A153" s="38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7"/>
      <c r="X153" s="37"/>
      <c r="Y153" s="35"/>
      <c r="Z153" s="35"/>
      <c r="AA153" s="35"/>
      <c r="AB153" s="36"/>
      <c r="AC153" s="16"/>
    </row>
    <row r="154" spans="1:29" ht="15" x14ac:dyDescent="0.25">
      <c r="A154" s="38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7"/>
      <c r="X154" s="37"/>
      <c r="Y154" s="35"/>
      <c r="Z154" s="35"/>
      <c r="AA154" s="35"/>
      <c r="AB154" s="36"/>
      <c r="AC154" s="16"/>
    </row>
    <row r="155" spans="1:29" ht="15" x14ac:dyDescent="0.25">
      <c r="A155" s="38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7"/>
      <c r="X155" s="37"/>
      <c r="Y155" s="35"/>
      <c r="Z155" s="35"/>
      <c r="AA155" s="35"/>
      <c r="AB155" s="36"/>
      <c r="AC155" s="16"/>
    </row>
    <row r="156" spans="1:29" ht="15" x14ac:dyDescent="0.25">
      <c r="A156" s="38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7"/>
      <c r="X156" s="37"/>
      <c r="Y156" s="35"/>
      <c r="Z156" s="35"/>
      <c r="AA156" s="35"/>
      <c r="AB156" s="36"/>
      <c r="AC156" s="16"/>
    </row>
    <row r="157" spans="1:29" ht="15" x14ac:dyDescent="0.25">
      <c r="A157" s="38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7"/>
      <c r="X157" s="37"/>
      <c r="Y157" s="35"/>
      <c r="Z157" s="35"/>
      <c r="AA157" s="35"/>
      <c r="AB157" s="36"/>
      <c r="AC157" s="16"/>
    </row>
    <row r="158" spans="1:29" ht="15" x14ac:dyDescent="0.25">
      <c r="A158" s="38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7"/>
      <c r="X158" s="37"/>
      <c r="Y158" s="35"/>
      <c r="Z158" s="35"/>
      <c r="AA158" s="35"/>
      <c r="AB158" s="36"/>
      <c r="AC158" s="16"/>
    </row>
    <row r="159" spans="1:29" ht="15" x14ac:dyDescent="0.25">
      <c r="A159" s="38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7"/>
      <c r="X159" s="37"/>
      <c r="Y159" s="35"/>
      <c r="Z159" s="35"/>
      <c r="AA159" s="35"/>
      <c r="AB159" s="36"/>
      <c r="AC159" s="16"/>
    </row>
    <row r="160" spans="1:29" ht="15" x14ac:dyDescent="0.25">
      <c r="A160" s="38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7"/>
      <c r="X160" s="37"/>
      <c r="Y160" s="35"/>
      <c r="Z160" s="35"/>
      <c r="AA160" s="35"/>
      <c r="AB160" s="36"/>
      <c r="AC160" s="16"/>
    </row>
    <row r="161" spans="1:29" ht="15" x14ac:dyDescent="0.25">
      <c r="A161" s="38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7"/>
      <c r="X161" s="37"/>
      <c r="Y161" s="35"/>
      <c r="Z161" s="35"/>
      <c r="AA161" s="35"/>
      <c r="AB161" s="36"/>
      <c r="AC161" s="16"/>
    </row>
    <row r="162" spans="1:29" ht="15" x14ac:dyDescent="0.25">
      <c r="A162" s="38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7"/>
      <c r="X162" s="37"/>
      <c r="Y162" s="35"/>
      <c r="Z162" s="35"/>
      <c r="AA162" s="35"/>
      <c r="AB162" s="36"/>
      <c r="AC162" s="16"/>
    </row>
    <row r="163" spans="1:29" ht="15" x14ac:dyDescent="0.25">
      <c r="A163" s="38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7"/>
      <c r="X163" s="37"/>
      <c r="Y163" s="35"/>
      <c r="Z163" s="35"/>
      <c r="AA163" s="35"/>
      <c r="AB163" s="36"/>
      <c r="AC163" s="16"/>
    </row>
    <row r="164" spans="1:29" ht="15" x14ac:dyDescent="0.25">
      <c r="A164" s="38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7"/>
      <c r="AA164" s="35"/>
      <c r="AB164" s="72"/>
      <c r="AC164" s="16"/>
    </row>
    <row r="165" spans="1:29" ht="15" x14ac:dyDescent="0.25">
      <c r="A165" s="38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7"/>
      <c r="AA165" s="35"/>
      <c r="AB165" s="72"/>
      <c r="AC165" s="16"/>
    </row>
    <row r="166" spans="1:29" ht="15" x14ac:dyDescent="0.25">
      <c r="A166" s="38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7"/>
      <c r="AA166" s="35"/>
      <c r="AB166" s="72"/>
      <c r="AC166" s="16"/>
    </row>
    <row r="167" spans="1:29" ht="15" x14ac:dyDescent="0.25">
      <c r="A167" s="38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7"/>
      <c r="AA167" s="35"/>
      <c r="AB167" s="72"/>
      <c r="AC167" s="16"/>
    </row>
    <row r="168" spans="1:29" ht="15" x14ac:dyDescent="0.25">
      <c r="A168" s="38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7"/>
      <c r="AA168" s="35"/>
      <c r="AB168" s="72"/>
      <c r="AC168" s="16"/>
    </row>
    <row r="169" spans="1:29" ht="15" x14ac:dyDescent="0.25">
      <c r="A169" s="38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7"/>
      <c r="AA169" s="35"/>
      <c r="AB169" s="72"/>
      <c r="AC169" s="16"/>
    </row>
    <row r="170" spans="1:29" ht="15" x14ac:dyDescent="0.25">
      <c r="A170" s="38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7"/>
      <c r="AA170" s="35"/>
      <c r="AB170" s="72"/>
      <c r="AC170" s="16"/>
    </row>
    <row r="171" spans="1:29" ht="15" x14ac:dyDescent="0.25">
      <c r="A171" s="38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7"/>
      <c r="AA171" s="35"/>
      <c r="AB171" s="72"/>
      <c r="AC171" s="16"/>
    </row>
    <row r="172" spans="1:29" ht="15" x14ac:dyDescent="0.25">
      <c r="A172" s="38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7"/>
      <c r="AA172" s="35"/>
      <c r="AB172" s="72"/>
      <c r="AC172" s="16"/>
    </row>
    <row r="173" spans="1:29" ht="15" x14ac:dyDescent="0.25">
      <c r="A173" s="38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7"/>
      <c r="AA173" s="35"/>
      <c r="AB173" s="72"/>
      <c r="AC173" s="16"/>
    </row>
    <row r="174" spans="1:29" ht="15" x14ac:dyDescent="0.25">
      <c r="A174" s="38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7"/>
      <c r="AA174" s="35"/>
      <c r="AB174" s="72"/>
      <c r="AC174" s="16"/>
    </row>
  </sheetData>
  <mergeCells count="22">
    <mergeCell ref="AB5:AB6"/>
    <mergeCell ref="AC5:AC6"/>
    <mergeCell ref="A43:B43"/>
    <mergeCell ref="C49:M49"/>
    <mergeCell ref="N49:N50"/>
    <mergeCell ref="P49:P50"/>
    <mergeCell ref="Q49:Q50"/>
    <mergeCell ref="C5:V5"/>
    <mergeCell ref="A45:B45"/>
    <mergeCell ref="B46:Y47"/>
    <mergeCell ref="A5:A6"/>
    <mergeCell ref="B5:B6"/>
    <mergeCell ref="A44:B44"/>
    <mergeCell ref="W5:W6"/>
    <mergeCell ref="X5:Z5"/>
    <mergeCell ref="A55:AA55"/>
    <mergeCell ref="A56:X56"/>
    <mergeCell ref="B58:R59"/>
    <mergeCell ref="A61:A62"/>
    <mergeCell ref="B61:B62"/>
    <mergeCell ref="C61:M61"/>
    <mergeCell ref="N61:N62"/>
  </mergeCells>
  <pageMargins left="0.25" right="0.25" top="0.75" bottom="0.75" header="0.3" footer="0.3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tabSelected="1" topLeftCell="A16" workbookViewId="0">
      <selection activeCell="C50" sqref="C50:K50"/>
    </sheetView>
  </sheetViews>
  <sheetFormatPr defaultRowHeight="15" x14ac:dyDescent="0.25"/>
  <cols>
    <col min="1" max="1" width="5.7109375" style="13" customWidth="1"/>
    <col min="2" max="2" width="41.28515625" style="14" customWidth="1"/>
    <col min="3" max="3" width="16.85546875" style="14" customWidth="1"/>
    <col min="4" max="4" width="14.5703125" style="1" customWidth="1"/>
    <col min="5" max="5" width="14.140625" style="1" customWidth="1"/>
    <col min="6" max="6" width="9.140625" style="2"/>
    <col min="7" max="7" width="13.42578125" style="1" customWidth="1"/>
    <col min="8" max="8" width="14.7109375" style="1" customWidth="1"/>
    <col min="9" max="9" width="11.42578125" style="1" customWidth="1"/>
    <col min="10" max="10" width="9.140625" style="1"/>
    <col min="11" max="11" width="9.140625" style="46"/>
  </cols>
  <sheetData>
    <row r="1" spans="1:14" x14ac:dyDescent="0.25">
      <c r="A1" s="1">
        <v>2</v>
      </c>
      <c r="B1" s="1"/>
      <c r="C1" s="1"/>
    </row>
    <row r="2" spans="1:14" x14ac:dyDescent="0.25">
      <c r="G2" s="1" t="s">
        <v>15</v>
      </c>
    </row>
    <row r="3" spans="1:14" x14ac:dyDescent="0.25">
      <c r="G3" s="1" t="s">
        <v>97</v>
      </c>
    </row>
    <row r="4" spans="1:14" x14ac:dyDescent="0.25">
      <c r="G4" s="1" t="s">
        <v>41</v>
      </c>
    </row>
    <row r="5" spans="1:14" x14ac:dyDescent="0.25">
      <c r="G5" s="1" t="s">
        <v>93</v>
      </c>
    </row>
    <row r="7" spans="1:14" ht="12.75" x14ac:dyDescent="0.2">
      <c r="A7" s="239" t="s">
        <v>98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</row>
    <row r="8" spans="1:14" ht="12.75" x14ac:dyDescent="0.2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</row>
    <row r="9" spans="1:14" ht="12.75" x14ac:dyDescent="0.2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</row>
    <row r="10" spans="1:14" x14ac:dyDescent="0.25">
      <c r="F10" s="17"/>
      <c r="G10" s="19"/>
      <c r="H10" s="19"/>
      <c r="I10" s="12"/>
      <c r="J10" s="19"/>
    </row>
    <row r="11" spans="1:14" ht="41.25" customHeight="1" x14ac:dyDescent="0.2">
      <c r="A11" s="240" t="s">
        <v>8</v>
      </c>
      <c r="B11" s="240" t="s">
        <v>0</v>
      </c>
      <c r="C11" s="242" t="s">
        <v>54</v>
      </c>
      <c r="D11" s="243"/>
      <c r="E11" s="244"/>
      <c r="F11" s="235" t="s">
        <v>51</v>
      </c>
      <c r="G11" s="245" t="s">
        <v>52</v>
      </c>
      <c r="H11" s="246"/>
      <c r="I11" s="247"/>
      <c r="J11" s="248" t="s">
        <v>53</v>
      </c>
      <c r="K11" s="237" t="s">
        <v>50</v>
      </c>
    </row>
    <row r="12" spans="1:14" ht="71.25" x14ac:dyDescent="0.2">
      <c r="A12" s="241"/>
      <c r="B12" s="241"/>
      <c r="C12" s="41" t="s">
        <v>46</v>
      </c>
      <c r="D12" s="18" t="s">
        <v>55</v>
      </c>
      <c r="E12" s="18" t="s">
        <v>47</v>
      </c>
      <c r="F12" s="236"/>
      <c r="G12" s="18" t="s">
        <v>91</v>
      </c>
      <c r="H12" s="18" t="s">
        <v>92</v>
      </c>
      <c r="I12" s="18" t="s">
        <v>56</v>
      </c>
      <c r="J12" s="249"/>
      <c r="K12" s="237"/>
      <c r="L12" s="125"/>
    </row>
    <row r="13" spans="1:14" s="42" customFormat="1" ht="14.25" x14ac:dyDescent="0.2">
      <c r="A13" s="168">
        <v>1</v>
      </c>
      <c r="B13" s="169" t="s">
        <v>36</v>
      </c>
      <c r="C13" s="178">
        <f>SUM('2022-07-28'!C7:G7)</f>
        <v>3</v>
      </c>
      <c r="D13" s="178">
        <f>SUM('2022-07-28'!H7:M7)</f>
        <v>8.5</v>
      </c>
      <c r="E13" s="178">
        <f>SUM('2022-07-28'!N7:V7)</f>
        <v>33.43</v>
      </c>
      <c r="F13" s="179">
        <f>SUM(C13:E13)</f>
        <v>44.93</v>
      </c>
      <c r="G13" s="178">
        <f>SUM('2022-07-28'!X7)</f>
        <v>2</v>
      </c>
      <c r="H13" s="178">
        <f>SUM('2022-07-28'!Y7)</f>
        <v>6</v>
      </c>
      <c r="I13" s="178">
        <f>SUM('2022-07-28'!Z7:AA7)</f>
        <v>0</v>
      </c>
      <c r="J13" s="180">
        <f>SUM(G13:I13)</f>
        <v>8</v>
      </c>
      <c r="K13" s="178">
        <f>SUM(J13,F13)</f>
        <v>52.93</v>
      </c>
      <c r="L13" s="170"/>
    </row>
    <row r="14" spans="1:14" x14ac:dyDescent="0.25">
      <c r="A14" s="83">
        <v>1</v>
      </c>
      <c r="B14" s="84" t="s">
        <v>99</v>
      </c>
      <c r="C14" s="103">
        <f>SUM('2022-07-28'!C8:G8)</f>
        <v>3</v>
      </c>
      <c r="D14" s="88">
        <f>SUM('2022-07-28'!H8:M8)</f>
        <v>8.5</v>
      </c>
      <c r="E14" s="88">
        <f>SUM('2022-07-28'!N8:V8)</f>
        <v>33.43</v>
      </c>
      <c r="F14" s="90">
        <f t="shared" ref="F14:F49" si="0">SUM(C14:E14)</f>
        <v>44.93</v>
      </c>
      <c r="G14" s="88">
        <f>SUM('2022-07-28'!X8)</f>
        <v>1.5</v>
      </c>
      <c r="H14" s="88">
        <f>SUM('2022-07-28'!Y8)</f>
        <v>7</v>
      </c>
      <c r="I14" s="88">
        <f>SUM('2022-07-28'!Z8:AA8)</f>
        <v>0</v>
      </c>
      <c r="J14" s="89">
        <f t="shared" ref="J14:J49" si="1">SUM(G14:I14)</f>
        <v>8.5</v>
      </c>
      <c r="K14" s="104">
        <f t="shared" ref="K14:K49" si="2">SUM(J14,F14)</f>
        <v>53.43</v>
      </c>
      <c r="L14" s="59"/>
      <c r="M14" s="3"/>
      <c r="N14" s="3"/>
    </row>
    <row r="15" spans="1:14" s="42" customFormat="1" ht="14.25" x14ac:dyDescent="0.2">
      <c r="A15" s="181">
        <v>2</v>
      </c>
      <c r="B15" s="182" t="s">
        <v>37</v>
      </c>
      <c r="C15" s="183">
        <f>SUM('2022-07-28'!C9:G9)</f>
        <v>1.75</v>
      </c>
      <c r="D15" s="184">
        <f>SUM('2022-07-28'!H9:M9)</f>
        <v>2.25</v>
      </c>
      <c r="E15" s="184">
        <f>SUM('2022-07-28'!N9:V9)</f>
        <v>13.7</v>
      </c>
      <c r="F15" s="174">
        <f t="shared" si="0"/>
        <v>17.7</v>
      </c>
      <c r="G15" s="184">
        <f>SUM('2022-07-28'!X9)</f>
        <v>1</v>
      </c>
      <c r="H15" s="184">
        <f>SUM('2022-07-28'!Y9)</f>
        <v>1</v>
      </c>
      <c r="I15" s="184">
        <f>SUM('2022-07-28'!Z9:AA9)</f>
        <v>0</v>
      </c>
      <c r="J15" s="185">
        <f t="shared" si="1"/>
        <v>2</v>
      </c>
      <c r="K15" s="186">
        <f t="shared" si="2"/>
        <v>19.7</v>
      </c>
    </row>
    <row r="16" spans="1:14" x14ac:dyDescent="0.25">
      <c r="A16" s="83">
        <v>2</v>
      </c>
      <c r="B16" s="109" t="s">
        <v>37</v>
      </c>
      <c r="C16" s="103">
        <f>SUM('2022-07-28'!C10:G10)</f>
        <v>1.75</v>
      </c>
      <c r="D16" s="88">
        <f>SUM('2022-07-28'!H10:M10)</f>
        <v>2.75</v>
      </c>
      <c r="E16" s="88">
        <f>SUM('2022-07-28'!N10:V10)</f>
        <v>13.7</v>
      </c>
      <c r="F16" s="90">
        <f t="shared" si="0"/>
        <v>18.2</v>
      </c>
      <c r="G16" s="88">
        <f>SUM('2022-07-28'!X10)</f>
        <v>0.75</v>
      </c>
      <c r="H16" s="88">
        <f>SUM('2022-07-28'!Y10)</f>
        <v>1</v>
      </c>
      <c r="I16" s="88">
        <f>SUM('2022-07-28'!Z10:AA10)</f>
        <v>0</v>
      </c>
      <c r="J16" s="89">
        <f t="shared" si="1"/>
        <v>1.75</v>
      </c>
      <c r="K16" s="104">
        <f t="shared" si="2"/>
        <v>19.95</v>
      </c>
      <c r="L16" s="59"/>
      <c r="M16" s="3"/>
      <c r="N16" s="3"/>
    </row>
    <row r="17" spans="1:14" s="42" customFormat="1" ht="14.25" x14ac:dyDescent="0.2">
      <c r="A17" s="181">
        <v>3</v>
      </c>
      <c r="B17" s="187" t="s">
        <v>7</v>
      </c>
      <c r="C17" s="183">
        <f>SUM('2022-07-28'!C11:G11)</f>
        <v>3</v>
      </c>
      <c r="D17" s="184">
        <f>SUM('2022-07-28'!H11:M11)</f>
        <v>6.5</v>
      </c>
      <c r="E17" s="184">
        <f>SUM('2022-07-28'!N11:V11)</f>
        <v>56.19</v>
      </c>
      <c r="F17" s="174">
        <f t="shared" si="0"/>
        <v>65.69</v>
      </c>
      <c r="G17" s="184">
        <f>SUM('2022-07-28'!X11)</f>
        <v>1.5</v>
      </c>
      <c r="H17" s="184">
        <f>SUM('2022-07-28'!Y11)</f>
        <v>2</v>
      </c>
      <c r="I17" s="184">
        <f>SUM('2022-07-28'!Z11:AA11)</f>
        <v>0.25</v>
      </c>
      <c r="J17" s="185">
        <f t="shared" si="1"/>
        <v>3.75</v>
      </c>
      <c r="K17" s="186">
        <f t="shared" si="2"/>
        <v>69.44</v>
      </c>
    </row>
    <row r="18" spans="1:14" x14ac:dyDescent="0.25">
      <c r="A18" s="83">
        <v>3</v>
      </c>
      <c r="B18" s="84" t="s">
        <v>7</v>
      </c>
      <c r="C18" s="103">
        <f>SUM('2022-07-28'!C12:G12)</f>
        <v>3</v>
      </c>
      <c r="D18" s="88">
        <f>SUM('2022-07-28'!H12:M12)</f>
        <v>6.5</v>
      </c>
      <c r="E18" s="88">
        <f>SUM('2022-07-28'!N12:V12)</f>
        <v>56.19</v>
      </c>
      <c r="F18" s="90">
        <f t="shared" si="0"/>
        <v>65.69</v>
      </c>
      <c r="G18" s="88">
        <f>SUM('2022-07-28'!X12)</f>
        <v>1.5</v>
      </c>
      <c r="H18" s="88">
        <f>SUM('2022-07-28'!Y12)</f>
        <v>2</v>
      </c>
      <c r="I18" s="88">
        <f>SUM('2022-07-28'!Z12:AA12)</f>
        <v>0.25</v>
      </c>
      <c r="J18" s="89">
        <f t="shared" si="1"/>
        <v>3.75</v>
      </c>
      <c r="K18" s="104">
        <f t="shared" si="2"/>
        <v>69.44</v>
      </c>
      <c r="L18" s="59"/>
      <c r="M18" s="3"/>
      <c r="N18" s="3"/>
    </row>
    <row r="19" spans="1:14" s="42" customFormat="1" ht="14.25" x14ac:dyDescent="0.2">
      <c r="A19" s="181">
        <v>4</v>
      </c>
      <c r="B19" s="182" t="s">
        <v>19</v>
      </c>
      <c r="C19" s="183">
        <f>SUM('2022-07-28'!C13:G13)</f>
        <v>2</v>
      </c>
      <c r="D19" s="184">
        <f>SUM('2022-07-28'!H13:M13)</f>
        <v>2.7519999999999998</v>
      </c>
      <c r="E19" s="184">
        <f>SUM('2022-07-28'!N13:V13)</f>
        <v>27.48</v>
      </c>
      <c r="F19" s="174">
        <f t="shared" si="0"/>
        <v>32.231999999999999</v>
      </c>
      <c r="G19" s="184">
        <f>SUM('2022-07-28'!X13)</f>
        <v>1</v>
      </c>
      <c r="H19" s="184">
        <f>SUM('2022-07-28'!Y13)</f>
        <v>3.4</v>
      </c>
      <c r="I19" s="184">
        <f>SUM('2022-07-28'!Z13:AA13)</f>
        <v>0</v>
      </c>
      <c r="J19" s="185">
        <f t="shared" si="1"/>
        <v>4.4000000000000004</v>
      </c>
      <c r="K19" s="186">
        <f t="shared" si="2"/>
        <v>36.631999999999998</v>
      </c>
    </row>
    <row r="20" spans="1:14" x14ac:dyDescent="0.25">
      <c r="A20" s="85">
        <v>4</v>
      </c>
      <c r="B20" s="110" t="s">
        <v>19</v>
      </c>
      <c r="C20" s="103">
        <f>SUM('2022-07-28'!C14:G14)</f>
        <v>2</v>
      </c>
      <c r="D20" s="88">
        <f>SUM('2022-07-28'!H14:M14)</f>
        <v>3.2519999999999998</v>
      </c>
      <c r="E20" s="88">
        <f>SUM('2022-07-28'!N14:V14)</f>
        <v>27.63</v>
      </c>
      <c r="F20" s="90">
        <f t="shared" si="0"/>
        <v>32.881999999999998</v>
      </c>
      <c r="G20" s="88">
        <f>SUM('2022-07-28'!X14)</f>
        <v>0.75</v>
      </c>
      <c r="H20" s="88">
        <f>SUM('2022-07-28'!Y14)</f>
        <v>4.4000000000000004</v>
      </c>
      <c r="I20" s="88">
        <f>SUM('2022-07-28'!Z14:AA14)</f>
        <v>0</v>
      </c>
      <c r="J20" s="89">
        <f t="shared" si="1"/>
        <v>5.15</v>
      </c>
      <c r="K20" s="104">
        <f t="shared" si="2"/>
        <v>38.031999999999996</v>
      </c>
      <c r="L20" s="59"/>
      <c r="M20" s="3"/>
      <c r="N20" s="3"/>
    </row>
    <row r="21" spans="1:14" s="42" customFormat="1" ht="14.25" x14ac:dyDescent="0.2">
      <c r="A21" s="188">
        <v>5</v>
      </c>
      <c r="B21" s="189" t="s">
        <v>29</v>
      </c>
      <c r="C21" s="183">
        <f>SUM('2022-07-28'!C15:G15)</f>
        <v>2</v>
      </c>
      <c r="D21" s="184">
        <f>SUM('2022-07-28'!H15:M15)</f>
        <v>3.25</v>
      </c>
      <c r="E21" s="184">
        <f>SUM('2022-07-28'!N15:V15)</f>
        <v>26.96</v>
      </c>
      <c r="F21" s="174">
        <f t="shared" si="0"/>
        <v>32.21</v>
      </c>
      <c r="G21" s="184">
        <f>SUM('2022-07-28'!X15)</f>
        <v>1</v>
      </c>
      <c r="H21" s="184">
        <f>SUM('2022-07-28'!Y15)</f>
        <v>2</v>
      </c>
      <c r="I21" s="184">
        <f>SUM('2022-07-28'!Z15:AA15)</f>
        <v>0</v>
      </c>
      <c r="J21" s="185">
        <f t="shared" si="1"/>
        <v>3</v>
      </c>
      <c r="K21" s="186">
        <f t="shared" si="2"/>
        <v>35.21</v>
      </c>
    </row>
    <row r="22" spans="1:14" ht="30" x14ac:dyDescent="0.25">
      <c r="A22" s="83">
        <v>5</v>
      </c>
      <c r="B22" s="84" t="s">
        <v>100</v>
      </c>
      <c r="C22" s="103">
        <f>SUM('2022-07-28'!C16:G16)</f>
        <v>2</v>
      </c>
      <c r="D22" s="88">
        <f>SUM('2022-07-28'!H16:M16)</f>
        <v>3.75</v>
      </c>
      <c r="E22" s="88">
        <f>SUM('2022-07-28'!N16:V16)</f>
        <v>27.11</v>
      </c>
      <c r="F22" s="90">
        <f t="shared" si="0"/>
        <v>32.86</v>
      </c>
      <c r="G22" s="88">
        <f>SUM('2022-07-28'!X16)</f>
        <v>0.75</v>
      </c>
      <c r="H22" s="88">
        <f>SUM('2022-07-28'!Y16)</f>
        <v>2</v>
      </c>
      <c r="I22" s="88">
        <f>SUM('2022-07-28'!Z16:AA16)</f>
        <v>0</v>
      </c>
      <c r="J22" s="89">
        <f t="shared" si="1"/>
        <v>2.75</v>
      </c>
      <c r="K22" s="104">
        <f t="shared" si="2"/>
        <v>35.61</v>
      </c>
      <c r="L22" s="59"/>
      <c r="M22" s="3"/>
      <c r="N22" s="3"/>
    </row>
    <row r="23" spans="1:14" s="42" customFormat="1" ht="14.25" customHeight="1" x14ac:dyDescent="0.2">
      <c r="A23" s="190">
        <v>6</v>
      </c>
      <c r="B23" s="191" t="s">
        <v>30</v>
      </c>
      <c r="C23" s="183">
        <f>SUM('2022-07-28'!C17:G17)</f>
        <v>2.35</v>
      </c>
      <c r="D23" s="184">
        <f>SUM('2022-07-28'!H17:M17)</f>
        <v>4</v>
      </c>
      <c r="E23" s="184">
        <f>SUM('2022-07-28'!N17:V17)</f>
        <v>31.91</v>
      </c>
      <c r="F23" s="174">
        <f t="shared" si="0"/>
        <v>38.26</v>
      </c>
      <c r="G23" s="184">
        <f>SUM('2022-07-28'!X17)</f>
        <v>1</v>
      </c>
      <c r="H23" s="184">
        <f>SUM('2022-07-28'!Y17)</f>
        <v>1.5</v>
      </c>
      <c r="I23" s="184">
        <f>SUM('2022-07-28'!Z17:AA17)</f>
        <v>0</v>
      </c>
      <c r="J23" s="185">
        <f t="shared" si="1"/>
        <v>2.5</v>
      </c>
      <c r="K23" s="186">
        <f t="shared" si="2"/>
        <v>40.76</v>
      </c>
    </row>
    <row r="24" spans="1:14" ht="30" x14ac:dyDescent="0.25">
      <c r="A24" s="111">
        <v>6</v>
      </c>
      <c r="B24" s="112" t="s">
        <v>101</v>
      </c>
      <c r="C24" s="103">
        <f>SUM('2022-07-28'!C18:G18)</f>
        <v>2.35</v>
      </c>
      <c r="D24" s="88">
        <f>SUM('2022-07-28'!H18:M18)</f>
        <v>4</v>
      </c>
      <c r="E24" s="88">
        <f>SUM('2022-07-28'!N18:V18)</f>
        <v>32.06</v>
      </c>
      <c r="F24" s="90">
        <f t="shared" si="0"/>
        <v>38.410000000000004</v>
      </c>
      <c r="G24" s="88">
        <f>SUM('2022-07-28'!X18)</f>
        <v>0.75</v>
      </c>
      <c r="H24" s="88">
        <f>SUM('2022-07-28'!Y18)</f>
        <v>1.5</v>
      </c>
      <c r="I24" s="88">
        <f>SUM('2022-07-28'!Z18:AA18)</f>
        <v>0</v>
      </c>
      <c r="J24" s="89">
        <f t="shared" si="1"/>
        <v>2.25</v>
      </c>
      <c r="K24" s="104">
        <f t="shared" si="2"/>
        <v>40.660000000000004</v>
      </c>
      <c r="L24" s="59"/>
      <c r="M24" s="3"/>
      <c r="N24" s="3"/>
    </row>
    <row r="25" spans="1:14" s="42" customFormat="1" ht="14.25" x14ac:dyDescent="0.2">
      <c r="A25" s="190">
        <v>7</v>
      </c>
      <c r="B25" s="192" t="s">
        <v>86</v>
      </c>
      <c r="C25" s="183">
        <f>SUM('2022-07-28'!C19:G19)</f>
        <v>3.5</v>
      </c>
      <c r="D25" s="184">
        <f>SUM('2022-07-28'!H19:M19)</f>
        <v>3.5</v>
      </c>
      <c r="E25" s="184">
        <f>SUM('2022-07-28'!N19:V19)</f>
        <v>39.44</v>
      </c>
      <c r="F25" s="174">
        <f t="shared" si="0"/>
        <v>46.44</v>
      </c>
      <c r="G25" s="184">
        <f>SUM('2022-07-28'!X19)</f>
        <v>1.2</v>
      </c>
      <c r="H25" s="184">
        <f>SUM('2022-07-28'!Y19)</f>
        <v>3</v>
      </c>
      <c r="I25" s="184">
        <f>SUM('2022-07-28'!Z19:AA19)</f>
        <v>0</v>
      </c>
      <c r="J25" s="185">
        <f t="shared" si="1"/>
        <v>4.2</v>
      </c>
      <c r="K25" s="186">
        <f t="shared" si="2"/>
        <v>50.64</v>
      </c>
    </row>
    <row r="26" spans="1:14" x14ac:dyDescent="0.25">
      <c r="A26" s="83">
        <v>7</v>
      </c>
      <c r="B26" s="109" t="s">
        <v>86</v>
      </c>
      <c r="C26" s="103">
        <f>SUM('2022-07-28'!C20:G20)</f>
        <v>3.5</v>
      </c>
      <c r="D26" s="88">
        <f>SUM('2022-07-28'!H20:M20)</f>
        <v>3.75</v>
      </c>
      <c r="E26" s="88">
        <f>SUM('2022-07-28'!N20:V20)</f>
        <v>39.65</v>
      </c>
      <c r="F26" s="90">
        <f t="shared" si="0"/>
        <v>46.9</v>
      </c>
      <c r="G26" s="88">
        <f>SUM('2022-07-28'!X20)</f>
        <v>0.95</v>
      </c>
      <c r="H26" s="88">
        <f>SUM('2022-07-28'!Y20)</f>
        <v>5.75</v>
      </c>
      <c r="I26" s="88">
        <f>SUM('2022-07-28'!Z20:AA20)</f>
        <v>0</v>
      </c>
      <c r="J26" s="89">
        <f t="shared" si="1"/>
        <v>6.7</v>
      </c>
      <c r="K26" s="104">
        <f t="shared" si="2"/>
        <v>53.6</v>
      </c>
      <c r="L26" s="59"/>
      <c r="M26" s="3"/>
      <c r="N26" s="3"/>
    </row>
    <row r="27" spans="1:14" s="42" customFormat="1" ht="14.25" x14ac:dyDescent="0.2">
      <c r="A27" s="181">
        <v>8</v>
      </c>
      <c r="B27" s="187" t="s">
        <v>16</v>
      </c>
      <c r="C27" s="183">
        <f>SUM('2022-07-28'!C21:G21)</f>
        <v>3</v>
      </c>
      <c r="D27" s="184">
        <f>SUM('2022-07-28'!H21:M21)</f>
        <v>6.25</v>
      </c>
      <c r="E27" s="184">
        <f>SUM('2022-07-28'!N21:V21)</f>
        <v>55.76</v>
      </c>
      <c r="F27" s="174">
        <f t="shared" si="0"/>
        <v>65.009999999999991</v>
      </c>
      <c r="G27" s="184">
        <f>SUM('2022-07-28'!X21)</f>
        <v>1.5</v>
      </c>
      <c r="H27" s="184">
        <f>SUM('2022-07-28'!Y21)</f>
        <v>4.25</v>
      </c>
      <c r="I27" s="184">
        <f>SUM('2022-07-28'!Z21:AA21)</f>
        <v>0.25</v>
      </c>
      <c r="J27" s="185">
        <f t="shared" si="1"/>
        <v>6</v>
      </c>
      <c r="K27" s="186">
        <f t="shared" si="2"/>
        <v>71.009999999999991</v>
      </c>
    </row>
    <row r="28" spans="1:14" x14ac:dyDescent="0.25">
      <c r="A28" s="83">
        <v>8</v>
      </c>
      <c r="B28" s="109" t="s">
        <v>16</v>
      </c>
      <c r="C28" s="103">
        <f>SUM('2022-07-28'!C22:G22)</f>
        <v>3</v>
      </c>
      <c r="D28" s="88">
        <f>SUM('2022-07-28'!H22:M22)</f>
        <v>6.25</v>
      </c>
      <c r="E28" s="88">
        <f>SUM('2022-07-28'!N22:V22)</f>
        <v>55.76</v>
      </c>
      <c r="F28" s="90">
        <f t="shared" si="0"/>
        <v>65.009999999999991</v>
      </c>
      <c r="G28" s="88">
        <f>SUM('2022-07-28'!X22)</f>
        <v>1.5</v>
      </c>
      <c r="H28" s="88">
        <f>SUM('2022-07-28'!Y22)</f>
        <v>4.25</v>
      </c>
      <c r="I28" s="88">
        <f>SUM('2022-07-28'!Z22:AA22)</f>
        <v>0.25</v>
      </c>
      <c r="J28" s="89">
        <f t="shared" si="1"/>
        <v>6</v>
      </c>
      <c r="K28" s="104">
        <f t="shared" si="2"/>
        <v>71.009999999999991</v>
      </c>
      <c r="L28" s="59"/>
      <c r="M28" s="3"/>
      <c r="N28" s="3"/>
    </row>
    <row r="29" spans="1:14" s="42" customFormat="1" ht="14.25" x14ac:dyDescent="0.2">
      <c r="A29" s="181">
        <v>9</v>
      </c>
      <c r="B29" s="187" t="s">
        <v>17</v>
      </c>
      <c r="C29" s="183">
        <f>SUM('2022-07-28'!C23:G23)</f>
        <v>3.25</v>
      </c>
      <c r="D29" s="184">
        <f>SUM('2022-07-28'!H23:M23)</f>
        <v>2.5</v>
      </c>
      <c r="E29" s="184">
        <f>SUM('2022-07-28'!N23:V23)</f>
        <v>59.09</v>
      </c>
      <c r="F29" s="174">
        <f t="shared" si="0"/>
        <v>64.84</v>
      </c>
      <c r="G29" s="184">
        <f>SUM('2022-07-28'!X23)</f>
        <v>1.5</v>
      </c>
      <c r="H29" s="184">
        <f>SUM('2022-07-28'!Y23)</f>
        <v>0</v>
      </c>
      <c r="I29" s="184">
        <f>SUM('2022-07-28'!Z23:AA23)</f>
        <v>0.25</v>
      </c>
      <c r="J29" s="185">
        <f t="shared" si="1"/>
        <v>1.75</v>
      </c>
      <c r="K29" s="186">
        <f t="shared" si="2"/>
        <v>66.59</v>
      </c>
    </row>
    <row r="30" spans="1:14" x14ac:dyDescent="0.25">
      <c r="A30" s="83">
        <v>9</v>
      </c>
      <c r="B30" s="84" t="s">
        <v>17</v>
      </c>
      <c r="C30" s="103">
        <f>SUM('2022-07-28'!C24:G24)</f>
        <v>3.25</v>
      </c>
      <c r="D30" s="88">
        <f>SUM('2022-07-28'!H24:M24)</f>
        <v>2.5</v>
      </c>
      <c r="E30" s="251">
        <f>SUM('2022-07-28'!N24:V24)</f>
        <v>58.84</v>
      </c>
      <c r="F30" s="252">
        <f t="shared" si="0"/>
        <v>64.59</v>
      </c>
      <c r="G30" s="88">
        <f>SUM('2022-07-28'!X24)</f>
        <v>1.5</v>
      </c>
      <c r="H30" s="88">
        <f>SUM('2022-07-28'!Y24)</f>
        <v>0</v>
      </c>
      <c r="I30" s="88">
        <f>SUM('2022-07-28'!Z24:AA24)</f>
        <v>0.25</v>
      </c>
      <c r="J30" s="89">
        <f t="shared" si="1"/>
        <v>1.75</v>
      </c>
      <c r="K30" s="254">
        <f t="shared" si="2"/>
        <v>66.34</v>
      </c>
      <c r="L30" s="59"/>
      <c r="M30" s="3"/>
      <c r="N30" s="3"/>
    </row>
    <row r="31" spans="1:14" s="42" customFormat="1" ht="14.25" x14ac:dyDescent="0.2">
      <c r="A31" s="181">
        <v>10</v>
      </c>
      <c r="B31" s="182" t="s">
        <v>42</v>
      </c>
      <c r="C31" s="183">
        <f>SUM('2022-07-28'!C25:G25)</f>
        <v>2.5</v>
      </c>
      <c r="D31" s="184">
        <f>SUM('2022-07-28'!H25:M25)</f>
        <v>5.75</v>
      </c>
      <c r="E31" s="184">
        <f>SUM('2022-07-28'!N25:V25)</f>
        <v>30.759999999999998</v>
      </c>
      <c r="F31" s="174">
        <f t="shared" si="0"/>
        <v>39.01</v>
      </c>
      <c r="G31" s="184">
        <f>SUM('2022-07-28'!X25)</f>
        <v>0.5</v>
      </c>
      <c r="H31" s="184">
        <f>SUM('2022-07-28'!Y25)</f>
        <v>6</v>
      </c>
      <c r="I31" s="184">
        <f>SUM('2022-07-28'!Z25:AA25)</f>
        <v>0</v>
      </c>
      <c r="J31" s="185">
        <f t="shared" si="1"/>
        <v>6.5</v>
      </c>
      <c r="K31" s="186">
        <f t="shared" si="2"/>
        <v>45.51</v>
      </c>
    </row>
    <row r="32" spans="1:14" x14ac:dyDescent="0.25">
      <c r="A32" s="83">
        <v>10</v>
      </c>
      <c r="B32" s="182" t="s">
        <v>42</v>
      </c>
      <c r="C32" s="103">
        <f>SUM('2022-07-28'!C26:G26)</f>
        <v>2.5</v>
      </c>
      <c r="D32" s="88">
        <f>SUM('2022-07-28'!H26:M26)</f>
        <v>5.75</v>
      </c>
      <c r="E32" s="88">
        <f>SUM('2022-07-28'!N26:V26)</f>
        <v>30.759999999999998</v>
      </c>
      <c r="F32" s="90">
        <f t="shared" si="0"/>
        <v>39.01</v>
      </c>
      <c r="G32" s="88">
        <f>SUM('2022-07-28'!X26)</f>
        <v>0.25</v>
      </c>
      <c r="H32" s="88">
        <f>SUM('2022-07-28'!Y26)</f>
        <v>6</v>
      </c>
      <c r="I32" s="88">
        <f>SUM('2022-07-28'!Z26:AA26)</f>
        <v>0</v>
      </c>
      <c r="J32" s="89">
        <f t="shared" si="1"/>
        <v>6.25</v>
      </c>
      <c r="K32" s="104">
        <f t="shared" si="2"/>
        <v>45.26</v>
      </c>
      <c r="L32" s="59"/>
      <c r="M32" s="3"/>
      <c r="N32" s="3"/>
    </row>
    <row r="33" spans="1:14" s="42" customFormat="1" ht="14.25" x14ac:dyDescent="0.2">
      <c r="A33" s="181">
        <v>11</v>
      </c>
      <c r="B33" s="182" t="s">
        <v>10</v>
      </c>
      <c r="C33" s="183">
        <f>SUM('2022-07-28'!C27:G27)</f>
        <v>1.75</v>
      </c>
      <c r="D33" s="184">
        <f>SUM('2022-07-28'!H27:M27)</f>
        <v>7.25</v>
      </c>
      <c r="E33" s="184">
        <f>SUM('2022-07-28'!N27:V27)</f>
        <v>21.599999999999998</v>
      </c>
      <c r="F33" s="174">
        <f t="shared" si="0"/>
        <v>30.599999999999998</v>
      </c>
      <c r="G33" s="184">
        <f>SUM('2022-07-28'!X27)</f>
        <v>0</v>
      </c>
      <c r="H33" s="184">
        <f>SUM('2022-07-28'!Y27)</f>
        <v>4</v>
      </c>
      <c r="I33" s="184">
        <f>SUM('2022-07-28'!Z27:AA27)</f>
        <v>0</v>
      </c>
      <c r="J33" s="185">
        <f t="shared" si="1"/>
        <v>4</v>
      </c>
      <c r="K33" s="186">
        <f t="shared" si="2"/>
        <v>34.599999999999994</v>
      </c>
    </row>
    <row r="34" spans="1:14" x14ac:dyDescent="0.25">
      <c r="A34" s="83">
        <v>11</v>
      </c>
      <c r="B34" s="113" t="s">
        <v>102</v>
      </c>
      <c r="C34" s="103">
        <f>SUM('2022-07-28'!C28:G28)</f>
        <v>1.75</v>
      </c>
      <c r="D34" s="88">
        <f>SUM('2022-07-28'!H28:M28)</f>
        <v>7.25</v>
      </c>
      <c r="E34" s="88">
        <f>SUM('2022-07-28'!N28:V28)</f>
        <v>21.8</v>
      </c>
      <c r="F34" s="90">
        <f t="shared" si="0"/>
        <v>30.8</v>
      </c>
      <c r="G34" s="88">
        <f>SUM('2022-07-28'!X28)</f>
        <v>0</v>
      </c>
      <c r="H34" s="88">
        <f>SUM('2022-07-28'!Y28)</f>
        <v>5</v>
      </c>
      <c r="I34" s="88">
        <f>SUM('2022-07-28'!Z28:AA28)</f>
        <v>0</v>
      </c>
      <c r="J34" s="89">
        <f t="shared" si="1"/>
        <v>5</v>
      </c>
      <c r="K34" s="104">
        <f t="shared" si="2"/>
        <v>35.799999999999997</v>
      </c>
      <c r="L34" s="59"/>
      <c r="M34" s="3"/>
      <c r="N34" s="3"/>
    </row>
    <row r="35" spans="1:14" s="42" customFormat="1" ht="14.25" x14ac:dyDescent="0.2">
      <c r="A35" s="181">
        <v>12</v>
      </c>
      <c r="B35" s="193" t="s">
        <v>11</v>
      </c>
      <c r="C35" s="183">
        <f>SUM('2022-07-28'!C29:G29)</f>
        <v>2.5</v>
      </c>
      <c r="D35" s="184">
        <f>SUM('2022-07-28'!H29:M29)</f>
        <v>1.5</v>
      </c>
      <c r="E35" s="184">
        <f>SUM('2022-07-28'!N29:V29)</f>
        <v>30.3</v>
      </c>
      <c r="F35" s="174">
        <f t="shared" si="0"/>
        <v>34.299999999999997</v>
      </c>
      <c r="G35" s="184">
        <f>SUM('2022-07-28'!X29)</f>
        <v>0</v>
      </c>
      <c r="H35" s="184">
        <f>SUM('2022-07-28'!Y29)</f>
        <v>2</v>
      </c>
      <c r="I35" s="184">
        <f>SUM('2022-07-28'!Z29:AA29)</f>
        <v>0</v>
      </c>
      <c r="J35" s="185">
        <f t="shared" si="1"/>
        <v>2</v>
      </c>
      <c r="K35" s="186">
        <f t="shared" si="2"/>
        <v>36.299999999999997</v>
      </c>
    </row>
    <row r="36" spans="1:14" x14ac:dyDescent="0.25">
      <c r="A36" s="83">
        <v>12</v>
      </c>
      <c r="B36" s="113" t="s">
        <v>103</v>
      </c>
      <c r="C36" s="103">
        <f>SUM('2022-07-28'!C30:G30)</f>
        <v>2.5</v>
      </c>
      <c r="D36" s="88">
        <f>SUM('2022-07-28'!H30:M30)</f>
        <v>1.5</v>
      </c>
      <c r="E36" s="88">
        <f>SUM('2022-07-28'!N30:V30)</f>
        <v>30.950000000000003</v>
      </c>
      <c r="F36" s="90">
        <f t="shared" si="0"/>
        <v>34.950000000000003</v>
      </c>
      <c r="G36" s="88">
        <f>SUM('2022-07-28'!X30)</f>
        <v>0</v>
      </c>
      <c r="H36" s="88">
        <f>SUM('2022-07-28'!Y30)</f>
        <v>2</v>
      </c>
      <c r="I36" s="88">
        <f>SUM('2022-07-28'!Z30:AA30)</f>
        <v>0</v>
      </c>
      <c r="J36" s="89">
        <f t="shared" si="1"/>
        <v>2</v>
      </c>
      <c r="K36" s="104">
        <f t="shared" si="2"/>
        <v>36.950000000000003</v>
      </c>
      <c r="L36" s="59"/>
      <c r="M36" s="3"/>
      <c r="N36" s="3"/>
    </row>
    <row r="37" spans="1:14" s="42" customFormat="1" ht="14.25" x14ac:dyDescent="0.2">
      <c r="A37" s="181">
        <v>13</v>
      </c>
      <c r="B37" s="193" t="s">
        <v>12</v>
      </c>
      <c r="C37" s="183">
        <f>SUM('2022-07-28'!C31:G31)</f>
        <v>1.75</v>
      </c>
      <c r="D37" s="184">
        <f>SUM('2022-07-28'!H31:M31)</f>
        <v>1.5</v>
      </c>
      <c r="E37" s="184">
        <f>SUM('2022-07-28'!N31:V31)</f>
        <v>22</v>
      </c>
      <c r="F37" s="174">
        <f t="shared" si="0"/>
        <v>25.25</v>
      </c>
      <c r="G37" s="184">
        <f>SUM('2022-07-28'!X31)</f>
        <v>0</v>
      </c>
      <c r="H37" s="184">
        <f>SUM('2022-07-28'!Y31)</f>
        <v>4</v>
      </c>
      <c r="I37" s="184">
        <f>SUM('2022-07-28'!Z31:AA31)</f>
        <v>0</v>
      </c>
      <c r="J37" s="185">
        <f t="shared" si="1"/>
        <v>4</v>
      </c>
      <c r="K37" s="186">
        <f t="shared" si="2"/>
        <v>29.25</v>
      </c>
    </row>
    <row r="38" spans="1:14" x14ac:dyDescent="0.25">
      <c r="A38" s="83">
        <v>13</v>
      </c>
      <c r="B38" s="113" t="s">
        <v>104</v>
      </c>
      <c r="C38" s="103">
        <f>SUM('2022-07-28'!C32:G32)</f>
        <v>1.75</v>
      </c>
      <c r="D38" s="88">
        <f>SUM('2022-07-28'!H32:M32)</f>
        <v>1.5</v>
      </c>
      <c r="E38" s="88">
        <f>SUM('2022-07-28'!N32:V32)</f>
        <v>21</v>
      </c>
      <c r="F38" s="90">
        <f t="shared" si="0"/>
        <v>24.25</v>
      </c>
      <c r="G38" s="88">
        <f>SUM('2022-07-28'!X32)</f>
        <v>0</v>
      </c>
      <c r="H38" s="88">
        <f>SUM('2022-07-28'!Y32)</f>
        <v>3</v>
      </c>
      <c r="I38" s="88">
        <f>SUM('2022-07-28'!Z32:AA32)</f>
        <v>0</v>
      </c>
      <c r="J38" s="89">
        <f t="shared" si="1"/>
        <v>3</v>
      </c>
      <c r="K38" s="104">
        <f t="shared" si="2"/>
        <v>27.25</v>
      </c>
      <c r="L38" s="59"/>
      <c r="M38" s="3"/>
      <c r="N38" s="3"/>
    </row>
    <row r="39" spans="1:14" s="42" customFormat="1" ht="14.25" x14ac:dyDescent="0.2">
      <c r="A39" s="181">
        <v>14</v>
      </c>
      <c r="B39" s="193" t="s">
        <v>13</v>
      </c>
      <c r="C39" s="183">
        <f>SUM('2022-07-28'!C33:G33)</f>
        <v>1.75</v>
      </c>
      <c r="D39" s="184">
        <f>SUM('2022-07-28'!H33:M33)</f>
        <v>1.75</v>
      </c>
      <c r="E39" s="184">
        <f>SUM('2022-07-28'!N33:V33)</f>
        <v>20.399999999999999</v>
      </c>
      <c r="F39" s="174">
        <f t="shared" si="0"/>
        <v>23.9</v>
      </c>
      <c r="G39" s="184">
        <f>SUM('2022-07-28'!X33)</f>
        <v>0</v>
      </c>
      <c r="H39" s="184">
        <f>SUM('2022-07-28'!Y33)</f>
        <v>1</v>
      </c>
      <c r="I39" s="184">
        <f>SUM('2022-07-28'!Z33:AA33)</f>
        <v>0</v>
      </c>
      <c r="J39" s="185">
        <f t="shared" si="1"/>
        <v>1</v>
      </c>
      <c r="K39" s="186">
        <f t="shared" si="2"/>
        <v>24.9</v>
      </c>
    </row>
    <row r="40" spans="1:14" x14ac:dyDescent="0.25">
      <c r="A40" s="83">
        <v>14</v>
      </c>
      <c r="B40" s="113" t="s">
        <v>105</v>
      </c>
      <c r="C40" s="103">
        <f>SUM('2022-07-28'!C34:G34)</f>
        <v>1.75</v>
      </c>
      <c r="D40" s="88">
        <f>SUM('2022-07-28'!H34:M34)</f>
        <v>1.75</v>
      </c>
      <c r="E40" s="88">
        <f>SUM('2022-07-28'!N34:V34)</f>
        <v>21</v>
      </c>
      <c r="F40" s="90">
        <f t="shared" si="0"/>
        <v>24.5</v>
      </c>
      <c r="G40" s="88">
        <f>SUM('2022-07-28'!X34)</f>
        <v>0</v>
      </c>
      <c r="H40" s="88">
        <f>SUM('2022-07-28'!Y34)</f>
        <v>1</v>
      </c>
      <c r="I40" s="88">
        <f>SUM('2022-07-28'!Z34:AA34)</f>
        <v>0</v>
      </c>
      <c r="J40" s="89">
        <f t="shared" si="1"/>
        <v>1</v>
      </c>
      <c r="K40" s="104">
        <f t="shared" si="2"/>
        <v>25.5</v>
      </c>
      <c r="L40" s="59"/>
      <c r="M40" s="3"/>
      <c r="N40" s="3"/>
    </row>
    <row r="41" spans="1:14" s="42" customFormat="1" ht="15" customHeight="1" x14ac:dyDescent="0.2">
      <c r="A41" s="181">
        <v>15</v>
      </c>
      <c r="B41" s="193" t="s">
        <v>18</v>
      </c>
      <c r="C41" s="183">
        <f>SUM('2022-07-28'!C35:G35)</f>
        <v>1.75</v>
      </c>
      <c r="D41" s="184">
        <f>SUM('2022-07-28'!H35:M35)</f>
        <v>2.25</v>
      </c>
      <c r="E41" s="184">
        <f>SUM('2022-07-28'!N35:V35)</f>
        <v>18.8</v>
      </c>
      <c r="F41" s="174">
        <f t="shared" si="0"/>
        <v>22.8</v>
      </c>
      <c r="G41" s="184">
        <f>SUM('2022-07-28'!X35)</f>
        <v>0</v>
      </c>
      <c r="H41" s="184">
        <f>SUM('2022-07-28'!Y35)</f>
        <v>1.5</v>
      </c>
      <c r="I41" s="184">
        <f>SUM('2022-07-28'!Z35:AA35)</f>
        <v>0</v>
      </c>
      <c r="J41" s="185">
        <f t="shared" si="1"/>
        <v>1.5</v>
      </c>
      <c r="K41" s="186">
        <f t="shared" si="2"/>
        <v>24.3</v>
      </c>
    </row>
    <row r="42" spans="1:14" x14ac:dyDescent="0.25">
      <c r="A42" s="83">
        <v>15</v>
      </c>
      <c r="B42" s="113" t="s">
        <v>106</v>
      </c>
      <c r="C42" s="103">
        <f>SUM('2022-07-28'!C36:G36)</f>
        <v>1.75</v>
      </c>
      <c r="D42" s="88">
        <f>SUM('2022-07-28'!H36:M36)</f>
        <v>2.25</v>
      </c>
      <c r="E42" s="88">
        <f>SUM('2022-07-28'!N36:V36)</f>
        <v>22.650000000000002</v>
      </c>
      <c r="F42" s="90">
        <f t="shared" si="0"/>
        <v>26.650000000000002</v>
      </c>
      <c r="G42" s="88">
        <f>SUM('2022-07-28'!X36)</f>
        <v>0</v>
      </c>
      <c r="H42" s="88">
        <f>SUM('2022-07-28'!Y36)</f>
        <v>1.5</v>
      </c>
      <c r="I42" s="88">
        <f>SUM('2022-07-28'!Z36:AA36)</f>
        <v>0</v>
      </c>
      <c r="J42" s="89">
        <f t="shared" si="1"/>
        <v>1.5</v>
      </c>
      <c r="K42" s="104">
        <f t="shared" si="2"/>
        <v>28.150000000000002</v>
      </c>
      <c r="L42" s="59"/>
      <c r="M42" s="3"/>
      <c r="N42" s="3"/>
    </row>
    <row r="43" spans="1:14" s="42" customFormat="1" ht="14.25" x14ac:dyDescent="0.2">
      <c r="A43" s="181">
        <v>16</v>
      </c>
      <c r="B43" s="193" t="s">
        <v>14</v>
      </c>
      <c r="C43" s="183">
        <f>SUM('2022-07-28'!C37:G37)</f>
        <v>1.75</v>
      </c>
      <c r="D43" s="184">
        <f>SUM('2022-07-28'!H37:M37)</f>
        <v>2.75</v>
      </c>
      <c r="E43" s="184">
        <f>SUM('2022-07-28'!N37:V37)</f>
        <v>13.95</v>
      </c>
      <c r="F43" s="174">
        <f t="shared" si="0"/>
        <v>18.45</v>
      </c>
      <c r="G43" s="184">
        <f>SUM('2022-07-28'!X37)</f>
        <v>0</v>
      </c>
      <c r="H43" s="184">
        <f>SUM('2022-07-28'!Y37)</f>
        <v>4.5</v>
      </c>
      <c r="I43" s="184">
        <f>SUM('2022-07-28'!Z37:AA37)</f>
        <v>0</v>
      </c>
      <c r="J43" s="185">
        <f t="shared" si="1"/>
        <v>4.5</v>
      </c>
      <c r="K43" s="186">
        <f t="shared" si="2"/>
        <v>22.95</v>
      </c>
    </row>
    <row r="44" spans="1:14" x14ac:dyDescent="0.25">
      <c r="A44" s="83">
        <v>16</v>
      </c>
      <c r="B44" s="113" t="s">
        <v>107</v>
      </c>
      <c r="C44" s="103">
        <f>SUM('2022-07-28'!C38:G38)</f>
        <v>1.75</v>
      </c>
      <c r="D44" s="88">
        <f>SUM('2022-07-28'!H38:M38)</f>
        <v>2.75</v>
      </c>
      <c r="E44" s="88">
        <f>SUM('2022-07-28'!N38:V38)</f>
        <v>14.349999999999998</v>
      </c>
      <c r="F44" s="90">
        <f t="shared" si="0"/>
        <v>18.849999999999998</v>
      </c>
      <c r="G44" s="88">
        <f>SUM('2022-07-28'!X38)</f>
        <v>0</v>
      </c>
      <c r="H44" s="88">
        <f>SUM('2022-07-28'!Y38)</f>
        <v>0.5</v>
      </c>
      <c r="I44" s="88">
        <f>SUM('2022-07-28'!Z38:AA38)</f>
        <v>0</v>
      </c>
      <c r="J44" s="89">
        <f t="shared" si="1"/>
        <v>0.5</v>
      </c>
      <c r="K44" s="104">
        <f t="shared" si="2"/>
        <v>19.349999999999998</v>
      </c>
      <c r="L44" s="59"/>
    </row>
    <row r="45" spans="1:14" s="42" customFormat="1" ht="14.25" x14ac:dyDescent="0.2">
      <c r="A45" s="181">
        <v>17</v>
      </c>
      <c r="B45" s="193" t="s">
        <v>43</v>
      </c>
      <c r="C45" s="183">
        <f>SUM('2022-07-28'!C39:G39)</f>
        <v>2</v>
      </c>
      <c r="D45" s="184">
        <f>SUM('2022-07-28'!H39:M39)</f>
        <v>0</v>
      </c>
      <c r="E45" s="184">
        <f>SUM('2022-07-28'!N39:V39)</f>
        <v>49.5</v>
      </c>
      <c r="F45" s="174">
        <f t="shared" si="0"/>
        <v>51.5</v>
      </c>
      <c r="G45" s="184">
        <f>SUM('2022-07-28'!X39)</f>
        <v>0</v>
      </c>
      <c r="H45" s="184">
        <f>SUM('2022-07-28'!Y39)</f>
        <v>0</v>
      </c>
      <c r="I45" s="184">
        <f>SUM('2022-07-28'!Z39:AA39)</f>
        <v>0</v>
      </c>
      <c r="J45" s="185">
        <f t="shared" si="1"/>
        <v>0</v>
      </c>
      <c r="K45" s="186">
        <f t="shared" si="2"/>
        <v>51.5</v>
      </c>
    </row>
    <row r="46" spans="1:14" x14ac:dyDescent="0.25">
      <c r="A46" s="83">
        <v>17</v>
      </c>
      <c r="B46" s="84" t="s">
        <v>43</v>
      </c>
      <c r="C46" s="103">
        <f>SUM('2022-07-28'!C40:G40)</f>
        <v>2</v>
      </c>
      <c r="D46" s="88">
        <f>SUM('2022-07-28'!H40:M40)</f>
        <v>0</v>
      </c>
      <c r="E46" s="88">
        <f>SUM('2022-07-28'!N40:V40)</f>
        <v>49.5</v>
      </c>
      <c r="F46" s="90">
        <f t="shared" si="0"/>
        <v>51.5</v>
      </c>
      <c r="G46" s="88">
        <f>SUM('2022-07-28'!X40)</f>
        <v>0</v>
      </c>
      <c r="H46" s="88">
        <f>SUM('2022-07-28'!Y40)</f>
        <v>0</v>
      </c>
      <c r="I46" s="88">
        <f>SUM('2022-07-28'!Z40:AA40)</f>
        <v>0</v>
      </c>
      <c r="J46" s="89">
        <f t="shared" si="1"/>
        <v>0</v>
      </c>
      <c r="K46" s="104">
        <f t="shared" si="2"/>
        <v>51.5</v>
      </c>
      <c r="L46" s="59"/>
    </row>
    <row r="47" spans="1:14" s="42" customFormat="1" ht="14.25" x14ac:dyDescent="0.2">
      <c r="A47" s="181">
        <v>18</v>
      </c>
      <c r="B47" s="182" t="s">
        <v>9</v>
      </c>
      <c r="C47" s="183">
        <f>SUM('2022-07-28'!C41:G41)</f>
        <v>1.5</v>
      </c>
      <c r="D47" s="184">
        <f>SUM('2022-07-28'!H41:M41)</f>
        <v>0</v>
      </c>
      <c r="E47" s="184">
        <f>SUM('2022-07-28'!N41:V41)</f>
        <v>15.82</v>
      </c>
      <c r="F47" s="174">
        <f t="shared" si="0"/>
        <v>17.32</v>
      </c>
      <c r="G47" s="184">
        <f>SUM('2022-07-28'!X41)</f>
        <v>0</v>
      </c>
      <c r="H47" s="184">
        <f>SUM('2022-07-28'!Y41)</f>
        <v>0</v>
      </c>
      <c r="I47" s="184">
        <f>SUM('2022-07-28'!Z41:AA41)</f>
        <v>0</v>
      </c>
      <c r="J47" s="185">
        <f t="shared" si="1"/>
        <v>0</v>
      </c>
      <c r="K47" s="186">
        <f t="shared" si="2"/>
        <v>17.32</v>
      </c>
    </row>
    <row r="48" spans="1:14" x14ac:dyDescent="0.25">
      <c r="A48" s="83">
        <v>18</v>
      </c>
      <c r="B48" s="84" t="s">
        <v>9</v>
      </c>
      <c r="C48" s="103">
        <f>SUM('2022-07-28'!C42:G42)</f>
        <v>1.5</v>
      </c>
      <c r="D48" s="88">
        <f>SUM('2022-07-28'!H42:M42)</f>
        <v>0</v>
      </c>
      <c r="E48" s="88">
        <f>SUM('2022-07-28'!N42:V42)</f>
        <v>15.82</v>
      </c>
      <c r="F48" s="90">
        <f t="shared" si="0"/>
        <v>17.32</v>
      </c>
      <c r="G48" s="88">
        <f>SUM('2022-07-28'!X42)</f>
        <v>0</v>
      </c>
      <c r="H48" s="88">
        <f>SUM('2022-07-28'!Y42)</f>
        <v>0</v>
      </c>
      <c r="I48" s="88">
        <f>SUM('2022-07-28'!Z42:AA42)</f>
        <v>0</v>
      </c>
      <c r="J48" s="89">
        <f t="shared" si="1"/>
        <v>0</v>
      </c>
      <c r="K48" s="104">
        <f t="shared" si="2"/>
        <v>17.32</v>
      </c>
      <c r="L48" s="59"/>
    </row>
    <row r="49" spans="1:12" s="42" customFormat="1" ht="14.25" x14ac:dyDescent="0.2">
      <c r="A49" s="171"/>
      <c r="B49" s="172" t="s">
        <v>35</v>
      </c>
      <c r="C49" s="173">
        <f>SUM('2022-07-28'!C43:G43)</f>
        <v>41.1</v>
      </c>
      <c r="D49" s="183">
        <f>SUM('2022-07-28'!H43:M43)</f>
        <v>62.251999999999995</v>
      </c>
      <c r="E49" s="183">
        <f>SUM('2022-07-28'!N43:V43)</f>
        <v>567.08999999999992</v>
      </c>
      <c r="F49" s="174">
        <f t="shared" si="0"/>
        <v>670.44199999999989</v>
      </c>
      <c r="G49" s="198">
        <f>SUM('2022-07-28'!X43)</f>
        <v>12.2</v>
      </c>
      <c r="H49" s="198">
        <f>SUM('2022-07-28'!Y43)</f>
        <v>46.15</v>
      </c>
      <c r="I49" s="198">
        <f>SUM('2022-07-28'!Z43:AA43)</f>
        <v>0.75</v>
      </c>
      <c r="J49" s="174">
        <f t="shared" si="1"/>
        <v>59.099999999999994</v>
      </c>
      <c r="K49" s="173">
        <f t="shared" si="2"/>
        <v>729.54199999999992</v>
      </c>
      <c r="L49" s="175"/>
    </row>
    <row r="50" spans="1:12" x14ac:dyDescent="0.25">
      <c r="A50" s="85"/>
      <c r="B50" s="105" t="s">
        <v>35</v>
      </c>
      <c r="C50" s="103">
        <f>SUM(C14+C16+C18+C20+C22+C24+C26+C28+C30+C32+C34+C36+C38+C40+C42+C44+C46+C48)</f>
        <v>41.1</v>
      </c>
      <c r="D50" s="103">
        <f t="shared" ref="D50:K50" si="3">SUM(D14+D16+D18+D20+D22+D24+D26+D28+D30+D32+D34+D36+D38+D40+D42+D44+D46+D48)</f>
        <v>64.001999999999995</v>
      </c>
      <c r="E50" s="253">
        <f t="shared" si="3"/>
        <v>572.20000000000005</v>
      </c>
      <c r="F50" s="252">
        <f t="shared" si="3"/>
        <v>677.30200000000002</v>
      </c>
      <c r="G50" s="176">
        <f t="shared" si="3"/>
        <v>10.199999999999999</v>
      </c>
      <c r="H50" s="176">
        <f t="shared" si="3"/>
        <v>46.9</v>
      </c>
      <c r="I50" s="176">
        <f t="shared" si="3"/>
        <v>0.75</v>
      </c>
      <c r="J50" s="90">
        <f t="shared" si="3"/>
        <v>57.849999999999994</v>
      </c>
      <c r="K50" s="254">
        <f t="shared" si="3"/>
        <v>735.15200000000004</v>
      </c>
      <c r="L50" s="97"/>
    </row>
    <row r="51" spans="1:12" x14ac:dyDescent="0.25">
      <c r="A51" s="15"/>
      <c r="B51" s="177"/>
      <c r="C51" s="106"/>
      <c r="D51" s="106"/>
      <c r="E51" s="106"/>
      <c r="F51" s="107"/>
      <c r="G51" s="86"/>
      <c r="H51" s="86"/>
      <c r="I51" s="86"/>
      <c r="J51" s="107"/>
      <c r="K51" s="108"/>
      <c r="L51" s="97"/>
    </row>
    <row r="52" spans="1:12" ht="46.5" customHeight="1" x14ac:dyDescent="0.25">
      <c r="A52" s="15"/>
      <c r="B52" s="226" t="s">
        <v>94</v>
      </c>
      <c r="C52" s="226"/>
      <c r="D52" s="226"/>
      <c r="E52" s="226"/>
      <c r="F52" s="226"/>
      <c r="G52" s="226"/>
      <c r="H52" s="226"/>
      <c r="I52" s="226"/>
      <c r="J52" s="226"/>
      <c r="K52" s="226"/>
    </row>
    <row r="53" spans="1:12" x14ac:dyDescent="0.25">
      <c r="A53" s="15"/>
      <c r="B53" s="118"/>
      <c r="C53" s="76"/>
      <c r="D53" s="16"/>
      <c r="E53" s="17"/>
      <c r="F53" s="17"/>
    </row>
    <row r="54" spans="1:12" ht="43.5" x14ac:dyDescent="0.25">
      <c r="A54" s="15"/>
      <c r="B54" s="77" t="s">
        <v>54</v>
      </c>
      <c r="C54" s="78" t="s">
        <v>83</v>
      </c>
      <c r="D54" s="79" t="s">
        <v>50</v>
      </c>
      <c r="F54" s="17"/>
    </row>
    <row r="55" spans="1:12" x14ac:dyDescent="0.25">
      <c r="A55" s="15"/>
      <c r="B55" s="87">
        <f>SUM('2022-07-28'!N51)</f>
        <v>10</v>
      </c>
      <c r="C55" s="87">
        <f>SUM('2022-07-28'!P51)</f>
        <v>0.4</v>
      </c>
      <c r="D55" s="80">
        <f>SUM(B55:C55)</f>
        <v>10.4</v>
      </c>
      <c r="F55" s="17"/>
    </row>
    <row r="56" spans="1:12" x14ac:dyDescent="0.25">
      <c r="A56" s="15"/>
      <c r="B56" s="118"/>
      <c r="C56" s="118"/>
      <c r="D56" s="16"/>
      <c r="E56" s="17"/>
      <c r="F56" s="17"/>
    </row>
    <row r="57" spans="1:12" x14ac:dyDescent="0.25">
      <c r="A57" s="15"/>
      <c r="B57" s="232" t="s">
        <v>90</v>
      </c>
      <c r="C57" s="232"/>
      <c r="D57" s="232"/>
      <c r="E57" s="232"/>
      <c r="F57" s="81"/>
    </row>
    <row r="58" spans="1:12" x14ac:dyDescent="0.25">
      <c r="A58" s="15"/>
      <c r="B58" s="232"/>
      <c r="C58" s="232"/>
      <c r="D58" s="232"/>
      <c r="E58" s="232"/>
      <c r="F58" s="81"/>
    </row>
    <row r="59" spans="1:12" x14ac:dyDescent="0.25">
      <c r="A59" s="15"/>
      <c r="B59" s="15"/>
      <c r="C59" s="123"/>
      <c r="D59" s="82"/>
      <c r="E59" s="123"/>
      <c r="F59" s="123"/>
      <c r="G59" s="19"/>
      <c r="H59" s="19"/>
      <c r="I59" s="19"/>
    </row>
    <row r="60" spans="1:12" x14ac:dyDescent="0.25">
      <c r="A60" s="233" t="s">
        <v>84</v>
      </c>
      <c r="B60" s="233" t="s">
        <v>0</v>
      </c>
      <c r="C60" s="233" t="s">
        <v>54</v>
      </c>
      <c r="D60" s="235" t="s">
        <v>51</v>
      </c>
      <c r="E60" s="237" t="s">
        <v>50</v>
      </c>
      <c r="F60" s="238"/>
      <c r="G60" s="238"/>
      <c r="H60" s="124"/>
      <c r="I60" s="19"/>
    </row>
    <row r="61" spans="1:12" ht="54" customHeight="1" x14ac:dyDescent="0.25">
      <c r="A61" s="234"/>
      <c r="B61" s="234"/>
      <c r="C61" s="234"/>
      <c r="D61" s="236"/>
      <c r="E61" s="237"/>
      <c r="F61" s="238"/>
      <c r="G61" s="238"/>
      <c r="H61" s="124"/>
      <c r="I61" s="19"/>
    </row>
    <row r="62" spans="1:12" x14ac:dyDescent="0.25">
      <c r="A62" s="83">
        <v>1</v>
      </c>
      <c r="B62" s="84" t="s">
        <v>81</v>
      </c>
      <c r="C62" s="176">
        <f>SUM('2022-07-28'!N63)</f>
        <v>15.45</v>
      </c>
      <c r="D62" s="90">
        <f>SUM(C62)</f>
        <v>15.45</v>
      </c>
      <c r="E62" s="89">
        <f>SUM(D62)</f>
        <v>15.45</v>
      </c>
      <c r="F62" s="100"/>
      <c r="G62" s="101"/>
      <c r="H62" s="101"/>
      <c r="I62" s="19"/>
    </row>
    <row r="63" spans="1:12" x14ac:dyDescent="0.25">
      <c r="A63" s="15"/>
      <c r="B63" s="16"/>
      <c r="C63" s="86"/>
      <c r="D63" s="86"/>
      <c r="E63" s="19"/>
      <c r="F63" s="16"/>
      <c r="G63" s="19"/>
      <c r="H63" s="19"/>
      <c r="I63" s="19"/>
    </row>
    <row r="64" spans="1:12" x14ac:dyDescent="0.25">
      <c r="A64" s="114" t="s">
        <v>85</v>
      </c>
      <c r="B64" s="114"/>
      <c r="C64" s="16"/>
      <c r="D64" s="16"/>
      <c r="E64" s="16"/>
      <c r="F64" s="16"/>
      <c r="G64" s="16"/>
      <c r="H64" s="16"/>
      <c r="I64" s="16"/>
      <c r="J64" s="16"/>
      <c r="K64" s="16"/>
      <c r="L64" s="35"/>
    </row>
    <row r="65" spans="1:11" x14ac:dyDescent="0.25">
      <c r="A65" s="1" t="s">
        <v>82</v>
      </c>
      <c r="B65" s="1"/>
      <c r="C65" s="1"/>
      <c r="E65" s="19"/>
      <c r="F65" s="19"/>
      <c r="G65" s="19"/>
      <c r="H65" s="19"/>
      <c r="I65" s="19"/>
      <c r="K65" s="1"/>
    </row>
    <row r="66" spans="1:11" x14ac:dyDescent="0.25">
      <c r="A66" s="1" t="s">
        <v>77</v>
      </c>
      <c r="B66" s="1"/>
      <c r="C66" s="1"/>
      <c r="F66" s="1"/>
      <c r="K66" s="1"/>
    </row>
    <row r="67" spans="1:11" x14ac:dyDescent="0.25">
      <c r="A67" s="15"/>
      <c r="B67" s="16"/>
      <c r="C67" s="16"/>
    </row>
    <row r="68" spans="1:11" x14ac:dyDescent="0.25">
      <c r="A68" s="15"/>
      <c r="B68" s="16"/>
      <c r="C68" s="16"/>
    </row>
    <row r="69" spans="1:11" x14ac:dyDescent="0.25">
      <c r="A69" s="15"/>
      <c r="B69" s="16"/>
      <c r="C69" s="16"/>
    </row>
    <row r="70" spans="1:11" x14ac:dyDescent="0.25">
      <c r="A70" s="15"/>
      <c r="B70" s="16"/>
      <c r="C70" s="16"/>
    </row>
    <row r="71" spans="1:11" x14ac:dyDescent="0.25">
      <c r="A71" s="15"/>
      <c r="B71" s="16"/>
      <c r="C71" s="16"/>
    </row>
    <row r="72" spans="1:11" x14ac:dyDescent="0.25">
      <c r="A72" s="15"/>
      <c r="B72" s="16"/>
      <c r="C72" s="16"/>
    </row>
    <row r="73" spans="1:11" x14ac:dyDescent="0.25">
      <c r="A73" s="15"/>
      <c r="B73" s="16"/>
      <c r="C73" s="16"/>
    </row>
    <row r="74" spans="1:11" x14ac:dyDescent="0.25">
      <c r="A74" s="15"/>
      <c r="B74" s="16"/>
      <c r="C74" s="16"/>
    </row>
    <row r="75" spans="1:11" x14ac:dyDescent="0.25">
      <c r="A75" s="15"/>
      <c r="B75" s="16"/>
      <c r="C75" s="16"/>
    </row>
    <row r="76" spans="1:11" x14ac:dyDescent="0.25">
      <c r="A76" s="15"/>
      <c r="B76" s="16"/>
      <c r="C76" s="16"/>
    </row>
    <row r="77" spans="1:11" x14ac:dyDescent="0.25">
      <c r="A77" s="15"/>
      <c r="B77" s="16"/>
      <c r="C77" s="16"/>
    </row>
    <row r="78" spans="1:11" x14ac:dyDescent="0.25">
      <c r="A78" s="15"/>
      <c r="B78" s="16"/>
      <c r="C78" s="16"/>
    </row>
    <row r="79" spans="1:11" x14ac:dyDescent="0.25">
      <c r="A79" s="15"/>
      <c r="B79" s="16"/>
      <c r="C79" s="16"/>
    </row>
    <row r="80" spans="1:11" x14ac:dyDescent="0.25">
      <c r="A80" s="15"/>
      <c r="B80" s="16"/>
      <c r="C80" s="16"/>
    </row>
    <row r="81" spans="1:3" x14ac:dyDescent="0.25">
      <c r="A81" s="15"/>
      <c r="B81" s="16"/>
      <c r="C81" s="16"/>
    </row>
    <row r="82" spans="1:3" x14ac:dyDescent="0.25">
      <c r="A82" s="15"/>
      <c r="B82" s="16"/>
      <c r="C82" s="16"/>
    </row>
    <row r="83" spans="1:3" x14ac:dyDescent="0.25">
      <c r="A83" s="15"/>
      <c r="B83" s="16"/>
      <c r="C83" s="16"/>
    </row>
    <row r="84" spans="1:3" x14ac:dyDescent="0.25">
      <c r="A84" s="15"/>
      <c r="B84" s="16"/>
      <c r="C84" s="16"/>
    </row>
    <row r="85" spans="1:3" x14ac:dyDescent="0.25">
      <c r="A85" s="15"/>
      <c r="B85" s="16"/>
      <c r="C85" s="16"/>
    </row>
    <row r="86" spans="1:3" x14ac:dyDescent="0.25">
      <c r="A86" s="15"/>
      <c r="B86" s="16"/>
      <c r="C86" s="16"/>
    </row>
    <row r="87" spans="1:3" x14ac:dyDescent="0.25">
      <c r="A87" s="15"/>
      <c r="B87" s="16"/>
      <c r="C87" s="16"/>
    </row>
    <row r="88" spans="1:3" x14ac:dyDescent="0.25">
      <c r="A88" s="15"/>
      <c r="B88" s="16"/>
      <c r="C88" s="16"/>
    </row>
    <row r="89" spans="1:3" x14ac:dyDescent="0.25">
      <c r="A89" s="15"/>
      <c r="B89" s="16"/>
      <c r="C89" s="16"/>
    </row>
    <row r="90" spans="1:3" x14ac:dyDescent="0.25">
      <c r="A90" s="15"/>
      <c r="B90" s="16"/>
      <c r="C90" s="16"/>
    </row>
    <row r="91" spans="1:3" x14ac:dyDescent="0.25">
      <c r="A91" s="15"/>
      <c r="B91" s="16"/>
      <c r="C91" s="16"/>
    </row>
    <row r="92" spans="1:3" x14ac:dyDescent="0.25">
      <c r="A92" s="15"/>
      <c r="B92" s="16"/>
      <c r="C92" s="16"/>
    </row>
    <row r="93" spans="1:3" x14ac:dyDescent="0.25">
      <c r="A93" s="15"/>
      <c r="B93" s="16"/>
      <c r="C93" s="16"/>
    </row>
    <row r="94" spans="1:3" x14ac:dyDescent="0.25">
      <c r="A94" s="15"/>
      <c r="B94" s="16"/>
      <c r="C94" s="16"/>
    </row>
    <row r="95" spans="1:3" x14ac:dyDescent="0.25">
      <c r="A95" s="15"/>
      <c r="B95" s="16"/>
      <c r="C95" s="16"/>
    </row>
    <row r="96" spans="1:3" x14ac:dyDescent="0.25">
      <c r="A96" s="15"/>
      <c r="B96" s="16"/>
      <c r="C96" s="16"/>
    </row>
    <row r="97" spans="1:3" x14ac:dyDescent="0.25">
      <c r="A97" s="15"/>
      <c r="B97" s="16"/>
      <c r="C97" s="16"/>
    </row>
    <row r="98" spans="1:3" x14ac:dyDescent="0.25">
      <c r="A98" s="15"/>
      <c r="B98" s="16"/>
      <c r="C98" s="16"/>
    </row>
    <row r="99" spans="1:3" x14ac:dyDescent="0.25">
      <c r="A99" s="15"/>
      <c r="B99" s="16"/>
      <c r="C99" s="16"/>
    </row>
    <row r="100" spans="1:3" x14ac:dyDescent="0.25">
      <c r="A100" s="15"/>
      <c r="B100" s="16"/>
      <c r="C100" s="16"/>
    </row>
    <row r="101" spans="1:3" x14ac:dyDescent="0.25">
      <c r="A101" s="15"/>
      <c r="B101" s="16"/>
      <c r="C101" s="16"/>
    </row>
    <row r="102" spans="1:3" x14ac:dyDescent="0.25">
      <c r="A102" s="15"/>
      <c r="B102" s="16"/>
      <c r="C102" s="16"/>
    </row>
    <row r="103" spans="1:3" x14ac:dyDescent="0.25">
      <c r="A103" s="15"/>
      <c r="B103" s="16"/>
      <c r="C103" s="16"/>
    </row>
    <row r="104" spans="1:3" x14ac:dyDescent="0.25">
      <c r="A104" s="15"/>
      <c r="B104" s="16"/>
      <c r="C104" s="16"/>
    </row>
    <row r="105" spans="1:3" x14ac:dyDescent="0.25">
      <c r="A105" s="15"/>
      <c r="B105" s="16"/>
      <c r="C105" s="16"/>
    </row>
    <row r="106" spans="1:3" x14ac:dyDescent="0.25">
      <c r="A106" s="15"/>
      <c r="B106" s="16"/>
      <c r="C106" s="16"/>
    </row>
    <row r="107" spans="1:3" x14ac:dyDescent="0.25">
      <c r="A107" s="15"/>
      <c r="B107" s="16"/>
      <c r="C107" s="16"/>
    </row>
    <row r="108" spans="1:3" x14ac:dyDescent="0.25">
      <c r="A108" s="15"/>
      <c r="B108" s="16"/>
      <c r="C108" s="16"/>
    </row>
    <row r="109" spans="1:3" x14ac:dyDescent="0.25">
      <c r="A109" s="15"/>
      <c r="B109" s="16"/>
      <c r="C109" s="16"/>
    </row>
    <row r="110" spans="1:3" x14ac:dyDescent="0.25">
      <c r="A110" s="15"/>
      <c r="B110" s="16"/>
      <c r="C110" s="16"/>
    </row>
    <row r="111" spans="1:3" x14ac:dyDescent="0.25">
      <c r="A111" s="15"/>
      <c r="B111" s="16"/>
      <c r="C111" s="16"/>
    </row>
    <row r="112" spans="1:3" x14ac:dyDescent="0.25">
      <c r="A112" s="15"/>
      <c r="B112" s="16"/>
      <c r="C112" s="16"/>
    </row>
    <row r="113" spans="1:3" x14ac:dyDescent="0.25">
      <c r="A113" s="15"/>
      <c r="B113" s="16"/>
      <c r="C113" s="16"/>
    </row>
    <row r="114" spans="1:3" x14ac:dyDescent="0.25">
      <c r="A114" s="15"/>
      <c r="B114" s="16"/>
      <c r="C114" s="16"/>
    </row>
    <row r="115" spans="1:3" x14ac:dyDescent="0.25">
      <c r="A115" s="15"/>
      <c r="B115" s="16"/>
      <c r="C115" s="16"/>
    </row>
    <row r="116" spans="1:3" x14ac:dyDescent="0.25">
      <c r="A116" s="15"/>
      <c r="B116" s="16"/>
      <c r="C116" s="16"/>
    </row>
    <row r="117" spans="1:3" x14ac:dyDescent="0.25">
      <c r="A117" s="15"/>
      <c r="B117" s="16"/>
      <c r="C117" s="16"/>
    </row>
    <row r="118" spans="1:3" x14ac:dyDescent="0.25">
      <c r="A118" s="15"/>
      <c r="B118" s="16"/>
      <c r="C118" s="16"/>
    </row>
    <row r="119" spans="1:3" x14ac:dyDescent="0.25">
      <c r="A119" s="15"/>
      <c r="B119" s="16"/>
      <c r="C119" s="16"/>
    </row>
    <row r="120" spans="1:3" x14ac:dyDescent="0.25">
      <c r="A120" s="15"/>
      <c r="B120" s="16"/>
      <c r="C120" s="16"/>
    </row>
    <row r="121" spans="1:3" x14ac:dyDescent="0.25">
      <c r="A121" s="15"/>
      <c r="B121" s="16"/>
      <c r="C121" s="16"/>
    </row>
    <row r="122" spans="1:3" x14ac:dyDescent="0.25">
      <c r="A122" s="15"/>
      <c r="B122" s="16"/>
      <c r="C122" s="16"/>
    </row>
    <row r="123" spans="1:3" x14ac:dyDescent="0.25">
      <c r="A123" s="15"/>
      <c r="B123" s="16"/>
      <c r="C123" s="16"/>
    </row>
    <row r="124" spans="1:3" x14ac:dyDescent="0.25">
      <c r="A124" s="15"/>
      <c r="B124" s="16"/>
      <c r="C124" s="16"/>
    </row>
    <row r="125" spans="1:3" x14ac:dyDescent="0.25">
      <c r="A125" s="15"/>
      <c r="B125" s="16"/>
      <c r="C125" s="16"/>
    </row>
    <row r="126" spans="1:3" x14ac:dyDescent="0.25">
      <c r="A126" s="15"/>
      <c r="B126" s="16"/>
      <c r="C126" s="16"/>
    </row>
    <row r="127" spans="1:3" x14ac:dyDescent="0.25">
      <c r="A127" s="15"/>
      <c r="B127" s="16"/>
      <c r="C127" s="16"/>
    </row>
    <row r="128" spans="1:3" x14ac:dyDescent="0.25">
      <c r="A128" s="15"/>
      <c r="B128" s="16"/>
      <c r="C128" s="16"/>
    </row>
    <row r="129" spans="1:3" x14ac:dyDescent="0.25">
      <c r="A129" s="15"/>
      <c r="B129" s="16"/>
      <c r="C129" s="16"/>
    </row>
    <row r="130" spans="1:3" x14ac:dyDescent="0.25">
      <c r="A130" s="15"/>
      <c r="B130" s="16"/>
      <c r="C130" s="16"/>
    </row>
    <row r="131" spans="1:3" x14ac:dyDescent="0.25">
      <c r="A131" s="15"/>
      <c r="B131" s="16"/>
      <c r="C131" s="16"/>
    </row>
    <row r="132" spans="1:3" x14ac:dyDescent="0.25">
      <c r="A132" s="15"/>
      <c r="B132" s="16"/>
      <c r="C132" s="16"/>
    </row>
    <row r="133" spans="1:3" x14ac:dyDescent="0.25">
      <c r="A133" s="15"/>
      <c r="B133" s="16"/>
      <c r="C133" s="16"/>
    </row>
    <row r="134" spans="1:3" x14ac:dyDescent="0.25">
      <c r="A134" s="15"/>
      <c r="B134" s="16"/>
      <c r="C134" s="16"/>
    </row>
    <row r="135" spans="1:3" x14ac:dyDescent="0.25">
      <c r="A135" s="15"/>
      <c r="B135" s="16"/>
      <c r="C135" s="16"/>
    </row>
    <row r="136" spans="1:3" x14ac:dyDescent="0.25">
      <c r="A136" s="15"/>
      <c r="B136" s="16"/>
      <c r="C136" s="16"/>
    </row>
    <row r="137" spans="1:3" x14ac:dyDescent="0.25">
      <c r="A137" s="15"/>
      <c r="B137" s="16"/>
      <c r="C137" s="16"/>
    </row>
    <row r="138" spans="1:3" x14ac:dyDescent="0.25">
      <c r="A138" s="15"/>
      <c r="B138" s="16"/>
      <c r="C138" s="16"/>
    </row>
    <row r="139" spans="1:3" x14ac:dyDescent="0.25">
      <c r="A139" s="15"/>
      <c r="B139" s="16"/>
      <c r="C139" s="16"/>
    </row>
    <row r="140" spans="1:3" x14ac:dyDescent="0.25">
      <c r="A140" s="15"/>
      <c r="B140" s="16"/>
      <c r="C140" s="16"/>
    </row>
    <row r="141" spans="1:3" x14ac:dyDescent="0.25">
      <c r="A141" s="15"/>
      <c r="B141" s="16"/>
      <c r="C141" s="16"/>
    </row>
    <row r="142" spans="1:3" x14ac:dyDescent="0.25">
      <c r="A142" s="15"/>
      <c r="B142" s="16"/>
      <c r="C142" s="16"/>
    </row>
    <row r="143" spans="1:3" x14ac:dyDescent="0.25">
      <c r="A143" s="15"/>
      <c r="B143" s="16"/>
      <c r="C143" s="16"/>
    </row>
    <row r="144" spans="1:3" x14ac:dyDescent="0.25">
      <c r="A144" s="15"/>
      <c r="B144" s="16"/>
      <c r="C144" s="16"/>
    </row>
    <row r="145" spans="1:3" x14ac:dyDescent="0.25">
      <c r="A145" s="15"/>
      <c r="B145" s="16"/>
      <c r="C145" s="16"/>
    </row>
    <row r="146" spans="1:3" x14ac:dyDescent="0.25">
      <c r="A146" s="15"/>
      <c r="B146" s="16"/>
      <c r="C146" s="16"/>
    </row>
    <row r="147" spans="1:3" x14ac:dyDescent="0.25">
      <c r="A147" s="15"/>
      <c r="B147" s="16"/>
      <c r="C147" s="16"/>
    </row>
    <row r="148" spans="1:3" x14ac:dyDescent="0.25">
      <c r="A148" s="15"/>
      <c r="B148" s="16"/>
      <c r="C148" s="16"/>
    </row>
    <row r="149" spans="1:3" x14ac:dyDescent="0.25">
      <c r="A149" s="15"/>
      <c r="B149" s="16"/>
      <c r="C149" s="16"/>
    </row>
    <row r="150" spans="1:3" x14ac:dyDescent="0.25">
      <c r="A150" s="15"/>
      <c r="B150" s="16"/>
      <c r="C150" s="16"/>
    </row>
    <row r="151" spans="1:3" x14ac:dyDescent="0.25">
      <c r="A151" s="15"/>
      <c r="B151" s="16"/>
      <c r="C151" s="16"/>
    </row>
    <row r="152" spans="1:3" x14ac:dyDescent="0.25">
      <c r="A152" s="15"/>
      <c r="B152" s="16"/>
      <c r="C152" s="16"/>
    </row>
    <row r="153" spans="1:3" x14ac:dyDescent="0.25">
      <c r="A153" s="15"/>
      <c r="B153" s="16"/>
      <c r="C153" s="16"/>
    </row>
    <row r="154" spans="1:3" x14ac:dyDescent="0.25">
      <c r="A154" s="15"/>
      <c r="B154" s="16"/>
      <c r="C154" s="16"/>
    </row>
  </sheetData>
  <mergeCells count="17">
    <mergeCell ref="A7:K9"/>
    <mergeCell ref="A11:A12"/>
    <mergeCell ref="B11:B12"/>
    <mergeCell ref="C11:E11"/>
    <mergeCell ref="F11:F12"/>
    <mergeCell ref="G11:I11"/>
    <mergeCell ref="J11:J12"/>
    <mergeCell ref="K11:K12"/>
    <mergeCell ref="B52:K52"/>
    <mergeCell ref="B57:E58"/>
    <mergeCell ref="A60:A61"/>
    <mergeCell ref="B60:B61"/>
    <mergeCell ref="C60:C61"/>
    <mergeCell ref="D60:D61"/>
    <mergeCell ref="E60:E61"/>
    <mergeCell ref="F60:F61"/>
    <mergeCell ref="G60:G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Suderinamumo ataskaita</vt:lpstr>
      <vt:lpstr>2022-07-28</vt:lpstr>
      <vt:lpstr>2022-07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2022-07-12T06:15:08Z</cp:lastPrinted>
  <dcterms:created xsi:type="dcterms:W3CDTF">2013-07-16T13:12:06Z</dcterms:created>
  <dcterms:modified xsi:type="dcterms:W3CDTF">2022-07-15T08:29:07Z</dcterms:modified>
</cp:coreProperties>
</file>