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4 progr. asignavimų suvestinė" sheetId="4" r:id="rId1"/>
  </sheets>
  <calcPr calcId="152511"/>
  <fileRecoveryPr autoRecover="0"/>
</workbook>
</file>

<file path=xl/calcChain.xml><?xml version="1.0" encoding="utf-8"?>
<calcChain xmlns="http://schemas.openxmlformats.org/spreadsheetml/2006/main">
  <c r="W51" i="4" l="1"/>
  <c r="V51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W146" i="4" l="1"/>
  <c r="V146" i="4"/>
  <c r="V147" i="4" s="1"/>
  <c r="V148" i="4" s="1"/>
  <c r="U146" i="4"/>
  <c r="U147" i="4" s="1"/>
  <c r="U148" i="4" s="1"/>
  <c r="T146" i="4"/>
  <c r="T147" i="4" s="1"/>
  <c r="T148" i="4" s="1"/>
  <c r="S146" i="4"/>
  <c r="S147" i="4"/>
  <c r="S148" i="4" s="1"/>
  <c r="R146" i="4"/>
  <c r="R147" i="4" s="1"/>
  <c r="R148" i="4" s="1"/>
  <c r="Q146" i="4"/>
  <c r="Q147" i="4" s="1"/>
  <c r="Q148" i="4" s="1"/>
  <c r="P146" i="4"/>
  <c r="O146" i="4"/>
  <c r="N146" i="4"/>
  <c r="N147" i="4"/>
  <c r="N148" i="4" s="1"/>
  <c r="M146" i="4"/>
  <c r="M147" i="4" s="1"/>
  <c r="M148" i="4" s="1"/>
  <c r="L146" i="4"/>
  <c r="L147" i="4" s="1"/>
  <c r="L148" i="4" s="1"/>
  <c r="K146" i="4"/>
  <c r="J146" i="4"/>
  <c r="I146" i="4"/>
  <c r="I147" i="4"/>
  <c r="I148" i="4"/>
  <c r="H146" i="4"/>
  <c r="W113" i="4"/>
  <c r="V113" i="4"/>
  <c r="U113" i="4"/>
  <c r="T113" i="4"/>
  <c r="S113" i="4"/>
  <c r="R113" i="4"/>
  <c r="Q113" i="4"/>
  <c r="P113" i="4"/>
  <c r="O113" i="4"/>
  <c r="N113" i="4"/>
  <c r="M113" i="4"/>
  <c r="L113" i="4"/>
  <c r="K113" i="4"/>
  <c r="J113" i="4"/>
  <c r="I113" i="4"/>
  <c r="H113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W132" i="4"/>
  <c r="W133" i="4" s="1"/>
  <c r="V132" i="4"/>
  <c r="V133" i="4" s="1"/>
  <c r="U132" i="4"/>
  <c r="U133" i="4" s="1"/>
  <c r="T132" i="4"/>
  <c r="T133" i="4" s="1"/>
  <c r="S132" i="4"/>
  <c r="S133" i="4" s="1"/>
  <c r="R132" i="4"/>
  <c r="R133" i="4" s="1"/>
  <c r="R140" i="4" s="1"/>
  <c r="Q132" i="4"/>
  <c r="Q133" i="4" s="1"/>
  <c r="P132" i="4"/>
  <c r="P133" i="4" s="1"/>
  <c r="O132" i="4"/>
  <c r="O133" i="4"/>
  <c r="N132" i="4"/>
  <c r="N133" i="4" s="1"/>
  <c r="M132" i="4"/>
  <c r="M133" i="4"/>
  <c r="L132" i="4"/>
  <c r="L133" i="4" s="1"/>
  <c r="K132" i="4"/>
  <c r="K133" i="4" s="1"/>
  <c r="J132" i="4"/>
  <c r="J133" i="4"/>
  <c r="I132" i="4"/>
  <c r="I133" i="4" s="1"/>
  <c r="H132" i="4"/>
  <c r="H133" i="4" s="1"/>
  <c r="W96" i="4"/>
  <c r="V96" i="4"/>
  <c r="U96" i="4"/>
  <c r="T96" i="4"/>
  <c r="S96" i="4"/>
  <c r="R96" i="4"/>
  <c r="Q96" i="4"/>
  <c r="Q97" i="4" s="1"/>
  <c r="P96" i="4"/>
  <c r="O96" i="4"/>
  <c r="N96" i="4"/>
  <c r="N97" i="4" s="1"/>
  <c r="M96" i="4"/>
  <c r="L96" i="4"/>
  <c r="K96" i="4"/>
  <c r="I96" i="4"/>
  <c r="H96" i="4"/>
  <c r="H97" i="4" s="1"/>
  <c r="W65" i="4"/>
  <c r="V65" i="4"/>
  <c r="U65" i="4"/>
  <c r="T65" i="4"/>
  <c r="S65" i="4"/>
  <c r="R65" i="4"/>
  <c r="Q65" i="4"/>
  <c r="Q66" i="4" s="1"/>
  <c r="P65" i="4"/>
  <c r="O65" i="4"/>
  <c r="N65" i="4"/>
  <c r="M65" i="4"/>
  <c r="L65" i="4"/>
  <c r="K65" i="4"/>
  <c r="J65" i="4"/>
  <c r="I65" i="4"/>
  <c r="H65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M35" i="4"/>
  <c r="H35" i="4"/>
  <c r="I35" i="4"/>
  <c r="J35" i="4"/>
  <c r="K35" i="4"/>
  <c r="W35" i="4"/>
  <c r="V35" i="4"/>
  <c r="U35" i="4"/>
  <c r="T35" i="4"/>
  <c r="S35" i="4"/>
  <c r="R35" i="4"/>
  <c r="Q35" i="4"/>
  <c r="P35" i="4"/>
  <c r="O35" i="4"/>
  <c r="N35" i="4"/>
  <c r="L35" i="4"/>
  <c r="W160" i="4"/>
  <c r="W161" i="4"/>
  <c r="W162" i="4" s="1"/>
  <c r="V160" i="4"/>
  <c r="V161" i="4"/>
  <c r="V162" i="4" s="1"/>
  <c r="U160" i="4"/>
  <c r="U161" i="4" s="1"/>
  <c r="U162" i="4" s="1"/>
  <c r="T160" i="4"/>
  <c r="T161" i="4" s="1"/>
  <c r="T162" i="4" s="1"/>
  <c r="S160" i="4"/>
  <c r="S161" i="4" s="1"/>
  <c r="S162" i="4" s="1"/>
  <c r="R160" i="4"/>
  <c r="R161" i="4" s="1"/>
  <c r="R162" i="4" s="1"/>
  <c r="Q160" i="4"/>
  <c r="Q161" i="4" s="1"/>
  <c r="Q162" i="4" s="1"/>
  <c r="P160" i="4"/>
  <c r="P161" i="4"/>
  <c r="P162" i="4" s="1"/>
  <c r="O160" i="4"/>
  <c r="O161" i="4" s="1"/>
  <c r="O162" i="4" s="1"/>
  <c r="N160" i="4"/>
  <c r="N161" i="4" s="1"/>
  <c r="N162" i="4" s="1"/>
  <c r="M160" i="4"/>
  <c r="M161" i="4" s="1"/>
  <c r="M162" i="4" s="1"/>
  <c r="L160" i="4"/>
  <c r="L161" i="4" s="1"/>
  <c r="L162" i="4" s="1"/>
  <c r="K160" i="4"/>
  <c r="K161" i="4"/>
  <c r="K162" i="4" s="1"/>
  <c r="J160" i="4"/>
  <c r="J161" i="4" s="1"/>
  <c r="J162" i="4" s="1"/>
  <c r="I160" i="4"/>
  <c r="I161" i="4" s="1"/>
  <c r="I162" i="4" s="1"/>
  <c r="H160" i="4"/>
  <c r="H161" i="4" s="1"/>
  <c r="H162" i="4" s="1"/>
  <c r="W153" i="4"/>
  <c r="W154" i="4"/>
  <c r="W155" i="4" s="1"/>
  <c r="V153" i="4"/>
  <c r="V154" i="4" s="1"/>
  <c r="V155" i="4" s="1"/>
  <c r="U153" i="4"/>
  <c r="U154" i="4" s="1"/>
  <c r="U155" i="4" s="1"/>
  <c r="T153" i="4"/>
  <c r="T154" i="4" s="1"/>
  <c r="T155" i="4" s="1"/>
  <c r="S153" i="4"/>
  <c r="S154" i="4" s="1"/>
  <c r="S155" i="4" s="1"/>
  <c r="R153" i="4"/>
  <c r="R154" i="4"/>
  <c r="R155" i="4" s="1"/>
  <c r="Q153" i="4"/>
  <c r="Q154" i="4" s="1"/>
  <c r="Q155" i="4" s="1"/>
  <c r="P153" i="4"/>
  <c r="P154" i="4" s="1"/>
  <c r="P155" i="4" s="1"/>
  <c r="O153" i="4"/>
  <c r="O154" i="4" s="1"/>
  <c r="O155" i="4" s="1"/>
  <c r="N153" i="4"/>
  <c r="N154" i="4"/>
  <c r="N155" i="4" s="1"/>
  <c r="M153" i="4"/>
  <c r="M154" i="4"/>
  <c r="M155" i="4"/>
  <c r="L153" i="4"/>
  <c r="L154" i="4" s="1"/>
  <c r="L155" i="4" s="1"/>
  <c r="K153" i="4"/>
  <c r="K154" i="4" s="1"/>
  <c r="K155" i="4" s="1"/>
  <c r="J153" i="4"/>
  <c r="J154" i="4"/>
  <c r="J155" i="4" s="1"/>
  <c r="I153" i="4"/>
  <c r="I154" i="4" s="1"/>
  <c r="I155" i="4" s="1"/>
  <c r="H153" i="4"/>
  <c r="H154" i="4"/>
  <c r="H155" i="4" s="1"/>
  <c r="W147" i="4"/>
  <c r="W148" i="4" s="1"/>
  <c r="P147" i="4"/>
  <c r="P148" i="4" s="1"/>
  <c r="O147" i="4"/>
  <c r="O148" i="4" s="1"/>
  <c r="K147" i="4"/>
  <c r="K148" i="4" s="1"/>
  <c r="J147" i="4"/>
  <c r="J148" i="4"/>
  <c r="H147" i="4"/>
  <c r="H148" i="4" s="1"/>
  <c r="W138" i="4"/>
  <c r="W139" i="4" s="1"/>
  <c r="V138" i="4"/>
  <c r="V139" i="4"/>
  <c r="U138" i="4"/>
  <c r="U139" i="4" s="1"/>
  <c r="U140" i="4" s="1"/>
  <c r="T138" i="4"/>
  <c r="T139" i="4"/>
  <c r="S138" i="4"/>
  <c r="S139" i="4"/>
  <c r="R138" i="4"/>
  <c r="R139" i="4"/>
  <c r="Q138" i="4"/>
  <c r="Q139" i="4" s="1"/>
  <c r="P138" i="4"/>
  <c r="P139" i="4" s="1"/>
  <c r="O138" i="4"/>
  <c r="O139" i="4" s="1"/>
  <c r="N138" i="4"/>
  <c r="N139" i="4"/>
  <c r="M138" i="4"/>
  <c r="M139" i="4" s="1"/>
  <c r="M140" i="4" s="1"/>
  <c r="L138" i="4"/>
  <c r="L139" i="4"/>
  <c r="K138" i="4"/>
  <c r="K139" i="4" s="1"/>
  <c r="J138" i="4"/>
  <c r="J139" i="4" s="1"/>
  <c r="J140" i="4" s="1"/>
  <c r="I138" i="4"/>
  <c r="I139" i="4" s="1"/>
  <c r="H138" i="4"/>
  <c r="H139" i="4" s="1"/>
  <c r="W125" i="4"/>
  <c r="V125" i="4"/>
  <c r="U125" i="4"/>
  <c r="T125" i="4"/>
  <c r="S125" i="4"/>
  <c r="R125" i="4"/>
  <c r="Q125" i="4"/>
  <c r="P125" i="4"/>
  <c r="O125" i="4"/>
  <c r="N125" i="4"/>
  <c r="M125" i="4"/>
  <c r="L125" i="4"/>
  <c r="K125" i="4"/>
  <c r="K126" i="4" s="1"/>
  <c r="K127" i="4" s="1"/>
  <c r="J125" i="4"/>
  <c r="I125" i="4"/>
  <c r="H125" i="4"/>
  <c r="W122" i="4"/>
  <c r="W126" i="4" s="1"/>
  <c r="W127" i="4" s="1"/>
  <c r="V122" i="4"/>
  <c r="V126" i="4"/>
  <c r="V127" i="4" s="1"/>
  <c r="U122" i="4"/>
  <c r="U126" i="4"/>
  <c r="U127" i="4" s="1"/>
  <c r="T122" i="4"/>
  <c r="T126" i="4"/>
  <c r="T127" i="4"/>
  <c r="S122" i="4"/>
  <c r="R122" i="4"/>
  <c r="R126" i="4"/>
  <c r="R127" i="4" s="1"/>
  <c r="Q122" i="4"/>
  <c r="Q126" i="4" s="1"/>
  <c r="Q127" i="4" s="1"/>
  <c r="P122" i="4"/>
  <c r="P126" i="4"/>
  <c r="P127" i="4" s="1"/>
  <c r="O122" i="4"/>
  <c r="N122" i="4"/>
  <c r="N126" i="4"/>
  <c r="N127" i="4" s="1"/>
  <c r="M122" i="4"/>
  <c r="M126" i="4"/>
  <c r="M127" i="4"/>
  <c r="L122" i="4"/>
  <c r="K122" i="4"/>
  <c r="J122" i="4"/>
  <c r="J126" i="4"/>
  <c r="J127" i="4" s="1"/>
  <c r="I122" i="4"/>
  <c r="H122" i="4"/>
  <c r="H126" i="4"/>
  <c r="H127" i="4" s="1"/>
  <c r="W109" i="4"/>
  <c r="V109" i="4"/>
  <c r="U109" i="4"/>
  <c r="T109" i="4"/>
  <c r="S109" i="4"/>
  <c r="R109" i="4"/>
  <c r="Q109" i="4"/>
  <c r="P109" i="4"/>
  <c r="O109" i="4"/>
  <c r="N109" i="4"/>
  <c r="M109" i="4"/>
  <c r="L109" i="4"/>
  <c r="K109" i="4"/>
  <c r="J109" i="4"/>
  <c r="I109" i="4"/>
  <c r="H109" i="4"/>
  <c r="W106" i="4"/>
  <c r="V106" i="4"/>
  <c r="U106" i="4"/>
  <c r="T106" i="4"/>
  <c r="S106" i="4"/>
  <c r="R106" i="4"/>
  <c r="Q106" i="4"/>
  <c r="Q114" i="4" s="1"/>
  <c r="Q115" i="4" s="1"/>
  <c r="P106" i="4"/>
  <c r="O106" i="4"/>
  <c r="N106" i="4"/>
  <c r="M106" i="4"/>
  <c r="L106" i="4"/>
  <c r="K106" i="4"/>
  <c r="J106" i="4"/>
  <c r="I106" i="4"/>
  <c r="I114" i="4" s="1"/>
  <c r="I115" i="4" s="1"/>
  <c r="H106" i="4"/>
  <c r="W103" i="4"/>
  <c r="W114" i="4" s="1"/>
  <c r="W115" i="4" s="1"/>
  <c r="V103" i="4"/>
  <c r="V114" i="4"/>
  <c r="U103" i="4"/>
  <c r="T103" i="4"/>
  <c r="T114" i="4" s="1"/>
  <c r="T115" i="4" s="1"/>
  <c r="S103" i="4"/>
  <c r="S114" i="4"/>
  <c r="S115" i="4" s="1"/>
  <c r="R103" i="4"/>
  <c r="Q103" i="4"/>
  <c r="P103" i="4"/>
  <c r="P114" i="4" s="1"/>
  <c r="P115" i="4" s="1"/>
  <c r="O103" i="4"/>
  <c r="O114" i="4" s="1"/>
  <c r="O115" i="4" s="1"/>
  <c r="N103" i="4"/>
  <c r="M103" i="4"/>
  <c r="M114" i="4"/>
  <c r="M115" i="4" s="1"/>
  <c r="L103" i="4"/>
  <c r="L114" i="4" s="1"/>
  <c r="L115" i="4" s="1"/>
  <c r="K103" i="4"/>
  <c r="K114" i="4"/>
  <c r="K115" i="4" s="1"/>
  <c r="J103" i="4"/>
  <c r="J114" i="4" s="1"/>
  <c r="J115" i="4" s="1"/>
  <c r="I103" i="4"/>
  <c r="H103" i="4"/>
  <c r="H114" i="4" s="1"/>
  <c r="H115" i="4" s="1"/>
  <c r="J96" i="4"/>
  <c r="J97" i="4" s="1"/>
  <c r="W92" i="4"/>
  <c r="V92" i="4"/>
  <c r="U92" i="4"/>
  <c r="U97" i="4"/>
  <c r="T92" i="4"/>
  <c r="T97" i="4"/>
  <c r="S92" i="4"/>
  <c r="S97" i="4" s="1"/>
  <c r="R92" i="4"/>
  <c r="R97" i="4" s="1"/>
  <c r="Q92" i="4"/>
  <c r="P92" i="4"/>
  <c r="O92" i="4"/>
  <c r="O97" i="4" s="1"/>
  <c r="N92" i="4"/>
  <c r="M92" i="4"/>
  <c r="L92" i="4"/>
  <c r="L97" i="4" s="1"/>
  <c r="K92" i="4"/>
  <c r="J92" i="4"/>
  <c r="I92" i="4"/>
  <c r="I97" i="4"/>
  <c r="H92" i="4"/>
  <c r="W87" i="4"/>
  <c r="W88" i="4"/>
  <c r="V87" i="4"/>
  <c r="V88" i="4"/>
  <c r="U87" i="4"/>
  <c r="U88" i="4"/>
  <c r="T87" i="4"/>
  <c r="T88" i="4"/>
  <c r="S87" i="4"/>
  <c r="S88" i="4"/>
  <c r="R87" i="4"/>
  <c r="R88" i="4"/>
  <c r="Q87" i="4"/>
  <c r="Q88" i="4"/>
  <c r="P87" i="4"/>
  <c r="P88" i="4"/>
  <c r="O87" i="4"/>
  <c r="O88" i="4"/>
  <c r="N87" i="4"/>
  <c r="N88" i="4" s="1"/>
  <c r="M87" i="4"/>
  <c r="M88" i="4" s="1"/>
  <c r="L87" i="4"/>
  <c r="L88" i="4"/>
  <c r="K87" i="4"/>
  <c r="K88" i="4"/>
  <c r="J87" i="4"/>
  <c r="J88" i="4"/>
  <c r="I87" i="4"/>
  <c r="I88" i="4"/>
  <c r="H87" i="4"/>
  <c r="H88" i="4"/>
  <c r="W82" i="4"/>
  <c r="W83" i="4"/>
  <c r="V82" i="4"/>
  <c r="V83" i="4"/>
  <c r="U82" i="4"/>
  <c r="U83" i="4"/>
  <c r="T82" i="4"/>
  <c r="T83" i="4"/>
  <c r="S82" i="4"/>
  <c r="S83" i="4"/>
  <c r="R82" i="4"/>
  <c r="R83" i="4"/>
  <c r="Q82" i="4"/>
  <c r="Q83" i="4"/>
  <c r="P82" i="4"/>
  <c r="P83" i="4"/>
  <c r="O82" i="4"/>
  <c r="O83" i="4" s="1"/>
  <c r="N82" i="4"/>
  <c r="N83" i="4" s="1"/>
  <c r="M82" i="4"/>
  <c r="M83" i="4" s="1"/>
  <c r="L82" i="4"/>
  <c r="L83" i="4"/>
  <c r="K82" i="4"/>
  <c r="K83" i="4" s="1"/>
  <c r="J82" i="4"/>
  <c r="J83" i="4"/>
  <c r="I82" i="4"/>
  <c r="I83" i="4" s="1"/>
  <c r="H82" i="4"/>
  <c r="H83" i="4"/>
  <c r="W75" i="4"/>
  <c r="V75" i="4"/>
  <c r="U75" i="4"/>
  <c r="T75" i="4"/>
  <c r="S75" i="4"/>
  <c r="R75" i="4"/>
  <c r="Q75" i="4"/>
  <c r="P75" i="4"/>
  <c r="O75" i="4"/>
  <c r="N75" i="4"/>
  <c r="M75" i="4"/>
  <c r="L75" i="4"/>
  <c r="K75" i="4"/>
  <c r="J75" i="4"/>
  <c r="I75" i="4"/>
  <c r="H75" i="4"/>
  <c r="W72" i="4"/>
  <c r="W76" i="4" s="1"/>
  <c r="V72" i="4"/>
  <c r="V76" i="4" s="1"/>
  <c r="U72" i="4"/>
  <c r="U76" i="4" s="1"/>
  <c r="T72" i="4"/>
  <c r="T76" i="4" s="1"/>
  <c r="S72" i="4"/>
  <c r="S76" i="4" s="1"/>
  <c r="R72" i="4"/>
  <c r="R76" i="4" s="1"/>
  <c r="Q72" i="4"/>
  <c r="Q76" i="4"/>
  <c r="P72" i="4"/>
  <c r="P76" i="4" s="1"/>
  <c r="O72" i="4"/>
  <c r="O76" i="4" s="1"/>
  <c r="N72" i="4"/>
  <c r="M72" i="4"/>
  <c r="M76" i="4"/>
  <c r="L72" i="4"/>
  <c r="K72" i="4"/>
  <c r="K76" i="4"/>
  <c r="J72" i="4"/>
  <c r="J76" i="4" s="1"/>
  <c r="I72" i="4"/>
  <c r="I76" i="4"/>
  <c r="H72" i="4"/>
  <c r="H76" i="4" s="1"/>
  <c r="W61" i="4"/>
  <c r="V61" i="4"/>
  <c r="U61" i="4"/>
  <c r="T61" i="4"/>
  <c r="S61" i="4"/>
  <c r="R61" i="4"/>
  <c r="Q61" i="4"/>
  <c r="P61" i="4"/>
  <c r="O61" i="4"/>
  <c r="N61" i="4"/>
  <c r="M61" i="4"/>
  <c r="L61" i="4"/>
  <c r="K61" i="4"/>
  <c r="J61" i="4"/>
  <c r="I61" i="4"/>
  <c r="H61" i="4"/>
  <c r="W58" i="4"/>
  <c r="V58" i="4"/>
  <c r="U58" i="4"/>
  <c r="T58" i="4"/>
  <c r="S58" i="4"/>
  <c r="R58" i="4"/>
  <c r="Q58" i="4"/>
  <c r="P58" i="4"/>
  <c r="O58" i="4"/>
  <c r="N58" i="4"/>
  <c r="M58" i="4"/>
  <c r="L58" i="4"/>
  <c r="K58" i="4"/>
  <c r="J58" i="4"/>
  <c r="I58" i="4"/>
  <c r="H58" i="4"/>
  <c r="W54" i="4"/>
  <c r="V54" i="4"/>
  <c r="U54" i="4"/>
  <c r="T54" i="4"/>
  <c r="R54" i="4"/>
  <c r="Q54" i="4"/>
  <c r="P54" i="4"/>
  <c r="O54" i="4"/>
  <c r="O66" i="4" s="1"/>
  <c r="N54" i="4"/>
  <c r="M54" i="4"/>
  <c r="L54" i="4"/>
  <c r="K54" i="4"/>
  <c r="K66" i="4" s="1"/>
  <c r="J54" i="4"/>
  <c r="J66" i="4" s="1"/>
  <c r="I54" i="4"/>
  <c r="H54" i="4"/>
  <c r="V66" i="4"/>
  <c r="R66" i="4"/>
  <c r="P66" i="4"/>
  <c r="M66" i="4"/>
  <c r="I66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H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W22" i="4"/>
  <c r="W46" i="4" s="1"/>
  <c r="V22" i="4"/>
  <c r="U22" i="4"/>
  <c r="T22" i="4"/>
  <c r="S22" i="4"/>
  <c r="S46" i="4" s="1"/>
  <c r="R22" i="4"/>
  <c r="Q22" i="4"/>
  <c r="P22" i="4"/>
  <c r="O22" i="4"/>
  <c r="O46" i="4" s="1"/>
  <c r="N22" i="4"/>
  <c r="M22" i="4"/>
  <c r="L22" i="4"/>
  <c r="K22" i="4"/>
  <c r="K46" i="4" s="1"/>
  <c r="J22" i="4"/>
  <c r="I22" i="4"/>
  <c r="H22" i="4"/>
  <c r="L126" i="4"/>
  <c r="L127" i="4" s="1"/>
  <c r="I126" i="4"/>
  <c r="I127" i="4" s="1"/>
  <c r="P97" i="4"/>
  <c r="M97" i="4"/>
  <c r="V97" i="4"/>
  <c r="K97" i="4"/>
  <c r="H46" i="4" l="1"/>
  <c r="L46" i="4"/>
  <c r="P46" i="4"/>
  <c r="P98" i="4" s="1"/>
  <c r="T46" i="4"/>
  <c r="T98" i="4" s="1"/>
  <c r="S66" i="4"/>
  <c r="W66" i="4"/>
  <c r="W98" i="4" s="1"/>
  <c r="W163" i="4" s="1"/>
  <c r="H140" i="4"/>
  <c r="K140" i="4"/>
  <c r="N140" i="4"/>
  <c r="Q140" i="4"/>
  <c r="V140" i="4"/>
  <c r="I46" i="4"/>
  <c r="I98" i="4" s="1"/>
  <c r="M46" i="4"/>
  <c r="M98" i="4" s="1"/>
  <c r="M163" i="4" s="1"/>
  <c r="Q46" i="4"/>
  <c r="Q98" i="4" s="1"/>
  <c r="Q163" i="4" s="1"/>
  <c r="U46" i="4"/>
  <c r="N66" i="4"/>
  <c r="T66" i="4"/>
  <c r="N76" i="4"/>
  <c r="N114" i="4"/>
  <c r="N115" i="4" s="1"/>
  <c r="O126" i="4"/>
  <c r="O127" i="4" s="1"/>
  <c r="S140" i="4"/>
  <c r="W140" i="4"/>
  <c r="J46" i="4"/>
  <c r="J98" i="4" s="1"/>
  <c r="J163" i="4" s="1"/>
  <c r="N46" i="4"/>
  <c r="N98" i="4" s="1"/>
  <c r="N163" i="4" s="1"/>
  <c r="R46" i="4"/>
  <c r="R98" i="4" s="1"/>
  <c r="V46" i="4"/>
  <c r="V98" i="4" s="1"/>
  <c r="V163" i="4" s="1"/>
  <c r="H66" i="4"/>
  <c r="U66" i="4"/>
  <c r="U98" i="4" s="1"/>
  <c r="L76" i="4"/>
  <c r="W97" i="4"/>
  <c r="R114" i="4"/>
  <c r="R115" i="4" s="1"/>
  <c r="U114" i="4"/>
  <c r="U115" i="4" s="1"/>
  <c r="S126" i="4"/>
  <c r="S127" i="4" s="1"/>
  <c r="O140" i="4"/>
  <c r="K98" i="4"/>
  <c r="K163" i="4" s="1"/>
  <c r="O98" i="4"/>
  <c r="O163" i="4" s="1"/>
  <c r="S98" i="4"/>
  <c r="S163" i="4" s="1"/>
  <c r="P140" i="4"/>
  <c r="I140" i="4"/>
  <c r="L140" i="4"/>
  <c r="T140" i="4"/>
  <c r="L66" i="4"/>
  <c r="L98" i="4" s="1"/>
  <c r="P163" i="4" l="1"/>
  <c r="L163" i="4"/>
  <c r="I163" i="4"/>
  <c r="U163" i="4"/>
  <c r="T163" i="4"/>
  <c r="R163" i="4"/>
  <c r="H98" i="4"/>
  <c r="H163" i="4" s="1"/>
</calcChain>
</file>

<file path=xl/sharedStrings.xml><?xml version="1.0" encoding="utf-8"?>
<sst xmlns="http://schemas.openxmlformats.org/spreadsheetml/2006/main" count="361" uniqueCount="112">
  <si>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</si>
  <si>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</si>
  <si>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</si>
  <si>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</si>
  <si>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</si>
  <si>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</si>
  <si>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</si>
  <si>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</si>
  <si>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</si>
  <si>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</si>
  <si>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</si>
  <si>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</si>
  <si>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</si>
  <si>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</si>
  <si>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</si>
  <si>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</si>
  <si>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</si>
  <si>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</si>
  <si>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</si>
  <si>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</si>
  <si>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</si>
  <si>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</si>
  <si>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</si>
  <si>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</si>
  <si>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</si>
  <si>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</si>
  <si>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</si>
  <si>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</si>
  <si>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</si>
  <si>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</si>
  <si>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</si>
  <si>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</si>
  <si>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</si>
  <si>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</si>
  <si>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</si>
  <si>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</si>
  <si>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</si>
  <si>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Europos Sąjungos paramos lėšos ES</t>
  </si>
  <si>
    <t>06</t>
  </si>
  <si>
    <t>Iš viso programos tikslui</t>
  </si>
  <si>
    <t>188714469</t>
  </si>
  <si>
    <t>07</t>
  </si>
  <si>
    <t>08</t>
  </si>
  <si>
    <t>Iš viso programai</t>
  </si>
  <si>
    <t xml:space="preserve">02 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</si>
  <si>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</si>
  <si>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</si>
  <si>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</si>
  <si>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</si>
  <si>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</si>
  <si>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</si>
  <si>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Socialinei paramai mokiniams</t>
  </si>
  <si>
    <t>Socialinėms paslaugoms</t>
  </si>
  <si>
    <t>Visuomenės sveikatos priežiūros funkcijoms vykdyti</t>
  </si>
  <si>
    <t>Kita jokiai grupei nepriskirta su socialine apsauga</t>
  </si>
  <si>
    <t>09</t>
  </si>
  <si>
    <t>Būsto nuomos mokesčio daliai kompensuoti</t>
  </si>
  <si>
    <t>10</t>
  </si>
  <si>
    <t>Neveiksnių asmenų būklės peržiūrėjimui užtikrinti</t>
  </si>
  <si>
    <t>Savivaldybės teikiamos paramos organizavimas savivaldybės gyventojams</t>
  </si>
  <si>
    <t>Savivaldybės teikiamos paramos organizavimas</t>
  </si>
  <si>
    <t>NVO programų rėmimas</t>
  </si>
  <si>
    <t>VšĮ Plungės bendruomenės centro programa</t>
  </si>
  <si>
    <t>Socialinėms pašalpoms  ir kompensacijoms skaičiuoti ir mokėti</t>
  </si>
  <si>
    <t xml:space="preserve"> Socialinių ir globos  paslaugų užtikrinimas </t>
  </si>
  <si>
    <t>Plungės Socialinių paslaugų centro veikla</t>
  </si>
  <si>
    <t>Užtikrinti Plungės krizių centro teikiamų socialinių paslaugų tęstinumą gerinti jų kokybę ir plėsti paslaugų tinklą</t>
  </si>
  <si>
    <t>Plungės krizių centro veikla</t>
  </si>
  <si>
    <t>171697549</t>
  </si>
  <si>
    <t>Užimtumo didinimo programos įgyvendinimas</t>
  </si>
  <si>
    <t>Savivaldybės patvirtintai užimtumo didinimo programai įgyvendinti</t>
  </si>
  <si>
    <t>Transporto išlaidų kompensavimas keleivių vežėjams</t>
  </si>
  <si>
    <t>UAB „Plungės autobusų parkas“ veikla</t>
  </si>
  <si>
    <t>Keleivių ir moksleivių pavėžėjimas</t>
  </si>
  <si>
    <t xml:space="preserve">Gerinti savivaldybės gyventojų sveikatos lygį bei paslaugų prieinamumą ir kokybę
</t>
  </si>
  <si>
    <t>Gydytojų rezidentų studijų finansavimas</t>
  </si>
  <si>
    <t>Saugios nakvynės paslauga VšĮ Plungės rajono savivaldybės ligoninėje</t>
  </si>
  <si>
    <t xml:space="preserve"> Visuomenės sveikatos rėmimo specialioji programa</t>
  </si>
  <si>
    <t>VšĮ Plungės rajono savivadybės ligoninės programa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</si>
  <si>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</si>
  <si>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</si>
  <si>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</si>
  <si>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</si>
  <si>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Priklausomybių mažinimo programa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</si>
  <si>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</si>
  <si>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</si>
  <si>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</si>
  <si>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</si>
  <si>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</si>
  <si>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</si>
  <si>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</si>
  <si>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</si>
  <si>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</si>
  <si>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</si>
  <si>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</si>
  <si>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</si>
  <si>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>Patvirtinti 2021-ųjų m. asignavimai</t>
  </si>
  <si>
    <t>Plungės rajono savivaldybės</t>
  </si>
  <si>
    <t>Iš viso uždaviniui</t>
  </si>
  <si>
    <t>Vaikų dienos centrų programų rėmimas</t>
  </si>
  <si>
    <t>Kurti saugesnę socialinė aplinką,  mažinant socialinę atskirtį</t>
  </si>
  <si>
    <t>Socialinės reabilitacijos paslaugų neįgaliesiems bendruomenėje projektų rėmimas</t>
  </si>
  <si>
    <t>Greitosios medicinos pagalbos darbuotojų motyvacija tobulinti įgūdžius</t>
  </si>
  <si>
    <t>Greitosios medicinos pagalbos darbuotojų profesinės kvalifikacijos tobulinimas</t>
  </si>
  <si>
    <t>01                  VšĮ Plungės rajono greitosios medicinos pagalbos programa</t>
  </si>
  <si>
    <t>Valstybės biudžeto lėšos LRVB</t>
  </si>
  <si>
    <t>Patvirtinti 2022-ųjų m. asignavimai</t>
  </si>
  <si>
    <t>Planuojami 2023-ųjų m. asignavimai</t>
  </si>
  <si>
    <t>Planuojami  2024-ųjų m. asignavimai</t>
  </si>
  <si>
    <t>2022 - 2024-ŲJŲ METŲ  04 SOCIALIAI SAUGIOS IR SVEIKOS APLINKOS KŪRIMO PROGRAMOS, PROGRAMOS TIKSLŲ, UŽDAVINIŲ IR PRIEMONIŲ ASIGNAVIMŲ SUVESTINĖ</t>
  </si>
  <si>
    <t>sprendimu Nr. T1-</t>
  </si>
  <si>
    <t>tarybos 2022 m. birželio 23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</si>
</sst>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10409]#0.0"/>
    <numFmt numFmtId="165" formatCode="[$-10409]#0.00"/>
    <numFmt numFmtId="166" formatCode="[$-10409]#0.000"/>
    <numFmt numFmtId="167" formatCode="[$-10409]#0.0000"/>
    <numFmt numFmtId="168" formatCode="0.000"/>
    <numFmt numFmtId="169" formatCode="0.0000"/>
  </numFmts>
  <fonts count="17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8"/>
      <color rgb="FFFF0000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7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4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7" fillId="2" borderId="9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12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Border="1" applyAlignment="1" applyProtection="1">
      <alignment horizontal="center" vertical="center" wrapText="1" readingOrder="1"/>
      <protection locked="0"/>
    </xf>
    <xf numFmtId="0" fontId="7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left" vertical="center" wrapText="1" readingOrder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/>
    <xf numFmtId="0" fontId="14" fillId="0" borderId="0" xfId="0" applyFont="1" applyAlignment="1" applyProtection="1">
      <alignment vertical="center" wrapText="1" readingOrder="1"/>
      <protection locked="0"/>
    </xf>
    <xf numFmtId="166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7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7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Font="1" applyFill="1" applyBorder="1" applyAlignment="1" applyProtection="1">
      <alignment horizontal="center" vertical="center" wrapText="1" readingOrder="1"/>
      <protection locked="0"/>
    </xf>
    <xf numFmtId="49" fontId="5" fillId="0" borderId="1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horizontal="right" vertical="center" wrapText="1" readingOrder="1"/>
      <protection locked="0"/>
    </xf>
    <xf numFmtId="166" fontId="11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right" vertical="top" wrapText="1"/>
      <protection locked="0"/>
    </xf>
    <xf numFmtId="166" fontId="11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" xfId="0" applyFont="1" applyFill="1" applyBorder="1" applyAlignment="1" applyProtection="1">
      <alignment horizontal="left" vertical="top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0" borderId="19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166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11" fillId="0" borderId="19" xfId="0" applyNumberFormat="1" applyFont="1" applyBorder="1" applyAlignment="1" applyProtection="1">
      <alignment vertical="top" wrapText="1"/>
      <protection locked="0"/>
    </xf>
    <xf numFmtId="168" fontId="11" fillId="3" borderId="19" xfId="0" applyNumberFormat="1" applyFont="1" applyFill="1" applyBorder="1" applyAlignment="1" applyProtection="1">
      <alignment vertical="top" wrapText="1"/>
      <protection locked="0"/>
    </xf>
    <xf numFmtId="0" fontId="5" fillId="0" borderId="22" xfId="0" applyFont="1" applyBorder="1" applyAlignment="1" applyProtection="1">
      <alignment horizontal="left" vertical="top" wrapText="1" readingOrder="1"/>
      <protection locked="0"/>
    </xf>
    <xf numFmtId="49" fontId="5" fillId="3" borderId="23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4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center" vertical="center" wrapText="1" readingOrder="1"/>
      <protection locked="0"/>
    </xf>
    <xf numFmtId="168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168" fontId="5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left" vertical="top" wrapText="1" readingOrder="1"/>
      <protection locked="0"/>
    </xf>
    <xf numFmtId="49" fontId="5" fillId="0" borderId="1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4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vertical="center" wrapText="1" readingOrder="1"/>
      <protection locked="0"/>
    </xf>
    <xf numFmtId="169" fontId="11" fillId="0" borderId="19" xfId="0" applyNumberFormat="1" applyFont="1" applyBorder="1" applyAlignment="1" applyProtection="1">
      <alignment vertical="top" wrapText="1"/>
      <protection locked="0"/>
    </xf>
    <xf numFmtId="169" fontId="11" fillId="3" borderId="19" xfId="0" applyNumberFormat="1" applyFont="1" applyFill="1" applyBorder="1" applyAlignment="1" applyProtection="1">
      <alignment vertical="top" wrapText="1"/>
      <protection locked="0"/>
    </xf>
    <xf numFmtId="169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9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9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9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168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168" fontId="11" fillId="0" borderId="19" xfId="0" applyNumberFormat="1" applyFont="1" applyBorder="1" applyAlignment="1" applyProtection="1">
      <alignment horizontal="center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25" xfId="0" applyNumberFormat="1" applyFont="1" applyBorder="1" applyAlignment="1" applyProtection="1">
      <alignment horizontal="right" vertical="center" wrapText="1" readingOrder="1"/>
      <protection locked="0"/>
    </xf>
    <xf numFmtId="166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2" borderId="26" xfId="0" applyFont="1" applyFill="1" applyBorder="1" applyAlignment="1" applyProtection="1">
      <alignment horizontal="center" vertical="center" wrapText="1" readingOrder="1"/>
      <protection locked="0"/>
    </xf>
    <xf numFmtId="0" fontId="7" fillId="2" borderId="27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/>
    <xf numFmtId="0" fontId="0" fillId="0" borderId="0" xfId="0"/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166" fontId="1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6" fillId="0" borderId="1" xfId="0" applyFont="1" applyBorder="1" applyAlignment="1" applyProtection="1">
      <alignment horizontal="left" vertical="center" wrapText="1" readingOrder="1"/>
      <protection locked="0"/>
    </xf>
    <xf numFmtId="0" fontId="16" fillId="0" borderId="19" xfId="0" applyFont="1" applyBorder="1" applyAlignment="1" applyProtection="1">
      <alignment horizontal="left" vertical="center" wrapText="1" readingOrder="1"/>
      <protection locked="0"/>
    </xf>
    <xf numFmtId="0" fontId="16" fillId="0" borderId="2" xfId="0" applyFont="1" applyBorder="1" applyAlignment="1" applyProtection="1">
      <alignment horizontal="left" vertical="center" wrapText="1" readingOrder="1"/>
      <protection locked="0"/>
    </xf>
    <xf numFmtId="166" fontId="16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6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0" xfId="0" applyFont="1" applyBorder="1" applyAlignment="1" applyProtection="1">
      <alignment horizontal="center" vertical="center" wrapText="1" readingOrder="1"/>
      <protection locked="0"/>
    </xf>
    <xf numFmtId="0" fontId="5" fillId="0" borderId="22" xfId="0" applyFont="1" applyBorder="1" applyAlignment="1" applyProtection="1">
      <alignment horizontal="center" vertical="center" wrapText="1" readingOrder="1"/>
      <protection locked="0"/>
    </xf>
    <xf numFmtId="49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3" borderId="28" xfId="0" applyFont="1" applyFill="1" applyBorder="1" applyAlignment="1" applyProtection="1">
      <alignment horizontal="right" vertical="center" wrapText="1" readingOrder="1"/>
      <protection locked="0"/>
    </xf>
    <xf numFmtId="0" fontId="4" fillId="3" borderId="29" xfId="0" applyFont="1" applyFill="1" applyBorder="1" applyAlignment="1" applyProtection="1">
      <alignment horizontal="right" vertical="center" wrapText="1" readingOrder="1"/>
      <protection locked="0"/>
    </xf>
    <xf numFmtId="0" fontId="4" fillId="3" borderId="30" xfId="0" applyFont="1" applyFill="1" applyBorder="1" applyAlignment="1" applyProtection="1">
      <alignment horizontal="right" vertical="center" wrapText="1" readingOrder="1"/>
      <protection locked="0"/>
    </xf>
    <xf numFmtId="49" fontId="5" fillId="3" borderId="26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28" xfId="0" applyFont="1" applyFill="1" applyBorder="1" applyAlignment="1" applyProtection="1">
      <alignment horizontal="right" vertical="center" wrapText="1" readingOrder="1"/>
      <protection locked="0"/>
    </xf>
    <xf numFmtId="0" fontId="4" fillId="0" borderId="30" xfId="0" applyFont="1" applyFill="1" applyBorder="1" applyAlignment="1" applyProtection="1">
      <alignment horizontal="right" vertical="center" wrapText="1" readingOrder="1"/>
      <protection locked="0"/>
    </xf>
    <xf numFmtId="0" fontId="5" fillId="0" borderId="25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7" fillId="2" borderId="32" xfId="0" applyFont="1" applyFill="1" applyBorder="1" applyAlignment="1" applyProtection="1">
      <alignment horizontal="center" vertical="center" wrapText="1" readingOrder="1"/>
      <protection locked="0"/>
    </xf>
    <xf numFmtId="0" fontId="8" fillId="0" borderId="33" xfId="0" applyFont="1" applyBorder="1" applyAlignment="1" applyProtection="1">
      <alignment vertical="top" wrapText="1"/>
      <protection locked="0"/>
    </xf>
    <xf numFmtId="0" fontId="8" fillId="0" borderId="32" xfId="0" applyFont="1" applyBorder="1" applyAlignment="1" applyProtection="1">
      <alignment vertical="top" wrapText="1"/>
      <protection locked="0"/>
    </xf>
    <xf numFmtId="0" fontId="12" fillId="2" borderId="34" xfId="0" applyFont="1" applyFill="1" applyBorder="1" applyAlignment="1" applyProtection="1">
      <alignment horizontal="center" vertical="center" wrapText="1" readingOrder="1"/>
      <protection locked="0"/>
    </xf>
    <xf numFmtId="0" fontId="7" fillId="2" borderId="34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vertical="top" wrapText="1"/>
      <protection locked="0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25" xfId="0" applyFont="1" applyFill="1" applyBorder="1" applyAlignment="1" applyProtection="1">
      <alignment vertical="center" wrapText="1" readingOrder="1"/>
      <protection locked="0"/>
    </xf>
    <xf numFmtId="0" fontId="5" fillId="2" borderId="37" xfId="0" applyFont="1" applyFill="1" applyBorder="1" applyAlignment="1" applyProtection="1">
      <alignment horizontal="left" vertical="center" wrapText="1" readingOrder="1"/>
      <protection locked="0"/>
    </xf>
    <xf numFmtId="0" fontId="0" fillId="2" borderId="12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2" borderId="38" xfId="0" applyFont="1" applyFill="1" applyBorder="1" applyAlignment="1" applyProtection="1">
      <alignment horizontal="right" vertical="center" wrapText="1" readingOrder="1"/>
      <protection locked="0"/>
    </xf>
    <xf numFmtId="0" fontId="4" fillId="2" borderId="39" xfId="0" applyFont="1" applyFill="1" applyBorder="1" applyAlignment="1" applyProtection="1">
      <alignment horizontal="right" vertical="center" wrapText="1" readingOrder="1"/>
      <protection locked="0"/>
    </xf>
    <xf numFmtId="0" fontId="4" fillId="2" borderId="40" xfId="0" applyFont="1" applyFill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5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5" fillId="3" borderId="23" xfId="0" applyFont="1" applyFill="1" applyBorder="1" applyAlignment="1" applyProtection="1">
      <alignment horizontal="left" vertical="center" wrapText="1" readingOrder="1"/>
      <protection locked="0"/>
    </xf>
    <xf numFmtId="0" fontId="5" fillId="3" borderId="41" xfId="0" applyFont="1" applyFill="1" applyBorder="1" applyAlignment="1" applyProtection="1">
      <alignment horizontal="left" vertical="center" wrapText="1" readingOrder="1"/>
      <protection locked="0"/>
    </xf>
    <xf numFmtId="0" fontId="5" fillId="0" borderId="36" xfId="0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164" fontId="5" fillId="0" borderId="25" xfId="0" applyNumberFormat="1" applyFont="1" applyBorder="1" applyAlignment="1" applyProtection="1">
      <alignment vertical="center" wrapText="1" readingOrder="1"/>
      <protection locked="0"/>
    </xf>
    <xf numFmtId="0" fontId="4" fillId="0" borderId="22" xfId="0" applyFont="1" applyBorder="1" applyAlignment="1" applyProtection="1">
      <alignment horizontal="right" vertical="center" wrapText="1" readingOrder="1"/>
      <protection locked="0"/>
    </xf>
    <xf numFmtId="0" fontId="0" fillId="0" borderId="42" xfId="0" applyBorder="1" applyAlignment="1" applyProtection="1">
      <alignment horizontal="right"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11" fillId="0" borderId="25" xfId="0" applyFont="1" applyBorder="1" applyAlignment="1" applyProtection="1">
      <alignment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right" vertical="center" readingOrder="1"/>
      <protection locked="0"/>
    </xf>
    <xf numFmtId="0" fontId="4" fillId="2" borderId="3" xfId="0" applyFont="1" applyFill="1" applyBorder="1" applyAlignment="1" applyProtection="1">
      <alignment horizontal="right" vertical="center" readingOrder="1"/>
      <protection locked="0"/>
    </xf>
    <xf numFmtId="0" fontId="4" fillId="2" borderId="25" xfId="0" applyFont="1" applyFill="1" applyBorder="1" applyAlignment="1" applyProtection="1">
      <alignment horizontal="right" vertical="center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5" fillId="0" borderId="4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horizontal="left" vertical="center" wrapText="1" readingOrder="1"/>
      <protection locked="0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horizontal="left" vertical="center" wrapText="1" readingOrder="1"/>
      <protection locked="0"/>
    </xf>
    <xf numFmtId="0" fontId="5" fillId="0" borderId="41" xfId="0" applyFont="1" applyBorder="1" applyAlignment="1" applyProtection="1">
      <alignment horizontal="left" vertical="center" wrapText="1" readingOrder="1"/>
      <protection locked="0"/>
    </xf>
    <xf numFmtId="0" fontId="5" fillId="0" borderId="42" xfId="0" applyFont="1" applyBorder="1" applyAlignment="1" applyProtection="1">
      <alignment vertical="center" wrapText="1" readingOrder="1"/>
      <protection locked="0"/>
    </xf>
    <xf numFmtId="0" fontId="0" fillId="0" borderId="44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4"/>
  <sheetViews>
    <sheetView showGridLines="0" tabSelected="1" topLeftCell="C28" workbookViewId="0">
      <selection activeCell="N41" sqref="N41"/>
    </sheetView>
  </sheetViews>
  <sheetFormatPr defaultRowHeight="12.75" x14ac:dyDescent="0.2"/>
  <cols>
    <col min="1" max="1" width="9.42578125" customWidth="1"/>
    <col min="2" max="2" width="9.85546875" customWidth="1"/>
    <col min="3" max="4" width="9" customWidth="1"/>
    <col min="5" max="5" width="9.5703125" customWidth="1"/>
    <col min="6" max="6" width="9.42578125" customWidth="1"/>
    <col min="7" max="7" width="10.7109375" customWidth="1"/>
    <col min="8" max="9" width="8.5703125" customWidth="1"/>
    <col min="10" max="10" width="9" customWidth="1"/>
    <col min="11" max="11" width="7.5703125" customWidth="1"/>
    <col min="12" max="12" width="7.5703125" style="30" customWidth="1"/>
    <col min="13" max="13" width="8" style="30" customWidth="1"/>
    <col min="14" max="14" width="7.28515625" style="30" customWidth="1"/>
    <col min="15" max="15" width="8.140625" style="30" customWidth="1"/>
    <col min="16" max="16" width="9.42578125" customWidth="1"/>
    <col min="17" max="17" width="7.42578125" customWidth="1"/>
    <col min="18" max="18" width="7.5703125" customWidth="1"/>
    <col min="19" max="19" width="8.7109375" customWidth="1"/>
    <col min="20" max="20" width="7.42578125" customWidth="1"/>
    <col min="21" max="21" width="7.140625" customWidth="1"/>
    <col min="22" max="22" width="8.5703125" customWidth="1"/>
    <col min="23" max="23" width="9.42578125" customWidth="1"/>
    <col min="24" max="24" width="0" hidden="1" customWidth="1"/>
  </cols>
  <sheetData>
    <row r="1" spans="1:23" x14ac:dyDescent="0.2">
      <c r="U1" s="17"/>
      <c r="V1" s="17"/>
      <c r="W1" s="17"/>
    </row>
    <row r="2" spans="1:23" x14ac:dyDescent="0.2">
      <c r="U2" s="17" t="s">
        <v>97</v>
      </c>
      <c r="V2" s="17"/>
      <c r="W2" s="17"/>
    </row>
    <row r="3" spans="1:23" x14ac:dyDescent="0.2">
      <c r="U3" s="17" t="s">
        <v>111</v>
      </c>
      <c r="V3" s="17"/>
      <c r="W3" s="17"/>
    </row>
    <row r="4" spans="1:23" x14ac:dyDescent="0.2">
      <c r="U4" s="17" t="s">
        <v>110</v>
      </c>
      <c r="V4" s="17"/>
      <c r="W4" s="17"/>
    </row>
    <row r="5" spans="1:23" x14ac:dyDescent="0.2">
      <c r="U5" s="103"/>
      <c r="V5" s="103"/>
    </row>
    <row r="6" spans="1:23" ht="17.100000000000001" customHeight="1" x14ac:dyDescent="0.2">
      <c r="A6" s="131" t="s">
        <v>109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</row>
    <row r="7" spans="1:23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1"/>
      <c r="M7" s="31"/>
      <c r="N7" s="31"/>
      <c r="O7" s="31"/>
      <c r="P7" s="1"/>
      <c r="Q7" s="1"/>
      <c r="R7" s="1"/>
      <c r="S7" s="1"/>
      <c r="T7" s="1"/>
      <c r="U7" s="1"/>
      <c r="V7" s="144" t="s">
        <v>1</v>
      </c>
      <c r="W7" s="144"/>
    </row>
    <row r="8" spans="1:23" ht="13.5" thickBo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31"/>
      <c r="M8" s="31"/>
      <c r="N8" s="31"/>
      <c r="O8" s="31"/>
      <c r="P8" s="1"/>
      <c r="Q8" s="1"/>
      <c r="R8" s="1"/>
      <c r="S8" s="1"/>
      <c r="T8" s="1"/>
      <c r="U8" s="1"/>
      <c r="V8" s="145"/>
      <c r="W8" s="145"/>
    </row>
    <row r="9" spans="1:23" x14ac:dyDescent="0.2">
      <c r="A9" s="13" t="s">
        <v>2</v>
      </c>
      <c r="B9" s="20" t="s">
        <v>3</v>
      </c>
      <c r="C9" s="21" t="s">
        <v>3</v>
      </c>
      <c r="D9" s="22" t="s">
        <v>4</v>
      </c>
      <c r="E9" s="22" t="s">
        <v>5</v>
      </c>
      <c r="F9" s="21" t="s">
        <v>6</v>
      </c>
      <c r="G9" s="100" t="s">
        <v>7</v>
      </c>
      <c r="H9" s="133" t="s">
        <v>96</v>
      </c>
      <c r="I9" s="134"/>
      <c r="J9" s="134"/>
      <c r="K9" s="135"/>
      <c r="L9" s="136" t="s">
        <v>106</v>
      </c>
      <c r="M9" s="134"/>
      <c r="N9" s="134"/>
      <c r="O9" s="135"/>
      <c r="P9" s="137" t="s">
        <v>107</v>
      </c>
      <c r="Q9" s="134"/>
      <c r="R9" s="134"/>
      <c r="S9" s="135"/>
      <c r="T9" s="137" t="s">
        <v>108</v>
      </c>
      <c r="U9" s="134"/>
      <c r="V9" s="134"/>
      <c r="W9" s="138"/>
    </row>
    <row r="10" spans="1:23" x14ac:dyDescent="0.2">
      <c r="A10" s="14" t="s">
        <v>8</v>
      </c>
      <c r="B10" s="23" t="s">
        <v>9</v>
      </c>
      <c r="C10" s="14" t="s">
        <v>8</v>
      </c>
      <c r="D10" s="15" t="s">
        <v>10</v>
      </c>
      <c r="E10" s="15" t="s">
        <v>10</v>
      </c>
      <c r="F10" s="14" t="s">
        <v>11</v>
      </c>
      <c r="G10" s="101" t="s">
        <v>12</v>
      </c>
      <c r="H10" s="24" t="s">
        <v>13</v>
      </c>
      <c r="I10" s="139" t="s">
        <v>14</v>
      </c>
      <c r="J10" s="140"/>
      <c r="K10" s="141"/>
      <c r="L10" s="54" t="s">
        <v>13</v>
      </c>
      <c r="M10" s="142" t="s">
        <v>14</v>
      </c>
      <c r="N10" s="140"/>
      <c r="O10" s="141"/>
      <c r="P10" s="15" t="s">
        <v>13</v>
      </c>
      <c r="Q10" s="139" t="s">
        <v>14</v>
      </c>
      <c r="R10" s="140"/>
      <c r="S10" s="141"/>
      <c r="T10" s="15" t="s">
        <v>13</v>
      </c>
      <c r="U10" s="139" t="s">
        <v>14</v>
      </c>
      <c r="V10" s="140"/>
      <c r="W10" s="143"/>
    </row>
    <row r="11" spans="1:23" ht="21" x14ac:dyDescent="0.2">
      <c r="A11" s="14" t="s">
        <v>10</v>
      </c>
      <c r="B11" s="23" t="s">
        <v>15</v>
      </c>
      <c r="C11" s="14" t="s">
        <v>10</v>
      </c>
      <c r="D11" s="15" t="s">
        <v>15</v>
      </c>
      <c r="E11" s="15" t="s">
        <v>15</v>
      </c>
      <c r="F11" s="14" t="s">
        <v>16</v>
      </c>
      <c r="G11" s="101" t="s">
        <v>16</v>
      </c>
      <c r="H11" s="24" t="s">
        <v>17</v>
      </c>
      <c r="I11" s="139" t="s">
        <v>18</v>
      </c>
      <c r="J11" s="141"/>
      <c r="K11" s="24"/>
      <c r="L11" s="54" t="s">
        <v>17</v>
      </c>
      <c r="M11" s="142" t="s">
        <v>18</v>
      </c>
      <c r="N11" s="141"/>
      <c r="O11" s="55"/>
      <c r="P11" s="15" t="s">
        <v>17</v>
      </c>
      <c r="Q11" s="139" t="s">
        <v>18</v>
      </c>
      <c r="R11" s="141"/>
      <c r="S11" s="24"/>
      <c r="T11" s="15" t="s">
        <v>17</v>
      </c>
      <c r="U11" s="139" t="s">
        <v>18</v>
      </c>
      <c r="V11" s="141"/>
      <c r="W11" s="25"/>
    </row>
    <row r="12" spans="1:23" ht="21" x14ac:dyDescent="0.2">
      <c r="A12" s="14" t="s">
        <v>15</v>
      </c>
      <c r="B12" s="23"/>
      <c r="C12" s="14" t="s">
        <v>15</v>
      </c>
      <c r="D12" s="15"/>
      <c r="E12" s="15"/>
      <c r="F12" s="14"/>
      <c r="G12" s="101"/>
      <c r="H12" s="24"/>
      <c r="I12" s="14" t="s">
        <v>13</v>
      </c>
      <c r="J12" s="15" t="s">
        <v>19</v>
      </c>
      <c r="K12" s="24" t="s">
        <v>20</v>
      </c>
      <c r="L12" s="54"/>
      <c r="M12" s="55" t="s">
        <v>13</v>
      </c>
      <c r="N12" s="54" t="s">
        <v>19</v>
      </c>
      <c r="O12" s="55" t="s">
        <v>20</v>
      </c>
      <c r="P12" s="15"/>
      <c r="Q12" s="24" t="s">
        <v>13</v>
      </c>
      <c r="R12" s="15" t="s">
        <v>19</v>
      </c>
      <c r="S12" s="16" t="s">
        <v>20</v>
      </c>
      <c r="T12" s="15"/>
      <c r="U12" s="24" t="s">
        <v>13</v>
      </c>
      <c r="V12" s="15" t="s">
        <v>19</v>
      </c>
      <c r="W12" s="25" t="s">
        <v>20</v>
      </c>
    </row>
    <row r="13" spans="1:23" x14ac:dyDescent="0.2">
      <c r="A13" s="14"/>
      <c r="B13" s="23"/>
      <c r="C13" s="24"/>
      <c r="D13" s="15"/>
      <c r="E13" s="15"/>
      <c r="F13" s="14"/>
      <c r="G13" s="101"/>
      <c r="H13" s="24"/>
      <c r="I13" s="14"/>
      <c r="J13" s="15" t="s">
        <v>21</v>
      </c>
      <c r="K13" s="24" t="s">
        <v>22</v>
      </c>
      <c r="L13" s="54"/>
      <c r="M13" s="55"/>
      <c r="N13" s="54" t="s">
        <v>21</v>
      </c>
      <c r="O13" s="55" t="s">
        <v>22</v>
      </c>
      <c r="P13" s="15"/>
      <c r="Q13" s="24"/>
      <c r="R13" s="15" t="s">
        <v>21</v>
      </c>
      <c r="S13" s="16" t="s">
        <v>22</v>
      </c>
      <c r="T13" s="15"/>
      <c r="U13" s="24"/>
      <c r="V13" s="15" t="s">
        <v>21</v>
      </c>
      <c r="W13" s="25" t="s">
        <v>22</v>
      </c>
    </row>
    <row r="14" spans="1:23" x14ac:dyDescent="0.2">
      <c r="A14" s="14"/>
      <c r="B14" s="23"/>
      <c r="C14" s="24"/>
      <c r="D14" s="15"/>
      <c r="E14" s="15"/>
      <c r="F14" s="14"/>
      <c r="G14" s="101"/>
      <c r="H14" s="24"/>
      <c r="I14" s="14"/>
      <c r="J14" s="15"/>
      <c r="K14" s="24" t="s">
        <v>23</v>
      </c>
      <c r="L14" s="54"/>
      <c r="M14" s="55"/>
      <c r="N14" s="54"/>
      <c r="O14" s="55" t="s">
        <v>23</v>
      </c>
      <c r="P14" s="15"/>
      <c r="Q14" s="24"/>
      <c r="R14" s="15"/>
      <c r="S14" s="16" t="s">
        <v>23</v>
      </c>
      <c r="T14" s="15"/>
      <c r="U14" s="24"/>
      <c r="V14" s="15"/>
      <c r="W14" s="25" t="s">
        <v>23</v>
      </c>
    </row>
    <row r="15" spans="1:23" x14ac:dyDescent="0.2">
      <c r="A15" s="14"/>
      <c r="B15" s="23"/>
      <c r="C15" s="24"/>
      <c r="D15" s="15"/>
      <c r="E15" s="15"/>
      <c r="F15" s="14"/>
      <c r="G15" s="102"/>
      <c r="H15" s="24"/>
      <c r="I15" s="14"/>
      <c r="J15" s="15"/>
      <c r="K15" s="24" t="s">
        <v>24</v>
      </c>
      <c r="L15" s="54"/>
      <c r="M15" s="55"/>
      <c r="N15" s="54"/>
      <c r="O15" s="55" t="s">
        <v>24</v>
      </c>
      <c r="P15" s="15"/>
      <c r="Q15" s="24"/>
      <c r="R15" s="15"/>
      <c r="S15" s="16" t="s">
        <v>24</v>
      </c>
      <c r="T15" s="15"/>
      <c r="U15" s="24"/>
      <c r="V15" s="15"/>
      <c r="W15" s="25" t="s">
        <v>24</v>
      </c>
    </row>
    <row r="16" spans="1:23" x14ac:dyDescent="0.2">
      <c r="A16" s="2" t="s">
        <v>25</v>
      </c>
      <c r="B16" s="146"/>
      <c r="C16" s="125"/>
      <c r="D16" s="125"/>
      <c r="E16" s="125"/>
      <c r="F16" s="124" t="s">
        <v>100</v>
      </c>
      <c r="G16" s="147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6"/>
    </row>
    <row r="17" spans="1:23" x14ac:dyDescent="0.2">
      <c r="A17" s="148" t="s">
        <v>25</v>
      </c>
      <c r="B17" s="26" t="s">
        <v>33</v>
      </c>
      <c r="C17" s="151"/>
      <c r="D17" s="125"/>
      <c r="E17" s="125"/>
      <c r="F17" s="152" t="s">
        <v>47</v>
      </c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6"/>
    </row>
    <row r="18" spans="1:23" x14ac:dyDescent="0.2">
      <c r="A18" s="149"/>
      <c r="B18" s="153" t="s">
        <v>33</v>
      </c>
      <c r="C18" s="6" t="s">
        <v>26</v>
      </c>
      <c r="D18" s="155"/>
      <c r="E18" s="125"/>
      <c r="F18" s="124" t="s">
        <v>48</v>
      </c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6"/>
    </row>
    <row r="19" spans="1:23" x14ac:dyDescent="0.2">
      <c r="A19" s="149"/>
      <c r="B19" s="154"/>
      <c r="C19" s="156" t="s">
        <v>26</v>
      </c>
      <c r="D19" s="4" t="s">
        <v>26</v>
      </c>
      <c r="E19" s="5"/>
      <c r="F19" s="152" t="s">
        <v>49</v>
      </c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6"/>
    </row>
    <row r="20" spans="1:23" x14ac:dyDescent="0.2">
      <c r="A20" s="149"/>
      <c r="B20" s="154"/>
      <c r="C20" s="128"/>
      <c r="D20" s="157" t="s">
        <v>26</v>
      </c>
      <c r="E20" s="6" t="s">
        <v>26</v>
      </c>
      <c r="F20" s="124" t="s">
        <v>50</v>
      </c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6"/>
    </row>
    <row r="21" spans="1:23" ht="67.5" x14ac:dyDescent="0.2">
      <c r="A21" s="149"/>
      <c r="B21" s="154"/>
      <c r="C21" s="128"/>
      <c r="D21" s="158"/>
      <c r="E21" s="3" t="s">
        <v>26</v>
      </c>
      <c r="F21" s="3" t="s">
        <v>40</v>
      </c>
      <c r="G21" s="3" t="s">
        <v>29</v>
      </c>
      <c r="H21" s="47">
        <v>206</v>
      </c>
      <c r="I21" s="48">
        <v>206</v>
      </c>
      <c r="J21" s="48">
        <v>3.8</v>
      </c>
      <c r="K21" s="48">
        <v>0</v>
      </c>
      <c r="L21" s="106">
        <v>232.3</v>
      </c>
      <c r="M21" s="107">
        <v>232.3</v>
      </c>
      <c r="N21" s="107">
        <v>4.5</v>
      </c>
      <c r="O21" s="33">
        <v>0</v>
      </c>
      <c r="P21" s="47">
        <v>202.8</v>
      </c>
      <c r="Q21" s="48">
        <v>202.8</v>
      </c>
      <c r="R21" s="48">
        <v>3.8</v>
      </c>
      <c r="S21" s="48">
        <v>0</v>
      </c>
      <c r="T21" s="47">
        <v>202.8</v>
      </c>
      <c r="U21" s="48">
        <v>202.8</v>
      </c>
      <c r="V21" s="48">
        <v>3.8</v>
      </c>
      <c r="W21" s="49">
        <v>0</v>
      </c>
    </row>
    <row r="22" spans="1:23" x14ac:dyDescent="0.2">
      <c r="A22" s="149"/>
      <c r="B22" s="154"/>
      <c r="C22" s="128"/>
      <c r="D22" s="158"/>
      <c r="E22" s="9"/>
      <c r="F22" s="129" t="s">
        <v>30</v>
      </c>
      <c r="G22" s="130"/>
      <c r="H22" s="52">
        <f t="shared" ref="H22:W22" si="0">H21</f>
        <v>206</v>
      </c>
      <c r="I22" s="52">
        <f t="shared" si="0"/>
        <v>206</v>
      </c>
      <c r="J22" s="52">
        <f t="shared" si="0"/>
        <v>3.8</v>
      </c>
      <c r="K22" s="52">
        <f t="shared" si="0"/>
        <v>0</v>
      </c>
      <c r="L22" s="36">
        <f t="shared" si="0"/>
        <v>232.3</v>
      </c>
      <c r="M22" s="36">
        <f t="shared" si="0"/>
        <v>232.3</v>
      </c>
      <c r="N22" s="36">
        <f t="shared" si="0"/>
        <v>4.5</v>
      </c>
      <c r="O22" s="36">
        <f t="shared" si="0"/>
        <v>0</v>
      </c>
      <c r="P22" s="52">
        <f t="shared" si="0"/>
        <v>202.8</v>
      </c>
      <c r="Q22" s="52">
        <f t="shared" si="0"/>
        <v>202.8</v>
      </c>
      <c r="R22" s="52">
        <f t="shared" si="0"/>
        <v>3.8</v>
      </c>
      <c r="S22" s="52">
        <f t="shared" si="0"/>
        <v>0</v>
      </c>
      <c r="T22" s="52">
        <f t="shared" si="0"/>
        <v>202.8</v>
      </c>
      <c r="U22" s="52">
        <f t="shared" si="0"/>
        <v>202.8</v>
      </c>
      <c r="V22" s="52">
        <f t="shared" si="0"/>
        <v>3.8</v>
      </c>
      <c r="W22" s="53">
        <f t="shared" si="0"/>
        <v>0</v>
      </c>
    </row>
    <row r="23" spans="1:23" x14ac:dyDescent="0.2">
      <c r="A23" s="149"/>
      <c r="B23" s="154"/>
      <c r="C23" s="128"/>
      <c r="D23" s="158"/>
      <c r="E23" s="6" t="s">
        <v>31</v>
      </c>
      <c r="F23" s="124" t="s">
        <v>51</v>
      </c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6"/>
    </row>
    <row r="24" spans="1:23" ht="67.5" x14ac:dyDescent="0.2">
      <c r="A24" s="149"/>
      <c r="B24" s="154"/>
      <c r="C24" s="128"/>
      <c r="D24" s="158"/>
      <c r="E24" s="3" t="s">
        <v>31</v>
      </c>
      <c r="F24" s="3" t="s">
        <v>40</v>
      </c>
      <c r="G24" s="3" t="s">
        <v>29</v>
      </c>
      <c r="H24" s="47">
        <v>447.1</v>
      </c>
      <c r="I24" s="48">
        <v>447.1</v>
      </c>
      <c r="J24" s="48">
        <v>13.4</v>
      </c>
      <c r="K24" s="48">
        <v>0</v>
      </c>
      <c r="L24" s="106">
        <v>552.70000000000005</v>
      </c>
      <c r="M24" s="107">
        <v>552.70000000000005</v>
      </c>
      <c r="N24" s="107">
        <v>15.9</v>
      </c>
      <c r="O24" s="33">
        <v>0</v>
      </c>
      <c r="P24" s="47">
        <v>469</v>
      </c>
      <c r="Q24" s="48">
        <v>469</v>
      </c>
      <c r="R24" s="48">
        <v>15</v>
      </c>
      <c r="S24" s="48">
        <v>0</v>
      </c>
      <c r="T24" s="47">
        <v>469</v>
      </c>
      <c r="U24" s="48">
        <v>469</v>
      </c>
      <c r="V24" s="48">
        <v>15</v>
      </c>
      <c r="W24" s="49">
        <v>0</v>
      </c>
    </row>
    <row r="25" spans="1:23" x14ac:dyDescent="0.2">
      <c r="A25" s="149"/>
      <c r="B25" s="154"/>
      <c r="C25" s="128"/>
      <c r="D25" s="158"/>
      <c r="E25" s="9"/>
      <c r="F25" s="129" t="s">
        <v>30</v>
      </c>
      <c r="G25" s="130"/>
      <c r="H25" s="52">
        <f t="shared" ref="H25:W25" si="1">H24</f>
        <v>447.1</v>
      </c>
      <c r="I25" s="52">
        <f t="shared" si="1"/>
        <v>447.1</v>
      </c>
      <c r="J25" s="52">
        <f t="shared" si="1"/>
        <v>13.4</v>
      </c>
      <c r="K25" s="52">
        <f t="shared" si="1"/>
        <v>0</v>
      </c>
      <c r="L25" s="36">
        <f t="shared" si="1"/>
        <v>552.70000000000005</v>
      </c>
      <c r="M25" s="36">
        <f t="shared" si="1"/>
        <v>552.70000000000005</v>
      </c>
      <c r="N25" s="36">
        <f t="shared" si="1"/>
        <v>15.9</v>
      </c>
      <c r="O25" s="36">
        <f t="shared" si="1"/>
        <v>0</v>
      </c>
      <c r="P25" s="52">
        <f t="shared" si="1"/>
        <v>469</v>
      </c>
      <c r="Q25" s="52">
        <f t="shared" si="1"/>
        <v>469</v>
      </c>
      <c r="R25" s="52">
        <f t="shared" si="1"/>
        <v>15</v>
      </c>
      <c r="S25" s="52">
        <f t="shared" si="1"/>
        <v>0</v>
      </c>
      <c r="T25" s="52">
        <f t="shared" si="1"/>
        <v>469</v>
      </c>
      <c r="U25" s="52">
        <f t="shared" si="1"/>
        <v>469</v>
      </c>
      <c r="V25" s="52">
        <f t="shared" si="1"/>
        <v>15</v>
      </c>
      <c r="W25" s="53">
        <f t="shared" si="1"/>
        <v>0</v>
      </c>
    </row>
    <row r="26" spans="1:23" x14ac:dyDescent="0.2">
      <c r="A26" s="149"/>
      <c r="B26" s="154"/>
      <c r="C26" s="128"/>
      <c r="D26" s="158"/>
      <c r="E26" s="6" t="s">
        <v>32</v>
      </c>
      <c r="F26" s="124" t="s">
        <v>52</v>
      </c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6"/>
    </row>
    <row r="27" spans="1:23" ht="67.5" x14ac:dyDescent="0.2">
      <c r="A27" s="149"/>
      <c r="B27" s="154"/>
      <c r="C27" s="128"/>
      <c r="D27" s="158"/>
      <c r="E27" s="127" t="s">
        <v>32</v>
      </c>
      <c r="F27" s="3" t="s">
        <v>40</v>
      </c>
      <c r="G27" s="3" t="s">
        <v>29</v>
      </c>
      <c r="H27" s="47">
        <v>858.6</v>
      </c>
      <c r="I27" s="48">
        <v>858.6</v>
      </c>
      <c r="J27" s="48">
        <v>183.1</v>
      </c>
      <c r="K27" s="48">
        <v>0</v>
      </c>
      <c r="L27" s="106">
        <v>844.8</v>
      </c>
      <c r="M27" s="107">
        <v>844.8</v>
      </c>
      <c r="N27" s="107">
        <v>23.4</v>
      </c>
      <c r="O27" s="33">
        <v>0</v>
      </c>
      <c r="P27" s="47">
        <v>826.3</v>
      </c>
      <c r="Q27" s="48">
        <v>826.3</v>
      </c>
      <c r="R27" s="48">
        <v>186.6</v>
      </c>
      <c r="S27" s="48">
        <v>0</v>
      </c>
      <c r="T27" s="47">
        <v>830.6</v>
      </c>
      <c r="U27" s="48">
        <v>830.6</v>
      </c>
      <c r="V27" s="48">
        <v>189.5</v>
      </c>
      <c r="W27" s="49">
        <v>0</v>
      </c>
    </row>
    <row r="28" spans="1:23" ht="67.5" x14ac:dyDescent="0.2">
      <c r="A28" s="149"/>
      <c r="B28" s="154"/>
      <c r="C28" s="128"/>
      <c r="D28" s="158"/>
      <c r="E28" s="128"/>
      <c r="F28" s="3" t="s">
        <v>45</v>
      </c>
      <c r="G28" s="3" t="s">
        <v>29</v>
      </c>
      <c r="H28" s="47">
        <v>260.60000000000002</v>
      </c>
      <c r="I28" s="99">
        <v>260.60000000000002</v>
      </c>
      <c r="J28" s="48">
        <v>249</v>
      </c>
      <c r="K28" s="48">
        <v>0</v>
      </c>
      <c r="L28" s="32">
        <v>582.20000000000005</v>
      </c>
      <c r="M28" s="33">
        <v>582.20000000000005</v>
      </c>
      <c r="N28" s="33">
        <v>564</v>
      </c>
      <c r="O28" s="33">
        <v>0</v>
      </c>
      <c r="P28" s="47">
        <v>303</v>
      </c>
      <c r="Q28" s="48">
        <v>303</v>
      </c>
      <c r="R28" s="48">
        <v>288</v>
      </c>
      <c r="S28" s="48">
        <v>0</v>
      </c>
      <c r="T28" s="47">
        <v>0</v>
      </c>
      <c r="U28" s="48">
        <v>0</v>
      </c>
      <c r="V28" s="48">
        <v>0</v>
      </c>
      <c r="W28" s="49">
        <v>0</v>
      </c>
    </row>
    <row r="29" spans="1:23" x14ac:dyDescent="0.2">
      <c r="A29" s="149"/>
      <c r="B29" s="154"/>
      <c r="C29" s="128"/>
      <c r="D29" s="158"/>
      <c r="E29" s="9"/>
      <c r="F29" s="129" t="s">
        <v>30</v>
      </c>
      <c r="G29" s="130"/>
      <c r="H29" s="52">
        <f t="shared" ref="H29:W29" si="2">SUM(H27:H28)</f>
        <v>1119.2</v>
      </c>
      <c r="I29" s="52">
        <f t="shared" si="2"/>
        <v>1119.2</v>
      </c>
      <c r="J29" s="52">
        <f t="shared" si="2"/>
        <v>432.1</v>
      </c>
      <c r="K29" s="52">
        <f t="shared" si="2"/>
        <v>0</v>
      </c>
      <c r="L29" s="36">
        <f t="shared" si="2"/>
        <v>1427</v>
      </c>
      <c r="M29" s="36">
        <f t="shared" si="2"/>
        <v>1427</v>
      </c>
      <c r="N29" s="36">
        <f t="shared" si="2"/>
        <v>587.4</v>
      </c>
      <c r="O29" s="36">
        <f t="shared" si="2"/>
        <v>0</v>
      </c>
      <c r="P29" s="52">
        <f t="shared" si="2"/>
        <v>1129.3</v>
      </c>
      <c r="Q29" s="52">
        <f t="shared" si="2"/>
        <v>1129.3</v>
      </c>
      <c r="R29" s="52">
        <f t="shared" si="2"/>
        <v>474.6</v>
      </c>
      <c r="S29" s="52">
        <f t="shared" si="2"/>
        <v>0</v>
      </c>
      <c r="T29" s="52">
        <f t="shared" si="2"/>
        <v>830.6</v>
      </c>
      <c r="U29" s="52">
        <f t="shared" si="2"/>
        <v>830.6</v>
      </c>
      <c r="V29" s="52">
        <f t="shared" si="2"/>
        <v>189.5</v>
      </c>
      <c r="W29" s="53">
        <f t="shared" si="2"/>
        <v>0</v>
      </c>
    </row>
    <row r="30" spans="1:23" ht="13.5" customHeight="1" x14ac:dyDescent="0.2">
      <c r="A30" s="149"/>
      <c r="B30" s="154"/>
      <c r="C30" s="128"/>
      <c r="D30" s="158"/>
      <c r="E30" s="56" t="s">
        <v>38</v>
      </c>
      <c r="F30" s="190" t="s">
        <v>101</v>
      </c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1"/>
    </row>
    <row r="31" spans="1:23" ht="67.5" x14ac:dyDescent="0.2">
      <c r="A31" s="149"/>
      <c r="B31" s="154"/>
      <c r="C31" s="128"/>
      <c r="D31" s="158"/>
      <c r="E31" s="2"/>
      <c r="F31" s="57">
        <v>188714469</v>
      </c>
      <c r="G31" s="60" t="s">
        <v>29</v>
      </c>
      <c r="H31" s="59">
        <v>0</v>
      </c>
      <c r="I31" s="62">
        <v>0</v>
      </c>
      <c r="J31" s="62">
        <v>0</v>
      </c>
      <c r="K31" s="62">
        <v>0</v>
      </c>
      <c r="L31" s="58">
        <v>97.722999999999999</v>
      </c>
      <c r="M31" s="61">
        <v>98.722999999999999</v>
      </c>
      <c r="N31" s="61">
        <v>5.9240000000000004</v>
      </c>
      <c r="O31" s="61">
        <v>0</v>
      </c>
      <c r="P31" s="59">
        <v>57</v>
      </c>
      <c r="Q31" s="62">
        <v>57</v>
      </c>
      <c r="R31" s="62">
        <v>2.8</v>
      </c>
      <c r="S31" s="62">
        <v>0</v>
      </c>
      <c r="T31" s="59">
        <v>57</v>
      </c>
      <c r="U31" s="62">
        <v>57</v>
      </c>
      <c r="V31" s="62">
        <v>2.8</v>
      </c>
      <c r="W31" s="62">
        <v>0</v>
      </c>
    </row>
    <row r="32" spans="1:23" x14ac:dyDescent="0.2">
      <c r="A32" s="149"/>
      <c r="B32" s="154"/>
      <c r="C32" s="128"/>
      <c r="D32" s="158"/>
      <c r="E32" s="65"/>
      <c r="F32" s="122" t="s">
        <v>30</v>
      </c>
      <c r="G32" s="123"/>
      <c r="H32" s="64">
        <f t="shared" ref="H32:W32" si="3">H31</f>
        <v>0</v>
      </c>
      <c r="I32" s="64">
        <f t="shared" si="3"/>
        <v>0</v>
      </c>
      <c r="J32" s="64">
        <f t="shared" si="3"/>
        <v>0</v>
      </c>
      <c r="K32" s="64">
        <f t="shared" si="3"/>
        <v>0</v>
      </c>
      <c r="L32" s="63">
        <f t="shared" si="3"/>
        <v>97.722999999999999</v>
      </c>
      <c r="M32" s="63">
        <f t="shared" si="3"/>
        <v>98.722999999999999</v>
      </c>
      <c r="N32" s="63">
        <f t="shared" si="3"/>
        <v>5.9240000000000004</v>
      </c>
      <c r="O32" s="63">
        <f t="shared" si="3"/>
        <v>0</v>
      </c>
      <c r="P32" s="64">
        <f t="shared" si="3"/>
        <v>57</v>
      </c>
      <c r="Q32" s="64">
        <f t="shared" si="3"/>
        <v>57</v>
      </c>
      <c r="R32" s="64">
        <f t="shared" si="3"/>
        <v>2.8</v>
      </c>
      <c r="S32" s="64">
        <f t="shared" si="3"/>
        <v>0</v>
      </c>
      <c r="T32" s="64">
        <f t="shared" si="3"/>
        <v>57</v>
      </c>
      <c r="U32" s="64">
        <f t="shared" si="3"/>
        <v>57</v>
      </c>
      <c r="V32" s="64">
        <f t="shared" si="3"/>
        <v>2.8</v>
      </c>
      <c r="W32" s="64">
        <f t="shared" si="3"/>
        <v>0</v>
      </c>
    </row>
    <row r="33" spans="1:25" x14ac:dyDescent="0.2">
      <c r="A33" s="149"/>
      <c r="B33" s="154"/>
      <c r="C33" s="128"/>
      <c r="D33" s="158"/>
      <c r="E33" s="6" t="s">
        <v>41</v>
      </c>
      <c r="F33" s="124" t="s">
        <v>53</v>
      </c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6"/>
    </row>
    <row r="34" spans="1:25" ht="67.5" x14ac:dyDescent="0.2">
      <c r="A34" s="149"/>
      <c r="B34" s="154"/>
      <c r="C34" s="128"/>
      <c r="D34" s="158"/>
      <c r="E34" s="3" t="s">
        <v>41</v>
      </c>
      <c r="F34" s="3" t="s">
        <v>46</v>
      </c>
      <c r="G34" s="3" t="s">
        <v>29</v>
      </c>
      <c r="H34" s="47">
        <v>340</v>
      </c>
      <c r="I34" s="48">
        <v>340</v>
      </c>
      <c r="J34" s="48">
        <v>239.8</v>
      </c>
      <c r="K34" s="48">
        <v>0</v>
      </c>
      <c r="L34" s="32">
        <v>397.6</v>
      </c>
      <c r="M34" s="33">
        <v>397.6</v>
      </c>
      <c r="N34" s="33">
        <v>277.60000000000002</v>
      </c>
      <c r="O34" s="33">
        <v>0</v>
      </c>
      <c r="P34" s="47">
        <v>378.1</v>
      </c>
      <c r="Q34" s="48">
        <v>378.1</v>
      </c>
      <c r="R34" s="48">
        <v>271.5</v>
      </c>
      <c r="S34" s="48">
        <v>0</v>
      </c>
      <c r="T34" s="47">
        <v>397</v>
      </c>
      <c r="U34" s="48">
        <v>397</v>
      </c>
      <c r="V34" s="48">
        <v>285.10000000000002</v>
      </c>
      <c r="W34" s="49">
        <v>0</v>
      </c>
    </row>
    <row r="35" spans="1:25" x14ac:dyDescent="0.2">
      <c r="A35" s="149"/>
      <c r="B35" s="154"/>
      <c r="C35" s="128"/>
      <c r="D35" s="158"/>
      <c r="E35" s="9"/>
      <c r="F35" s="129" t="s">
        <v>30</v>
      </c>
      <c r="G35" s="130"/>
      <c r="H35" s="52">
        <f t="shared" ref="H35:M35" si="4">H34</f>
        <v>340</v>
      </c>
      <c r="I35" s="52">
        <f t="shared" si="4"/>
        <v>340</v>
      </c>
      <c r="J35" s="52">
        <f t="shared" si="4"/>
        <v>239.8</v>
      </c>
      <c r="K35" s="52">
        <f t="shared" si="4"/>
        <v>0</v>
      </c>
      <c r="L35" s="36">
        <f t="shared" si="4"/>
        <v>397.6</v>
      </c>
      <c r="M35" s="36">
        <f t="shared" si="4"/>
        <v>397.6</v>
      </c>
      <c r="N35" s="36">
        <f t="shared" ref="N35:W35" si="5">N34</f>
        <v>277.60000000000002</v>
      </c>
      <c r="O35" s="36">
        <f t="shared" si="5"/>
        <v>0</v>
      </c>
      <c r="P35" s="52">
        <f t="shared" si="5"/>
        <v>378.1</v>
      </c>
      <c r="Q35" s="52">
        <f t="shared" si="5"/>
        <v>378.1</v>
      </c>
      <c r="R35" s="52">
        <f t="shared" si="5"/>
        <v>271.5</v>
      </c>
      <c r="S35" s="52">
        <f t="shared" si="5"/>
        <v>0</v>
      </c>
      <c r="T35" s="52">
        <f t="shared" si="5"/>
        <v>397</v>
      </c>
      <c r="U35" s="52">
        <f t="shared" si="5"/>
        <v>397</v>
      </c>
      <c r="V35" s="52">
        <f t="shared" si="5"/>
        <v>285.10000000000002</v>
      </c>
      <c r="W35" s="53">
        <f t="shared" si="5"/>
        <v>0</v>
      </c>
    </row>
    <row r="36" spans="1:25" x14ac:dyDescent="0.2">
      <c r="A36" s="149"/>
      <c r="B36" s="154"/>
      <c r="C36" s="128"/>
      <c r="D36" s="158"/>
      <c r="E36" s="6" t="s">
        <v>42</v>
      </c>
      <c r="F36" s="173" t="s">
        <v>54</v>
      </c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6"/>
    </row>
    <row r="37" spans="1:25" ht="45" x14ac:dyDescent="0.2">
      <c r="A37" s="149"/>
      <c r="B37" s="154"/>
      <c r="C37" s="128"/>
      <c r="D37" s="158"/>
      <c r="E37" s="3" t="s">
        <v>42</v>
      </c>
      <c r="F37" s="66" t="s">
        <v>40</v>
      </c>
      <c r="G37" s="66" t="s">
        <v>37</v>
      </c>
      <c r="H37" s="47">
        <v>0</v>
      </c>
      <c r="I37" s="48">
        <v>0</v>
      </c>
      <c r="J37" s="48">
        <v>0</v>
      </c>
      <c r="K37" s="48">
        <v>0</v>
      </c>
      <c r="L37" s="32">
        <v>0</v>
      </c>
      <c r="M37" s="33">
        <v>0</v>
      </c>
      <c r="N37" s="33">
        <v>0</v>
      </c>
      <c r="O37" s="33">
        <v>0</v>
      </c>
      <c r="P37" s="7">
        <v>100</v>
      </c>
      <c r="Q37" s="8">
        <v>100</v>
      </c>
      <c r="R37" s="8">
        <v>6.5</v>
      </c>
      <c r="S37" s="8">
        <v>0</v>
      </c>
      <c r="T37" s="7">
        <v>90</v>
      </c>
      <c r="U37" s="8">
        <v>90</v>
      </c>
      <c r="V37" s="8">
        <v>5.9</v>
      </c>
      <c r="W37" s="27">
        <v>0</v>
      </c>
    </row>
    <row r="38" spans="1:25" ht="44.25" customHeight="1" x14ac:dyDescent="0.2">
      <c r="A38" s="149"/>
      <c r="B38" s="154"/>
      <c r="C38" s="128"/>
      <c r="D38" s="158"/>
      <c r="E38" s="84" t="s">
        <v>42</v>
      </c>
      <c r="F38" s="86">
        <v>188714469</v>
      </c>
      <c r="G38" s="86" t="s">
        <v>105</v>
      </c>
      <c r="H38" s="98">
        <v>0</v>
      </c>
      <c r="I38" s="48">
        <v>0</v>
      </c>
      <c r="J38" s="48">
        <v>0</v>
      </c>
      <c r="K38" s="48">
        <v>0</v>
      </c>
      <c r="L38" s="32">
        <v>0</v>
      </c>
      <c r="M38" s="33">
        <v>0</v>
      </c>
      <c r="N38" s="33">
        <v>0</v>
      </c>
      <c r="O38" s="33">
        <v>0</v>
      </c>
      <c r="P38" s="47">
        <v>0</v>
      </c>
      <c r="Q38" s="48">
        <v>0</v>
      </c>
      <c r="R38" s="48">
        <v>0</v>
      </c>
      <c r="S38" s="48">
        <v>0</v>
      </c>
      <c r="T38" s="47">
        <v>0</v>
      </c>
      <c r="U38" s="48">
        <v>0</v>
      </c>
      <c r="V38" s="48">
        <v>0</v>
      </c>
      <c r="W38" s="49">
        <v>0</v>
      </c>
    </row>
    <row r="39" spans="1:25" x14ac:dyDescent="0.2">
      <c r="A39" s="149"/>
      <c r="B39" s="154"/>
      <c r="C39" s="128"/>
      <c r="D39" s="158"/>
      <c r="E39" s="9"/>
      <c r="F39" s="174" t="s">
        <v>30</v>
      </c>
      <c r="G39" s="175"/>
      <c r="H39" s="52">
        <f>H37+H38</f>
        <v>0</v>
      </c>
      <c r="I39" s="52">
        <f>I37</f>
        <v>0</v>
      </c>
      <c r="J39" s="52">
        <f t="shared" ref="J39:W39" si="6">J37+J38</f>
        <v>0</v>
      </c>
      <c r="K39" s="52">
        <f t="shared" si="6"/>
        <v>0</v>
      </c>
      <c r="L39" s="36">
        <f t="shared" si="6"/>
        <v>0</v>
      </c>
      <c r="M39" s="36">
        <f t="shared" si="6"/>
        <v>0</v>
      </c>
      <c r="N39" s="36">
        <f t="shared" si="6"/>
        <v>0</v>
      </c>
      <c r="O39" s="36">
        <f t="shared" si="6"/>
        <v>0</v>
      </c>
      <c r="P39" s="18">
        <f t="shared" si="6"/>
        <v>100</v>
      </c>
      <c r="Q39" s="18">
        <f t="shared" si="6"/>
        <v>100</v>
      </c>
      <c r="R39" s="18">
        <f t="shared" si="6"/>
        <v>6.5</v>
      </c>
      <c r="S39" s="18">
        <f t="shared" si="6"/>
        <v>0</v>
      </c>
      <c r="T39" s="18">
        <f t="shared" si="6"/>
        <v>90</v>
      </c>
      <c r="U39" s="18">
        <f t="shared" si="6"/>
        <v>90</v>
      </c>
      <c r="V39" s="18">
        <f t="shared" si="6"/>
        <v>5.9</v>
      </c>
      <c r="W39" s="28">
        <f t="shared" si="6"/>
        <v>0</v>
      </c>
    </row>
    <row r="40" spans="1:25" x14ac:dyDescent="0.2">
      <c r="A40" s="149"/>
      <c r="B40" s="154"/>
      <c r="C40" s="128"/>
      <c r="D40" s="158"/>
      <c r="E40" s="6" t="s">
        <v>55</v>
      </c>
      <c r="F40" s="124" t="s">
        <v>56</v>
      </c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6"/>
    </row>
    <row r="41" spans="1:25" ht="67.5" x14ac:dyDescent="0.2">
      <c r="A41" s="149"/>
      <c r="B41" s="154"/>
      <c r="C41" s="128"/>
      <c r="D41" s="158"/>
      <c r="E41" s="3" t="s">
        <v>55</v>
      </c>
      <c r="F41" s="3" t="s">
        <v>40</v>
      </c>
      <c r="G41" s="3" t="s">
        <v>29</v>
      </c>
      <c r="H41" s="47">
        <v>4.9000000000000004</v>
      </c>
      <c r="I41" s="48">
        <v>4.9000000000000004</v>
      </c>
      <c r="J41" s="48">
        <v>0.19</v>
      </c>
      <c r="K41" s="48">
        <v>0</v>
      </c>
      <c r="L41" s="106">
        <v>7.9</v>
      </c>
      <c r="M41" s="107">
        <v>7.9</v>
      </c>
      <c r="N41" s="107">
        <v>0.3</v>
      </c>
      <c r="O41" s="33">
        <v>0</v>
      </c>
      <c r="P41" s="47">
        <v>4.9000000000000004</v>
      </c>
      <c r="Q41" s="48">
        <v>4.9000000000000004</v>
      </c>
      <c r="R41" s="48">
        <v>0.1</v>
      </c>
      <c r="S41" s="48">
        <v>0</v>
      </c>
      <c r="T41" s="47">
        <v>4.9000000000000004</v>
      </c>
      <c r="U41" s="48">
        <v>4.9000000000000004</v>
      </c>
      <c r="V41" s="48">
        <v>0.1</v>
      </c>
      <c r="W41" s="49">
        <v>0</v>
      </c>
    </row>
    <row r="42" spans="1:25" x14ac:dyDescent="0.2">
      <c r="A42" s="149"/>
      <c r="B42" s="154"/>
      <c r="C42" s="128"/>
      <c r="D42" s="158"/>
      <c r="E42" s="9"/>
      <c r="F42" s="129" t="s">
        <v>30</v>
      </c>
      <c r="G42" s="130"/>
      <c r="H42" s="52">
        <f>H41</f>
        <v>4.9000000000000004</v>
      </c>
      <c r="I42" s="52">
        <f>I41</f>
        <v>4.9000000000000004</v>
      </c>
      <c r="J42" s="52">
        <f>J41</f>
        <v>0.19</v>
      </c>
      <c r="K42" s="52">
        <f>K383</f>
        <v>0</v>
      </c>
      <c r="L42" s="36">
        <f t="shared" ref="L42:U42" si="7">L41</f>
        <v>7.9</v>
      </c>
      <c r="M42" s="36">
        <f t="shared" si="7"/>
        <v>7.9</v>
      </c>
      <c r="N42" s="36">
        <f t="shared" si="7"/>
        <v>0.3</v>
      </c>
      <c r="O42" s="36">
        <f t="shared" si="7"/>
        <v>0</v>
      </c>
      <c r="P42" s="52">
        <f t="shared" si="7"/>
        <v>4.9000000000000004</v>
      </c>
      <c r="Q42" s="52">
        <f t="shared" si="7"/>
        <v>4.9000000000000004</v>
      </c>
      <c r="R42" s="52">
        <f t="shared" si="7"/>
        <v>0.1</v>
      </c>
      <c r="S42" s="52">
        <f t="shared" si="7"/>
        <v>0</v>
      </c>
      <c r="T42" s="52">
        <f t="shared" si="7"/>
        <v>4.9000000000000004</v>
      </c>
      <c r="U42" s="52">
        <f t="shared" si="7"/>
        <v>4.9000000000000004</v>
      </c>
      <c r="V42" s="52">
        <v>0.1</v>
      </c>
      <c r="W42" s="53">
        <v>0</v>
      </c>
    </row>
    <row r="43" spans="1:25" x14ac:dyDescent="0.2">
      <c r="A43" s="149"/>
      <c r="B43" s="154"/>
      <c r="C43" s="128"/>
      <c r="D43" s="158"/>
      <c r="E43" s="6" t="s">
        <v>57</v>
      </c>
      <c r="F43" s="173" t="s">
        <v>58</v>
      </c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6"/>
    </row>
    <row r="44" spans="1:25" ht="67.5" x14ac:dyDescent="0.2">
      <c r="A44" s="149"/>
      <c r="B44" s="154"/>
      <c r="C44" s="128"/>
      <c r="D44" s="158"/>
      <c r="E44" s="3" t="s">
        <v>57</v>
      </c>
      <c r="F44" s="3" t="s">
        <v>40</v>
      </c>
      <c r="G44" s="3" t="s">
        <v>29</v>
      </c>
      <c r="H44" s="47">
        <v>2.1</v>
      </c>
      <c r="I44" s="48">
        <v>2.1</v>
      </c>
      <c r="J44" s="48">
        <v>2</v>
      </c>
      <c r="K44" s="48">
        <v>0</v>
      </c>
      <c r="L44" s="32">
        <v>2.7</v>
      </c>
      <c r="M44" s="33">
        <v>2.7</v>
      </c>
      <c r="N44" s="33">
        <v>2.6</v>
      </c>
      <c r="O44" s="33">
        <v>0</v>
      </c>
      <c r="P44" s="47">
        <v>2.5</v>
      </c>
      <c r="Q44" s="48">
        <v>2.5</v>
      </c>
      <c r="R44" s="48">
        <v>2</v>
      </c>
      <c r="S44" s="48">
        <v>0</v>
      </c>
      <c r="T44" s="47">
        <v>2.5</v>
      </c>
      <c r="U44" s="48">
        <v>2.5</v>
      </c>
      <c r="V44" s="48">
        <v>2</v>
      </c>
      <c r="W44" s="49">
        <v>0</v>
      </c>
    </row>
    <row r="45" spans="1:25" x14ac:dyDescent="0.2">
      <c r="A45" s="149"/>
      <c r="B45" s="154"/>
      <c r="C45" s="128"/>
      <c r="D45" s="158"/>
      <c r="E45" s="9"/>
      <c r="F45" s="129" t="s">
        <v>30</v>
      </c>
      <c r="G45" s="130"/>
      <c r="H45" s="52">
        <f t="shared" ref="H45:W45" si="8">H44</f>
        <v>2.1</v>
      </c>
      <c r="I45" s="52">
        <f t="shared" si="8"/>
        <v>2.1</v>
      </c>
      <c r="J45" s="52">
        <f t="shared" si="8"/>
        <v>2</v>
      </c>
      <c r="K45" s="52">
        <f t="shared" si="8"/>
        <v>0</v>
      </c>
      <c r="L45" s="36">
        <f t="shared" si="8"/>
        <v>2.7</v>
      </c>
      <c r="M45" s="36">
        <f t="shared" si="8"/>
        <v>2.7</v>
      </c>
      <c r="N45" s="36">
        <f t="shared" si="8"/>
        <v>2.6</v>
      </c>
      <c r="O45" s="36">
        <f t="shared" si="8"/>
        <v>0</v>
      </c>
      <c r="P45" s="52">
        <f t="shared" si="8"/>
        <v>2.5</v>
      </c>
      <c r="Q45" s="52">
        <f t="shared" si="8"/>
        <v>2.5</v>
      </c>
      <c r="R45" s="52">
        <f t="shared" si="8"/>
        <v>2</v>
      </c>
      <c r="S45" s="52">
        <f t="shared" si="8"/>
        <v>0</v>
      </c>
      <c r="T45" s="52">
        <f t="shared" si="8"/>
        <v>2.5</v>
      </c>
      <c r="U45" s="52">
        <f t="shared" si="8"/>
        <v>2.5</v>
      </c>
      <c r="V45" s="52">
        <f t="shared" si="8"/>
        <v>2</v>
      </c>
      <c r="W45" s="53">
        <f t="shared" si="8"/>
        <v>0</v>
      </c>
      <c r="X45" s="19"/>
      <c r="Y45" s="19"/>
    </row>
    <row r="46" spans="1:25" x14ac:dyDescent="0.2">
      <c r="A46" s="149"/>
      <c r="B46" s="154"/>
      <c r="C46" s="128"/>
      <c r="D46" s="10"/>
      <c r="E46" s="164" t="s">
        <v>98</v>
      </c>
      <c r="F46" s="165"/>
      <c r="G46" s="166"/>
      <c r="H46" s="35">
        <f t="shared" ref="H46:W46" si="9">H22+H25+H29+H32+H35+H39+H42+H45</f>
        <v>2119.3000000000002</v>
      </c>
      <c r="I46" s="35">
        <f t="shared" si="9"/>
        <v>2119.3000000000002</v>
      </c>
      <c r="J46" s="35">
        <f t="shared" si="9"/>
        <v>691.29000000000008</v>
      </c>
      <c r="K46" s="35">
        <f t="shared" si="9"/>
        <v>0</v>
      </c>
      <c r="L46" s="35">
        <f t="shared" si="9"/>
        <v>2717.9229999999998</v>
      </c>
      <c r="M46" s="35">
        <f t="shared" si="9"/>
        <v>2718.9229999999998</v>
      </c>
      <c r="N46" s="35">
        <f t="shared" si="9"/>
        <v>894.22399999999993</v>
      </c>
      <c r="O46" s="35">
        <f t="shared" si="9"/>
        <v>0</v>
      </c>
      <c r="P46" s="35">
        <f t="shared" si="9"/>
        <v>2343.6</v>
      </c>
      <c r="Q46" s="35">
        <f t="shared" si="9"/>
        <v>2343.6</v>
      </c>
      <c r="R46" s="35">
        <f t="shared" si="9"/>
        <v>776.30000000000007</v>
      </c>
      <c r="S46" s="35">
        <f t="shared" si="9"/>
        <v>0</v>
      </c>
      <c r="T46" s="35">
        <f t="shared" si="9"/>
        <v>2053.8000000000002</v>
      </c>
      <c r="U46" s="35">
        <f t="shared" si="9"/>
        <v>2053.8000000000002</v>
      </c>
      <c r="V46" s="35">
        <f t="shared" si="9"/>
        <v>504.20000000000005</v>
      </c>
      <c r="W46" s="42">
        <f t="shared" si="9"/>
        <v>0</v>
      </c>
    </row>
    <row r="47" spans="1:25" x14ac:dyDescent="0.2">
      <c r="A47" s="149"/>
      <c r="B47" s="154"/>
      <c r="C47" s="128"/>
      <c r="D47" s="4" t="s">
        <v>31</v>
      </c>
      <c r="E47" s="5"/>
      <c r="F47" s="152" t="s">
        <v>59</v>
      </c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6"/>
    </row>
    <row r="48" spans="1:25" x14ac:dyDescent="0.2">
      <c r="A48" s="149"/>
      <c r="B48" s="154"/>
      <c r="C48" s="128"/>
      <c r="D48" s="157" t="s">
        <v>31</v>
      </c>
      <c r="E48" s="6" t="s">
        <v>26</v>
      </c>
      <c r="F48" s="124" t="s">
        <v>60</v>
      </c>
      <c r="G48" s="125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6"/>
    </row>
    <row r="49" spans="1:23" ht="33.75" x14ac:dyDescent="0.2">
      <c r="A49" s="149"/>
      <c r="B49" s="154"/>
      <c r="C49" s="128"/>
      <c r="D49" s="158"/>
      <c r="E49" s="3" t="s">
        <v>26</v>
      </c>
      <c r="F49" s="105" t="s">
        <v>40</v>
      </c>
      <c r="G49" s="3" t="s">
        <v>28</v>
      </c>
      <c r="H49" s="47">
        <v>398</v>
      </c>
      <c r="I49" s="48">
        <v>395.5</v>
      </c>
      <c r="J49" s="48">
        <v>0</v>
      </c>
      <c r="K49" s="48">
        <v>2.5</v>
      </c>
      <c r="L49" s="32">
        <v>507</v>
      </c>
      <c r="M49" s="33">
        <v>507</v>
      </c>
      <c r="N49" s="33">
        <v>0</v>
      </c>
      <c r="O49" s="33">
        <v>0</v>
      </c>
      <c r="P49" s="47">
        <v>432</v>
      </c>
      <c r="Q49" s="48">
        <v>432</v>
      </c>
      <c r="R49" s="48">
        <v>0</v>
      </c>
      <c r="S49" s="48">
        <v>0</v>
      </c>
      <c r="T49" s="47">
        <v>432</v>
      </c>
      <c r="U49" s="48">
        <v>432</v>
      </c>
      <c r="V49" s="48">
        <v>0</v>
      </c>
      <c r="W49" s="49">
        <v>0</v>
      </c>
    </row>
    <row r="50" spans="1:23" s="104" customFormat="1" ht="67.5" x14ac:dyDescent="0.2">
      <c r="A50" s="149"/>
      <c r="B50" s="154"/>
      <c r="C50" s="128"/>
      <c r="D50" s="158"/>
      <c r="E50" s="108" t="s">
        <v>26</v>
      </c>
      <c r="F50" s="109" t="s">
        <v>40</v>
      </c>
      <c r="G50" s="110" t="s">
        <v>29</v>
      </c>
      <c r="H50" s="111">
        <v>0</v>
      </c>
      <c r="I50" s="112">
        <v>0</v>
      </c>
      <c r="J50" s="112">
        <v>0</v>
      </c>
      <c r="K50" s="112">
        <v>0</v>
      </c>
      <c r="L50" s="111">
        <v>8.7650000000000006</v>
      </c>
      <c r="M50" s="112">
        <v>8.7650000000000006</v>
      </c>
      <c r="N50" s="112">
        <v>0.17</v>
      </c>
      <c r="O50" s="33">
        <v>0</v>
      </c>
      <c r="P50" s="47">
        <v>0</v>
      </c>
      <c r="Q50" s="48">
        <v>0</v>
      </c>
      <c r="R50" s="48">
        <v>0</v>
      </c>
      <c r="S50" s="48">
        <v>0</v>
      </c>
      <c r="T50" s="47">
        <v>0</v>
      </c>
      <c r="U50" s="48">
        <v>0</v>
      </c>
      <c r="V50" s="48">
        <v>0</v>
      </c>
      <c r="W50" s="49">
        <v>0</v>
      </c>
    </row>
    <row r="51" spans="1:23" x14ac:dyDescent="0.2">
      <c r="A51" s="149"/>
      <c r="B51" s="154"/>
      <c r="C51" s="128"/>
      <c r="D51" s="158"/>
      <c r="E51" s="9"/>
      <c r="F51" s="174" t="s">
        <v>30</v>
      </c>
      <c r="G51" s="130"/>
      <c r="H51" s="52">
        <f t="shared" ref="H51:W51" si="10">H49+H50</f>
        <v>398</v>
      </c>
      <c r="I51" s="52">
        <f t="shared" si="10"/>
        <v>395.5</v>
      </c>
      <c r="J51" s="52">
        <f t="shared" si="10"/>
        <v>0</v>
      </c>
      <c r="K51" s="52">
        <f t="shared" si="10"/>
        <v>2.5</v>
      </c>
      <c r="L51" s="36">
        <f t="shared" si="10"/>
        <v>515.76499999999999</v>
      </c>
      <c r="M51" s="36">
        <f t="shared" si="10"/>
        <v>515.76499999999999</v>
      </c>
      <c r="N51" s="36">
        <f t="shared" si="10"/>
        <v>0.17</v>
      </c>
      <c r="O51" s="36">
        <f t="shared" si="10"/>
        <v>0</v>
      </c>
      <c r="P51" s="52">
        <f t="shared" si="10"/>
        <v>432</v>
      </c>
      <c r="Q51" s="52">
        <f t="shared" si="10"/>
        <v>432</v>
      </c>
      <c r="R51" s="52">
        <f t="shared" si="10"/>
        <v>0</v>
      </c>
      <c r="S51" s="52">
        <f t="shared" si="10"/>
        <v>0</v>
      </c>
      <c r="T51" s="52">
        <f t="shared" si="10"/>
        <v>432</v>
      </c>
      <c r="U51" s="52">
        <f t="shared" si="10"/>
        <v>432</v>
      </c>
      <c r="V51" s="52">
        <f t="shared" si="10"/>
        <v>0</v>
      </c>
      <c r="W51" s="53">
        <f t="shared" si="10"/>
        <v>0</v>
      </c>
    </row>
    <row r="52" spans="1:23" x14ac:dyDescent="0.2">
      <c r="A52" s="149"/>
      <c r="B52" s="154"/>
      <c r="C52" s="128"/>
      <c r="D52" s="158"/>
      <c r="E52" s="6" t="s">
        <v>31</v>
      </c>
      <c r="F52" s="124" t="s">
        <v>61</v>
      </c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6"/>
    </row>
    <row r="53" spans="1:23" ht="33.75" x14ac:dyDescent="0.2">
      <c r="A53" s="149"/>
      <c r="B53" s="154"/>
      <c r="C53" s="128"/>
      <c r="D53" s="158"/>
      <c r="E53" s="3">
        <v>2</v>
      </c>
      <c r="F53" s="3" t="s">
        <v>40</v>
      </c>
      <c r="G53" s="3" t="s">
        <v>28</v>
      </c>
      <c r="H53" s="47">
        <v>31</v>
      </c>
      <c r="I53" s="48">
        <v>31</v>
      </c>
      <c r="J53" s="48">
        <v>0</v>
      </c>
      <c r="K53" s="48">
        <v>0</v>
      </c>
      <c r="L53" s="32">
        <v>35</v>
      </c>
      <c r="M53" s="33">
        <v>35</v>
      </c>
      <c r="N53" s="33">
        <v>0</v>
      </c>
      <c r="O53" s="33">
        <v>0</v>
      </c>
      <c r="P53" s="47">
        <v>45.2</v>
      </c>
      <c r="Q53" s="48">
        <v>45.2</v>
      </c>
      <c r="R53" s="48">
        <v>0</v>
      </c>
      <c r="S53" s="48">
        <v>0</v>
      </c>
      <c r="T53" s="47">
        <v>45.2</v>
      </c>
      <c r="U53" s="48">
        <v>45.2</v>
      </c>
      <c r="V53" s="48">
        <v>0</v>
      </c>
      <c r="W53" s="49">
        <v>0</v>
      </c>
    </row>
    <row r="54" spans="1:23" x14ac:dyDescent="0.2">
      <c r="A54" s="149"/>
      <c r="B54" s="154"/>
      <c r="C54" s="128"/>
      <c r="D54" s="158"/>
      <c r="E54" s="9"/>
      <c r="F54" s="129" t="s">
        <v>30</v>
      </c>
      <c r="G54" s="130"/>
      <c r="H54" s="52">
        <f t="shared" ref="H54:R54" si="11">H53</f>
        <v>31</v>
      </c>
      <c r="I54" s="52">
        <f t="shared" si="11"/>
        <v>31</v>
      </c>
      <c r="J54" s="52">
        <f t="shared" si="11"/>
        <v>0</v>
      </c>
      <c r="K54" s="52">
        <f t="shared" si="11"/>
        <v>0</v>
      </c>
      <c r="L54" s="36">
        <f t="shared" si="11"/>
        <v>35</v>
      </c>
      <c r="M54" s="36">
        <f t="shared" si="11"/>
        <v>35</v>
      </c>
      <c r="N54" s="36">
        <f t="shared" si="11"/>
        <v>0</v>
      </c>
      <c r="O54" s="36">
        <f t="shared" si="11"/>
        <v>0</v>
      </c>
      <c r="P54" s="52">
        <f t="shared" si="11"/>
        <v>45.2</v>
      </c>
      <c r="Q54" s="52">
        <f t="shared" si="11"/>
        <v>45.2</v>
      </c>
      <c r="R54" s="52">
        <f t="shared" si="11"/>
        <v>0</v>
      </c>
      <c r="S54" s="52">
        <v>0</v>
      </c>
      <c r="T54" s="52">
        <f>T53</f>
        <v>45.2</v>
      </c>
      <c r="U54" s="52">
        <f>U53</f>
        <v>45.2</v>
      </c>
      <c r="V54" s="52">
        <f>V53</f>
        <v>0</v>
      </c>
      <c r="W54" s="53">
        <f>W53</f>
        <v>0</v>
      </c>
    </row>
    <row r="55" spans="1:23" x14ac:dyDescent="0.2">
      <c r="A55" s="149"/>
      <c r="B55" s="154"/>
      <c r="C55" s="128"/>
      <c r="D55" s="158"/>
      <c r="E55" s="6" t="s">
        <v>32</v>
      </c>
      <c r="F55" s="173" t="s">
        <v>99</v>
      </c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6"/>
    </row>
    <row r="56" spans="1:23" ht="33.75" x14ac:dyDescent="0.2">
      <c r="A56" s="149"/>
      <c r="B56" s="154"/>
      <c r="C56" s="128"/>
      <c r="D56" s="158"/>
      <c r="E56" s="127">
        <v>3</v>
      </c>
      <c r="F56" s="3" t="s">
        <v>40</v>
      </c>
      <c r="G56" s="3" t="s">
        <v>28</v>
      </c>
      <c r="H56" s="47">
        <v>72.400000000000006</v>
      </c>
      <c r="I56" s="48">
        <v>72.400000000000006</v>
      </c>
      <c r="J56" s="48">
        <v>0</v>
      </c>
      <c r="K56" s="48">
        <v>0</v>
      </c>
      <c r="L56" s="32">
        <v>80</v>
      </c>
      <c r="M56" s="33">
        <v>80</v>
      </c>
      <c r="N56" s="33">
        <v>0</v>
      </c>
      <c r="O56" s="33">
        <v>0</v>
      </c>
      <c r="P56" s="47">
        <v>118</v>
      </c>
      <c r="Q56" s="48">
        <v>118</v>
      </c>
      <c r="R56" s="48">
        <v>0</v>
      </c>
      <c r="S56" s="48">
        <v>0</v>
      </c>
      <c r="T56" s="47">
        <v>118</v>
      </c>
      <c r="U56" s="48">
        <v>118</v>
      </c>
      <c r="V56" s="48">
        <v>0</v>
      </c>
      <c r="W56" s="49">
        <v>0</v>
      </c>
    </row>
    <row r="57" spans="1:23" ht="67.5" x14ac:dyDescent="0.2">
      <c r="A57" s="149"/>
      <c r="B57" s="154"/>
      <c r="C57" s="128"/>
      <c r="D57" s="158"/>
      <c r="E57" s="176"/>
      <c r="F57" s="3" t="s">
        <v>40</v>
      </c>
      <c r="G57" s="3" t="s">
        <v>29</v>
      </c>
      <c r="H57" s="47">
        <v>139.80000000000001</v>
      </c>
      <c r="I57" s="48">
        <v>139.80000000000001</v>
      </c>
      <c r="J57" s="48">
        <v>5.3</v>
      </c>
      <c r="K57" s="48">
        <v>0</v>
      </c>
      <c r="L57" s="32">
        <v>149.5</v>
      </c>
      <c r="M57" s="33">
        <v>149.5</v>
      </c>
      <c r="N57" s="33">
        <v>2</v>
      </c>
      <c r="O57" s="33">
        <v>0</v>
      </c>
      <c r="P57" s="47">
        <v>0</v>
      </c>
      <c r="Q57" s="48">
        <v>0</v>
      </c>
      <c r="R57" s="48">
        <v>0</v>
      </c>
      <c r="S57" s="48">
        <v>0</v>
      </c>
      <c r="T57" s="47">
        <v>0</v>
      </c>
      <c r="U57" s="48">
        <v>0</v>
      </c>
      <c r="V57" s="48">
        <v>0</v>
      </c>
      <c r="W57" s="49">
        <v>0</v>
      </c>
    </row>
    <row r="58" spans="1:23" x14ac:dyDescent="0.2">
      <c r="A58" s="149"/>
      <c r="B58" s="154"/>
      <c r="C58" s="128"/>
      <c r="D58" s="158"/>
      <c r="E58" s="9"/>
      <c r="F58" s="129" t="s">
        <v>30</v>
      </c>
      <c r="G58" s="130"/>
      <c r="H58" s="52">
        <f t="shared" ref="H58:W58" si="12">SUM(H56:H57)</f>
        <v>212.20000000000002</v>
      </c>
      <c r="I58" s="52">
        <f t="shared" si="12"/>
        <v>212.20000000000002</v>
      </c>
      <c r="J58" s="52">
        <f t="shared" si="12"/>
        <v>5.3</v>
      </c>
      <c r="K58" s="52">
        <f t="shared" si="12"/>
        <v>0</v>
      </c>
      <c r="L58" s="36">
        <f t="shared" si="12"/>
        <v>229.5</v>
      </c>
      <c r="M58" s="36">
        <f t="shared" si="12"/>
        <v>229.5</v>
      </c>
      <c r="N58" s="36">
        <f t="shared" si="12"/>
        <v>2</v>
      </c>
      <c r="O58" s="36">
        <f t="shared" si="12"/>
        <v>0</v>
      </c>
      <c r="P58" s="52">
        <f t="shared" si="12"/>
        <v>118</v>
      </c>
      <c r="Q58" s="52">
        <f t="shared" si="12"/>
        <v>118</v>
      </c>
      <c r="R58" s="52">
        <f t="shared" si="12"/>
        <v>0</v>
      </c>
      <c r="S58" s="52">
        <f t="shared" si="12"/>
        <v>0</v>
      </c>
      <c r="T58" s="52">
        <f t="shared" si="12"/>
        <v>118</v>
      </c>
      <c r="U58" s="52">
        <f t="shared" si="12"/>
        <v>118</v>
      </c>
      <c r="V58" s="52">
        <f t="shared" si="12"/>
        <v>0</v>
      </c>
      <c r="W58" s="53">
        <f t="shared" si="12"/>
        <v>0</v>
      </c>
    </row>
    <row r="59" spans="1:23" x14ac:dyDescent="0.2">
      <c r="A59" s="149"/>
      <c r="B59" s="154"/>
      <c r="C59" s="128"/>
      <c r="D59" s="158"/>
      <c r="E59" s="6" t="s">
        <v>33</v>
      </c>
      <c r="F59" s="124" t="s">
        <v>62</v>
      </c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6"/>
    </row>
    <row r="60" spans="1:23" ht="33.75" x14ac:dyDescent="0.2">
      <c r="A60" s="149"/>
      <c r="B60" s="154"/>
      <c r="C60" s="128"/>
      <c r="D60" s="158"/>
      <c r="E60" s="3" t="s">
        <v>33</v>
      </c>
      <c r="F60" s="3" t="s">
        <v>40</v>
      </c>
      <c r="G60" s="3" t="s">
        <v>28</v>
      </c>
      <c r="H60" s="47">
        <v>40</v>
      </c>
      <c r="I60" s="48">
        <v>40</v>
      </c>
      <c r="J60" s="48">
        <v>0</v>
      </c>
      <c r="K60" s="48">
        <v>0</v>
      </c>
      <c r="L60" s="32">
        <v>45</v>
      </c>
      <c r="M60" s="33">
        <v>45</v>
      </c>
      <c r="N60" s="33">
        <v>0</v>
      </c>
      <c r="O60" s="33">
        <v>0</v>
      </c>
      <c r="P60" s="47">
        <v>52.3</v>
      </c>
      <c r="Q60" s="48">
        <v>52.3</v>
      </c>
      <c r="R60" s="48">
        <v>0</v>
      </c>
      <c r="S60" s="48">
        <v>0</v>
      </c>
      <c r="T60" s="47">
        <v>52.3</v>
      </c>
      <c r="U60" s="48">
        <v>52.3</v>
      </c>
      <c r="V60" s="48">
        <v>0</v>
      </c>
      <c r="W60" s="49">
        <v>0</v>
      </c>
    </row>
    <row r="61" spans="1:23" x14ac:dyDescent="0.2">
      <c r="A61" s="149"/>
      <c r="B61" s="154"/>
      <c r="C61" s="128"/>
      <c r="D61" s="158"/>
      <c r="E61" s="9"/>
      <c r="F61" s="129" t="s">
        <v>30</v>
      </c>
      <c r="G61" s="130"/>
      <c r="H61" s="52">
        <f t="shared" ref="H61:W61" si="13">H60</f>
        <v>40</v>
      </c>
      <c r="I61" s="52">
        <f t="shared" si="13"/>
        <v>40</v>
      </c>
      <c r="J61" s="52">
        <f t="shared" si="13"/>
        <v>0</v>
      </c>
      <c r="K61" s="52">
        <f t="shared" si="13"/>
        <v>0</v>
      </c>
      <c r="L61" s="36">
        <f t="shared" si="13"/>
        <v>45</v>
      </c>
      <c r="M61" s="36">
        <f t="shared" si="13"/>
        <v>45</v>
      </c>
      <c r="N61" s="36">
        <f t="shared" si="13"/>
        <v>0</v>
      </c>
      <c r="O61" s="36">
        <f t="shared" si="13"/>
        <v>0</v>
      </c>
      <c r="P61" s="52">
        <f t="shared" si="13"/>
        <v>52.3</v>
      </c>
      <c r="Q61" s="52">
        <f t="shared" si="13"/>
        <v>52.3</v>
      </c>
      <c r="R61" s="52">
        <f t="shared" si="13"/>
        <v>0</v>
      </c>
      <c r="S61" s="52">
        <f t="shared" si="13"/>
        <v>0</v>
      </c>
      <c r="T61" s="52">
        <f t="shared" si="13"/>
        <v>52.3</v>
      </c>
      <c r="U61" s="52">
        <f t="shared" si="13"/>
        <v>52.3</v>
      </c>
      <c r="V61" s="52">
        <f t="shared" si="13"/>
        <v>0</v>
      </c>
      <c r="W61" s="53">
        <f t="shared" si="13"/>
        <v>0</v>
      </c>
    </row>
    <row r="62" spans="1:23" x14ac:dyDescent="0.2">
      <c r="A62" s="149"/>
      <c r="B62" s="154"/>
      <c r="C62" s="128"/>
      <c r="D62" s="158"/>
      <c r="E62" s="6" t="s">
        <v>36</v>
      </c>
      <c r="F62" s="124" t="s">
        <v>63</v>
      </c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6"/>
    </row>
    <row r="63" spans="1:23" ht="33.75" x14ac:dyDescent="0.2">
      <c r="A63" s="149"/>
      <c r="B63" s="154"/>
      <c r="C63" s="128"/>
      <c r="D63" s="158"/>
      <c r="E63" s="177" t="s">
        <v>36</v>
      </c>
      <c r="F63" s="66" t="s">
        <v>40</v>
      </c>
      <c r="G63" s="3" t="s">
        <v>28</v>
      </c>
      <c r="H63" s="47">
        <v>1585</v>
      </c>
      <c r="I63" s="48">
        <v>1585</v>
      </c>
      <c r="J63" s="48">
        <v>272</v>
      </c>
      <c r="K63" s="48">
        <v>0</v>
      </c>
      <c r="L63" s="32">
        <v>2000.7</v>
      </c>
      <c r="M63" s="33">
        <v>2000.7</v>
      </c>
      <c r="N63" s="33">
        <v>332</v>
      </c>
      <c r="O63" s="33">
        <v>0</v>
      </c>
      <c r="P63" s="47">
        <v>2093</v>
      </c>
      <c r="Q63" s="48">
        <v>2093</v>
      </c>
      <c r="R63" s="48">
        <v>313.8</v>
      </c>
      <c r="S63" s="48">
        <v>0</v>
      </c>
      <c r="T63" s="47">
        <v>2093</v>
      </c>
      <c r="U63" s="48">
        <v>2093</v>
      </c>
      <c r="V63" s="48">
        <v>313.8</v>
      </c>
      <c r="W63" s="49">
        <v>0</v>
      </c>
    </row>
    <row r="64" spans="1:23" ht="67.5" x14ac:dyDescent="0.2">
      <c r="A64" s="149"/>
      <c r="B64" s="154"/>
      <c r="C64" s="128"/>
      <c r="D64" s="158"/>
      <c r="E64" s="114"/>
      <c r="F64" s="67">
        <v>188714469</v>
      </c>
      <c r="G64" s="3" t="s">
        <v>29</v>
      </c>
      <c r="H64" s="47">
        <v>0</v>
      </c>
      <c r="I64" s="48">
        <v>0</v>
      </c>
      <c r="J64" s="48">
        <v>0</v>
      </c>
      <c r="K64" s="48">
        <v>0</v>
      </c>
      <c r="L64" s="32">
        <v>204.8</v>
      </c>
      <c r="M64" s="33">
        <v>204.8</v>
      </c>
      <c r="N64" s="33">
        <v>0</v>
      </c>
      <c r="O64" s="33">
        <v>0</v>
      </c>
      <c r="P64" s="47">
        <v>205</v>
      </c>
      <c r="Q64" s="48">
        <v>205</v>
      </c>
      <c r="R64" s="48">
        <v>0</v>
      </c>
      <c r="S64" s="48">
        <v>0</v>
      </c>
      <c r="T64" s="47">
        <v>210</v>
      </c>
      <c r="U64" s="48">
        <v>210</v>
      </c>
      <c r="V64" s="48">
        <v>0</v>
      </c>
      <c r="W64" s="49">
        <v>0</v>
      </c>
    </row>
    <row r="65" spans="1:23" x14ac:dyDescent="0.2">
      <c r="A65" s="149"/>
      <c r="B65" s="154"/>
      <c r="C65" s="128"/>
      <c r="D65" s="158"/>
      <c r="E65" s="9"/>
      <c r="F65" s="174" t="s">
        <v>30</v>
      </c>
      <c r="G65" s="130"/>
      <c r="H65" s="52">
        <f t="shared" ref="H65:W65" si="14">H63+H64</f>
        <v>1585</v>
      </c>
      <c r="I65" s="52">
        <f t="shared" si="14"/>
        <v>1585</v>
      </c>
      <c r="J65" s="52">
        <f t="shared" si="14"/>
        <v>272</v>
      </c>
      <c r="K65" s="52">
        <f t="shared" si="14"/>
        <v>0</v>
      </c>
      <c r="L65" s="36">
        <f t="shared" si="14"/>
        <v>2205.5</v>
      </c>
      <c r="M65" s="36">
        <f t="shared" si="14"/>
        <v>2205.5</v>
      </c>
      <c r="N65" s="36">
        <f t="shared" si="14"/>
        <v>332</v>
      </c>
      <c r="O65" s="36">
        <f t="shared" si="14"/>
        <v>0</v>
      </c>
      <c r="P65" s="52">
        <f t="shared" si="14"/>
        <v>2298</v>
      </c>
      <c r="Q65" s="52">
        <f t="shared" si="14"/>
        <v>2298</v>
      </c>
      <c r="R65" s="52">
        <f t="shared" si="14"/>
        <v>313.8</v>
      </c>
      <c r="S65" s="52">
        <f t="shared" si="14"/>
        <v>0</v>
      </c>
      <c r="T65" s="52">
        <f t="shared" si="14"/>
        <v>2303</v>
      </c>
      <c r="U65" s="52">
        <f t="shared" si="14"/>
        <v>2303</v>
      </c>
      <c r="V65" s="52">
        <f t="shared" si="14"/>
        <v>313.8</v>
      </c>
      <c r="W65" s="53">
        <f t="shared" si="14"/>
        <v>0</v>
      </c>
    </row>
    <row r="66" spans="1:23" x14ac:dyDescent="0.2">
      <c r="A66" s="149"/>
      <c r="B66" s="154"/>
      <c r="C66" s="128"/>
      <c r="D66" s="10"/>
      <c r="E66" s="164" t="s">
        <v>98</v>
      </c>
      <c r="F66" s="165"/>
      <c r="G66" s="166"/>
      <c r="H66" s="35">
        <f t="shared" ref="H66:W66" si="15">H51+H54+H58+H61+H65</f>
        <v>2266.1999999999998</v>
      </c>
      <c r="I66" s="35">
        <f t="shared" si="15"/>
        <v>2263.6999999999998</v>
      </c>
      <c r="J66" s="35">
        <f t="shared" si="15"/>
        <v>277.3</v>
      </c>
      <c r="K66" s="35">
        <f t="shared" si="15"/>
        <v>2.5</v>
      </c>
      <c r="L66" s="35">
        <f t="shared" si="15"/>
        <v>3030.7649999999999</v>
      </c>
      <c r="M66" s="35">
        <f t="shared" si="15"/>
        <v>3030.7649999999999</v>
      </c>
      <c r="N66" s="35">
        <f t="shared" si="15"/>
        <v>334.17</v>
      </c>
      <c r="O66" s="35">
        <f t="shared" si="15"/>
        <v>0</v>
      </c>
      <c r="P66" s="35">
        <f t="shared" si="15"/>
        <v>2945.5</v>
      </c>
      <c r="Q66" s="35">
        <f t="shared" si="15"/>
        <v>2945.5</v>
      </c>
      <c r="R66" s="35">
        <f t="shared" si="15"/>
        <v>313.8</v>
      </c>
      <c r="S66" s="35">
        <f t="shared" si="15"/>
        <v>0</v>
      </c>
      <c r="T66" s="35">
        <f t="shared" si="15"/>
        <v>2950.5</v>
      </c>
      <c r="U66" s="35">
        <f t="shared" si="15"/>
        <v>2950.5</v>
      </c>
      <c r="V66" s="35">
        <f t="shared" si="15"/>
        <v>313.8</v>
      </c>
      <c r="W66" s="42">
        <f t="shared" si="15"/>
        <v>0</v>
      </c>
    </row>
    <row r="67" spans="1:23" x14ac:dyDescent="0.2">
      <c r="A67" s="149"/>
      <c r="B67" s="154"/>
      <c r="C67" s="128"/>
      <c r="D67" s="4" t="s">
        <v>32</v>
      </c>
      <c r="E67" s="5"/>
      <c r="F67" s="152" t="s">
        <v>64</v>
      </c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6"/>
    </row>
    <row r="68" spans="1:23" x14ac:dyDescent="0.2">
      <c r="A68" s="149"/>
      <c r="B68" s="154"/>
      <c r="C68" s="128"/>
      <c r="D68" s="157" t="s">
        <v>32</v>
      </c>
      <c r="E68" s="6" t="s">
        <v>26</v>
      </c>
      <c r="F68" s="178" t="s">
        <v>65</v>
      </c>
      <c r="G68" s="179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80"/>
    </row>
    <row r="69" spans="1:23" ht="45" x14ac:dyDescent="0.2">
      <c r="A69" s="149"/>
      <c r="B69" s="154"/>
      <c r="C69" s="128"/>
      <c r="D69" s="158"/>
      <c r="E69" s="127" t="s">
        <v>26</v>
      </c>
      <c r="F69" s="3" t="s">
        <v>45</v>
      </c>
      <c r="G69" s="3" t="s">
        <v>27</v>
      </c>
      <c r="H69" s="47">
        <v>34</v>
      </c>
      <c r="I69" s="48">
        <v>34</v>
      </c>
      <c r="J69" s="48">
        <v>0</v>
      </c>
      <c r="K69" s="48">
        <v>0</v>
      </c>
      <c r="L69" s="38">
        <v>35</v>
      </c>
      <c r="M69" s="39">
        <v>35</v>
      </c>
      <c r="N69" s="39">
        <v>0</v>
      </c>
      <c r="O69" s="39">
        <v>0</v>
      </c>
      <c r="P69" s="47">
        <v>37</v>
      </c>
      <c r="Q69" s="48">
        <v>37</v>
      </c>
      <c r="R69" s="48">
        <v>0</v>
      </c>
      <c r="S69" s="48">
        <v>0</v>
      </c>
      <c r="T69" s="47">
        <v>40</v>
      </c>
      <c r="U69" s="48">
        <v>40</v>
      </c>
      <c r="V69" s="48">
        <v>0</v>
      </c>
      <c r="W69" s="49">
        <v>0</v>
      </c>
    </row>
    <row r="70" spans="1:23" ht="33.75" x14ac:dyDescent="0.2">
      <c r="A70" s="149"/>
      <c r="B70" s="154"/>
      <c r="C70" s="128"/>
      <c r="D70" s="158"/>
      <c r="E70" s="128"/>
      <c r="F70" s="3" t="s">
        <v>45</v>
      </c>
      <c r="G70" s="3" t="s">
        <v>28</v>
      </c>
      <c r="H70" s="47">
        <v>967</v>
      </c>
      <c r="I70" s="48">
        <v>967</v>
      </c>
      <c r="J70" s="48">
        <v>857.4</v>
      </c>
      <c r="K70" s="48">
        <v>0</v>
      </c>
      <c r="L70" s="32">
        <v>1279.46</v>
      </c>
      <c r="M70" s="33">
        <v>1279.46</v>
      </c>
      <c r="N70" s="33">
        <v>1142.0999999999999</v>
      </c>
      <c r="O70" s="33">
        <v>0</v>
      </c>
      <c r="P70" s="47">
        <v>1526.1</v>
      </c>
      <c r="Q70" s="48">
        <v>1526.1</v>
      </c>
      <c r="R70" s="48">
        <v>1284.2</v>
      </c>
      <c r="S70" s="48">
        <v>0</v>
      </c>
      <c r="T70" s="47">
        <v>1602.4</v>
      </c>
      <c r="U70" s="48">
        <v>1602.4</v>
      </c>
      <c r="V70" s="48">
        <v>1348.4</v>
      </c>
      <c r="W70" s="49">
        <v>0</v>
      </c>
    </row>
    <row r="71" spans="1:23" ht="67.5" x14ac:dyDescent="0.2">
      <c r="A71" s="149"/>
      <c r="B71" s="154"/>
      <c r="C71" s="128"/>
      <c r="D71" s="158"/>
      <c r="E71" s="176"/>
      <c r="F71" s="3" t="s">
        <v>45</v>
      </c>
      <c r="G71" s="3" t="s">
        <v>29</v>
      </c>
      <c r="H71" s="32">
        <v>55.76</v>
      </c>
      <c r="I71" s="33">
        <v>55.76</v>
      </c>
      <c r="J71" s="33">
        <v>54.933</v>
      </c>
      <c r="K71" s="48">
        <v>0</v>
      </c>
      <c r="L71" s="32">
        <v>199.572</v>
      </c>
      <c r="M71" s="33">
        <v>199.572</v>
      </c>
      <c r="N71" s="33">
        <v>125.639</v>
      </c>
      <c r="O71" s="33">
        <v>0</v>
      </c>
      <c r="P71" s="47">
        <v>0</v>
      </c>
      <c r="Q71" s="48">
        <v>0</v>
      </c>
      <c r="R71" s="48">
        <v>0</v>
      </c>
      <c r="S71" s="48">
        <v>0</v>
      </c>
      <c r="T71" s="47">
        <v>0</v>
      </c>
      <c r="U71" s="48">
        <v>0</v>
      </c>
      <c r="V71" s="48">
        <v>0</v>
      </c>
      <c r="W71" s="49">
        <v>0</v>
      </c>
    </row>
    <row r="72" spans="1:23" x14ac:dyDescent="0.2">
      <c r="A72" s="149"/>
      <c r="B72" s="154"/>
      <c r="C72" s="128"/>
      <c r="D72" s="158"/>
      <c r="E72" s="9"/>
      <c r="F72" s="129" t="s">
        <v>30</v>
      </c>
      <c r="G72" s="130"/>
      <c r="H72" s="50">
        <f t="shared" ref="H72:W72" si="16">SUM(H69:H71)</f>
        <v>1056.76</v>
      </c>
      <c r="I72" s="50">
        <f t="shared" si="16"/>
        <v>1056.76</v>
      </c>
      <c r="J72" s="50">
        <f t="shared" si="16"/>
        <v>912.33299999999997</v>
      </c>
      <c r="K72" s="50">
        <f t="shared" si="16"/>
        <v>0</v>
      </c>
      <c r="L72" s="34">
        <f t="shared" si="16"/>
        <v>1514.0320000000002</v>
      </c>
      <c r="M72" s="34">
        <f t="shared" si="16"/>
        <v>1514.0320000000002</v>
      </c>
      <c r="N72" s="34">
        <f t="shared" si="16"/>
        <v>1267.7389999999998</v>
      </c>
      <c r="O72" s="34">
        <f t="shared" si="16"/>
        <v>0</v>
      </c>
      <c r="P72" s="50">
        <f t="shared" si="16"/>
        <v>1563.1</v>
      </c>
      <c r="Q72" s="50">
        <f t="shared" si="16"/>
        <v>1563.1</v>
      </c>
      <c r="R72" s="50">
        <f t="shared" si="16"/>
        <v>1284.2</v>
      </c>
      <c r="S72" s="50">
        <f t="shared" si="16"/>
        <v>0</v>
      </c>
      <c r="T72" s="50">
        <f t="shared" si="16"/>
        <v>1642.4</v>
      </c>
      <c r="U72" s="50">
        <f t="shared" si="16"/>
        <v>1642.4</v>
      </c>
      <c r="V72" s="50">
        <f t="shared" si="16"/>
        <v>1348.4</v>
      </c>
      <c r="W72" s="51">
        <f t="shared" si="16"/>
        <v>0</v>
      </c>
    </row>
    <row r="73" spans="1:23" x14ac:dyDescent="0.2">
      <c r="A73" s="149"/>
      <c r="B73" s="154"/>
      <c r="C73" s="128"/>
      <c r="D73" s="158"/>
      <c r="E73" s="6" t="s">
        <v>31</v>
      </c>
      <c r="F73" s="124" t="s">
        <v>34</v>
      </c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6"/>
    </row>
    <row r="74" spans="1:23" ht="33.75" x14ac:dyDescent="0.2">
      <c r="A74" s="149"/>
      <c r="B74" s="154"/>
      <c r="C74" s="128"/>
      <c r="D74" s="158"/>
      <c r="E74" s="3" t="s">
        <v>31</v>
      </c>
      <c r="F74" s="3" t="s">
        <v>35</v>
      </c>
      <c r="G74" s="3" t="s">
        <v>28</v>
      </c>
      <c r="H74" s="44">
        <v>0</v>
      </c>
      <c r="I74" s="45">
        <v>0</v>
      </c>
      <c r="J74" s="45">
        <v>0</v>
      </c>
      <c r="K74" s="45">
        <v>0</v>
      </c>
      <c r="L74" s="32">
        <v>17</v>
      </c>
      <c r="M74" s="33">
        <v>17</v>
      </c>
      <c r="N74" s="33">
        <v>0</v>
      </c>
      <c r="O74" s="33">
        <v>0</v>
      </c>
      <c r="P74" s="32">
        <v>252.5</v>
      </c>
      <c r="Q74" s="33">
        <v>252.5</v>
      </c>
      <c r="R74" s="33">
        <v>238.1</v>
      </c>
      <c r="S74" s="33">
        <v>0</v>
      </c>
      <c r="T74" s="32">
        <v>277.8</v>
      </c>
      <c r="U74" s="33">
        <v>277.8</v>
      </c>
      <c r="V74" s="33">
        <v>261.89999999999998</v>
      </c>
      <c r="W74" s="40">
        <v>0</v>
      </c>
    </row>
    <row r="75" spans="1:23" x14ac:dyDescent="0.2">
      <c r="A75" s="149"/>
      <c r="B75" s="154"/>
      <c r="C75" s="128"/>
      <c r="D75" s="158"/>
      <c r="E75" s="9"/>
      <c r="F75" s="129" t="s">
        <v>30</v>
      </c>
      <c r="G75" s="130"/>
      <c r="H75" s="50">
        <f t="shared" ref="H75:W75" si="17">H74</f>
        <v>0</v>
      </c>
      <c r="I75" s="50">
        <f t="shared" si="17"/>
        <v>0</v>
      </c>
      <c r="J75" s="50">
        <f t="shared" si="17"/>
        <v>0</v>
      </c>
      <c r="K75" s="50">
        <f t="shared" si="17"/>
        <v>0</v>
      </c>
      <c r="L75" s="34">
        <f t="shared" si="17"/>
        <v>17</v>
      </c>
      <c r="M75" s="34">
        <f t="shared" si="17"/>
        <v>17</v>
      </c>
      <c r="N75" s="34">
        <f t="shared" si="17"/>
        <v>0</v>
      </c>
      <c r="O75" s="34">
        <f t="shared" si="17"/>
        <v>0</v>
      </c>
      <c r="P75" s="34">
        <f t="shared" si="17"/>
        <v>252.5</v>
      </c>
      <c r="Q75" s="34">
        <f t="shared" si="17"/>
        <v>252.5</v>
      </c>
      <c r="R75" s="34">
        <f t="shared" si="17"/>
        <v>238.1</v>
      </c>
      <c r="S75" s="34">
        <f t="shared" si="17"/>
        <v>0</v>
      </c>
      <c r="T75" s="34">
        <f t="shared" si="17"/>
        <v>277.8</v>
      </c>
      <c r="U75" s="34">
        <f t="shared" si="17"/>
        <v>277.8</v>
      </c>
      <c r="V75" s="34">
        <f t="shared" si="17"/>
        <v>261.89999999999998</v>
      </c>
      <c r="W75" s="41">
        <f t="shared" si="17"/>
        <v>0</v>
      </c>
    </row>
    <row r="76" spans="1:23" x14ac:dyDescent="0.2">
      <c r="A76" s="149"/>
      <c r="B76" s="154"/>
      <c r="C76" s="128"/>
      <c r="D76" s="10"/>
      <c r="E76" s="164" t="s">
        <v>98</v>
      </c>
      <c r="F76" s="165"/>
      <c r="G76" s="166"/>
      <c r="H76" s="35">
        <f t="shared" ref="H76:W76" si="18">H72+H75</f>
        <v>1056.76</v>
      </c>
      <c r="I76" s="35">
        <f t="shared" si="18"/>
        <v>1056.76</v>
      </c>
      <c r="J76" s="35">
        <f t="shared" si="18"/>
        <v>912.33299999999997</v>
      </c>
      <c r="K76" s="35">
        <f t="shared" si="18"/>
        <v>0</v>
      </c>
      <c r="L76" s="35">
        <f t="shared" si="18"/>
        <v>1531.0320000000002</v>
      </c>
      <c r="M76" s="35">
        <f t="shared" si="18"/>
        <v>1531.0320000000002</v>
      </c>
      <c r="N76" s="35">
        <f t="shared" si="18"/>
        <v>1267.7389999999998</v>
      </c>
      <c r="O76" s="35">
        <f t="shared" si="18"/>
        <v>0</v>
      </c>
      <c r="P76" s="35">
        <f t="shared" si="18"/>
        <v>1815.6</v>
      </c>
      <c r="Q76" s="35">
        <f t="shared" si="18"/>
        <v>1815.6</v>
      </c>
      <c r="R76" s="35">
        <f t="shared" si="18"/>
        <v>1522.3</v>
      </c>
      <c r="S76" s="35">
        <f t="shared" si="18"/>
        <v>0</v>
      </c>
      <c r="T76" s="35">
        <f t="shared" si="18"/>
        <v>1920.2</v>
      </c>
      <c r="U76" s="35">
        <f t="shared" si="18"/>
        <v>1920.2</v>
      </c>
      <c r="V76" s="35">
        <f t="shared" si="18"/>
        <v>1610.3000000000002</v>
      </c>
      <c r="W76" s="42">
        <f t="shared" si="18"/>
        <v>0</v>
      </c>
    </row>
    <row r="77" spans="1:23" x14ac:dyDescent="0.2">
      <c r="A77" s="149"/>
      <c r="B77" s="154"/>
      <c r="C77" s="128"/>
      <c r="D77" s="4" t="s">
        <v>33</v>
      </c>
      <c r="E77" s="5"/>
      <c r="F77" s="152" t="s">
        <v>66</v>
      </c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6"/>
    </row>
    <row r="78" spans="1:23" x14ac:dyDescent="0.2">
      <c r="A78" s="149"/>
      <c r="B78" s="154"/>
      <c r="C78" s="128"/>
      <c r="D78" s="157" t="s">
        <v>33</v>
      </c>
      <c r="E78" s="6" t="s">
        <v>26</v>
      </c>
      <c r="F78" s="124" t="s">
        <v>67</v>
      </c>
      <c r="G78" s="125"/>
      <c r="H78" s="125"/>
      <c r="I78" s="125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  <c r="V78" s="125"/>
      <c r="W78" s="126"/>
    </row>
    <row r="79" spans="1:23" ht="45" x14ac:dyDescent="0.2">
      <c r="A79" s="149"/>
      <c r="B79" s="154"/>
      <c r="C79" s="128"/>
      <c r="D79" s="158"/>
      <c r="E79" s="127" t="s">
        <v>26</v>
      </c>
      <c r="F79" s="3" t="s">
        <v>68</v>
      </c>
      <c r="G79" s="3" t="s">
        <v>27</v>
      </c>
      <c r="H79" s="47">
        <v>14.8</v>
      </c>
      <c r="I79" s="48">
        <v>13.2</v>
      </c>
      <c r="J79" s="48">
        <v>0</v>
      </c>
      <c r="K79" s="48">
        <v>1.6</v>
      </c>
      <c r="L79" s="32">
        <v>13</v>
      </c>
      <c r="M79" s="33">
        <v>13</v>
      </c>
      <c r="N79" s="33">
        <v>0</v>
      </c>
      <c r="O79" s="33">
        <v>0</v>
      </c>
      <c r="P79" s="47">
        <v>13.2</v>
      </c>
      <c r="Q79" s="48">
        <v>13.2</v>
      </c>
      <c r="R79" s="48">
        <v>0</v>
      </c>
      <c r="S79" s="48">
        <v>0</v>
      </c>
      <c r="T79" s="47">
        <v>13.5</v>
      </c>
      <c r="U79" s="48">
        <v>13.5</v>
      </c>
      <c r="V79" s="48">
        <v>0</v>
      </c>
      <c r="W79" s="49">
        <v>0</v>
      </c>
    </row>
    <row r="80" spans="1:23" ht="67.5" x14ac:dyDescent="0.2">
      <c r="A80" s="149"/>
      <c r="B80" s="154"/>
      <c r="C80" s="128"/>
      <c r="D80" s="158"/>
      <c r="E80" s="172"/>
      <c r="F80" s="3">
        <v>171697549</v>
      </c>
      <c r="G80" s="3" t="s">
        <v>29</v>
      </c>
      <c r="H80" s="47">
        <v>1.37</v>
      </c>
      <c r="I80" s="48">
        <v>1.37</v>
      </c>
      <c r="J80" s="48">
        <v>1.35</v>
      </c>
      <c r="K80" s="48">
        <v>0</v>
      </c>
      <c r="L80" s="32">
        <v>6</v>
      </c>
      <c r="M80" s="33">
        <v>6</v>
      </c>
      <c r="N80" s="33">
        <v>6</v>
      </c>
      <c r="O80" s="33">
        <v>0</v>
      </c>
      <c r="P80" s="47">
        <v>0</v>
      </c>
      <c r="Q80" s="48">
        <v>0</v>
      </c>
      <c r="R80" s="48">
        <v>0</v>
      </c>
      <c r="S80" s="48">
        <v>0</v>
      </c>
      <c r="T80" s="47">
        <v>0</v>
      </c>
      <c r="U80" s="48">
        <v>0</v>
      </c>
      <c r="V80" s="48">
        <v>0</v>
      </c>
      <c r="W80" s="49">
        <v>0</v>
      </c>
    </row>
    <row r="81" spans="1:23" ht="33.75" x14ac:dyDescent="0.2">
      <c r="A81" s="149"/>
      <c r="B81" s="154"/>
      <c r="C81" s="128"/>
      <c r="D81" s="158"/>
      <c r="E81" s="128"/>
      <c r="F81" s="3" t="s">
        <v>68</v>
      </c>
      <c r="G81" s="3" t="s">
        <v>28</v>
      </c>
      <c r="H81" s="47">
        <v>181.2</v>
      </c>
      <c r="I81" s="48">
        <v>181.2</v>
      </c>
      <c r="J81" s="48">
        <v>156.4</v>
      </c>
      <c r="K81" s="48">
        <v>0</v>
      </c>
      <c r="L81" s="32">
        <v>207.2</v>
      </c>
      <c r="M81" s="33">
        <v>207.2</v>
      </c>
      <c r="N81" s="33">
        <v>178.8</v>
      </c>
      <c r="O81" s="33">
        <v>0</v>
      </c>
      <c r="P81" s="47">
        <v>264.89999999999998</v>
      </c>
      <c r="Q81" s="48">
        <v>264.89999999999998</v>
      </c>
      <c r="R81" s="48">
        <v>214.2</v>
      </c>
      <c r="S81" s="48">
        <v>0</v>
      </c>
      <c r="T81" s="47">
        <v>278.2</v>
      </c>
      <c r="U81" s="48">
        <v>278.2</v>
      </c>
      <c r="V81" s="48">
        <v>224.9</v>
      </c>
      <c r="W81" s="49">
        <v>0</v>
      </c>
    </row>
    <row r="82" spans="1:23" x14ac:dyDescent="0.2">
      <c r="A82" s="149"/>
      <c r="B82" s="154"/>
      <c r="C82" s="128"/>
      <c r="D82" s="158"/>
      <c r="E82" s="9"/>
      <c r="F82" s="129" t="s">
        <v>30</v>
      </c>
      <c r="G82" s="130"/>
      <c r="H82" s="50">
        <f t="shared" ref="H82:W82" si="19">SUM(H79:H81)</f>
        <v>197.37</v>
      </c>
      <c r="I82" s="50">
        <f t="shared" si="19"/>
        <v>195.76999999999998</v>
      </c>
      <c r="J82" s="50">
        <f t="shared" si="19"/>
        <v>157.75</v>
      </c>
      <c r="K82" s="50">
        <f t="shared" si="19"/>
        <v>1.6</v>
      </c>
      <c r="L82" s="34">
        <f t="shared" si="19"/>
        <v>226.2</v>
      </c>
      <c r="M82" s="34">
        <f t="shared" si="19"/>
        <v>226.2</v>
      </c>
      <c r="N82" s="34">
        <f t="shared" si="19"/>
        <v>184.8</v>
      </c>
      <c r="O82" s="34">
        <f t="shared" si="19"/>
        <v>0</v>
      </c>
      <c r="P82" s="50">
        <f t="shared" si="19"/>
        <v>278.09999999999997</v>
      </c>
      <c r="Q82" s="50">
        <f t="shared" si="19"/>
        <v>278.09999999999997</v>
      </c>
      <c r="R82" s="50">
        <f t="shared" si="19"/>
        <v>214.2</v>
      </c>
      <c r="S82" s="50">
        <f t="shared" si="19"/>
        <v>0</v>
      </c>
      <c r="T82" s="50">
        <f t="shared" si="19"/>
        <v>291.7</v>
      </c>
      <c r="U82" s="50">
        <f t="shared" si="19"/>
        <v>291.7</v>
      </c>
      <c r="V82" s="50">
        <f t="shared" si="19"/>
        <v>224.9</v>
      </c>
      <c r="W82" s="51">
        <f t="shared" si="19"/>
        <v>0</v>
      </c>
    </row>
    <row r="83" spans="1:23" x14ac:dyDescent="0.2">
      <c r="A83" s="149"/>
      <c r="B83" s="154"/>
      <c r="C83" s="128"/>
      <c r="D83" s="10"/>
      <c r="E83" s="164" t="s">
        <v>98</v>
      </c>
      <c r="F83" s="165"/>
      <c r="G83" s="166"/>
      <c r="H83" s="35">
        <f t="shared" ref="H83:W83" si="20">H82</f>
        <v>197.37</v>
      </c>
      <c r="I83" s="35">
        <f t="shared" si="20"/>
        <v>195.76999999999998</v>
      </c>
      <c r="J83" s="35">
        <f t="shared" si="20"/>
        <v>157.75</v>
      </c>
      <c r="K83" s="35">
        <f t="shared" si="20"/>
        <v>1.6</v>
      </c>
      <c r="L83" s="35">
        <f t="shared" si="20"/>
        <v>226.2</v>
      </c>
      <c r="M83" s="35">
        <f t="shared" si="20"/>
        <v>226.2</v>
      </c>
      <c r="N83" s="35">
        <f t="shared" si="20"/>
        <v>184.8</v>
      </c>
      <c r="O83" s="35">
        <f t="shared" si="20"/>
        <v>0</v>
      </c>
      <c r="P83" s="35">
        <f t="shared" si="20"/>
        <v>278.09999999999997</v>
      </c>
      <c r="Q83" s="35">
        <f t="shared" si="20"/>
        <v>278.09999999999997</v>
      </c>
      <c r="R83" s="35">
        <f t="shared" si="20"/>
        <v>214.2</v>
      </c>
      <c r="S83" s="35">
        <f t="shared" si="20"/>
        <v>0</v>
      </c>
      <c r="T83" s="35">
        <f t="shared" si="20"/>
        <v>291.7</v>
      </c>
      <c r="U83" s="35">
        <f t="shared" si="20"/>
        <v>291.7</v>
      </c>
      <c r="V83" s="35">
        <f t="shared" si="20"/>
        <v>224.9</v>
      </c>
      <c r="W83" s="42">
        <f t="shared" si="20"/>
        <v>0</v>
      </c>
    </row>
    <row r="84" spans="1:23" x14ac:dyDescent="0.2">
      <c r="A84" s="149"/>
      <c r="B84" s="154"/>
      <c r="C84" s="128"/>
      <c r="D84" s="4" t="s">
        <v>36</v>
      </c>
      <c r="E84" s="5"/>
      <c r="F84" s="152" t="s">
        <v>69</v>
      </c>
      <c r="G84" s="125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6"/>
    </row>
    <row r="85" spans="1:23" x14ac:dyDescent="0.2">
      <c r="A85" s="149"/>
      <c r="B85" s="154"/>
      <c r="C85" s="128"/>
      <c r="D85" s="157" t="s">
        <v>36</v>
      </c>
      <c r="E85" s="6" t="s">
        <v>26</v>
      </c>
      <c r="F85" s="124" t="s">
        <v>70</v>
      </c>
      <c r="G85" s="125"/>
      <c r="H85" s="125"/>
      <c r="I85" s="125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6"/>
    </row>
    <row r="86" spans="1:23" ht="67.5" x14ac:dyDescent="0.2">
      <c r="A86" s="149"/>
      <c r="B86" s="154"/>
      <c r="C86" s="128"/>
      <c r="D86" s="158"/>
      <c r="E86" s="12"/>
      <c r="F86" s="3" t="s">
        <v>40</v>
      </c>
      <c r="G86" s="3" t="s">
        <v>29</v>
      </c>
      <c r="H86" s="47">
        <v>63.1</v>
      </c>
      <c r="I86" s="48">
        <v>63.1</v>
      </c>
      <c r="J86" s="48">
        <v>0</v>
      </c>
      <c r="K86" s="48">
        <v>0</v>
      </c>
      <c r="L86" s="111">
        <v>130.1</v>
      </c>
      <c r="M86" s="112">
        <v>130.1</v>
      </c>
      <c r="N86" s="112">
        <v>9.8569999999999993</v>
      </c>
      <c r="O86" s="33">
        <v>0</v>
      </c>
      <c r="P86" s="47">
        <v>63</v>
      </c>
      <c r="Q86" s="48">
        <v>63</v>
      </c>
      <c r="R86" s="48">
        <v>0</v>
      </c>
      <c r="S86" s="48">
        <v>0</v>
      </c>
      <c r="T86" s="47">
        <v>63</v>
      </c>
      <c r="U86" s="48">
        <v>63</v>
      </c>
      <c r="V86" s="48">
        <v>0</v>
      </c>
      <c r="W86" s="49">
        <v>0</v>
      </c>
    </row>
    <row r="87" spans="1:23" x14ac:dyDescent="0.2">
      <c r="A87" s="149"/>
      <c r="B87" s="154"/>
      <c r="C87" s="128"/>
      <c r="D87" s="158"/>
      <c r="E87" s="9"/>
      <c r="F87" s="129" t="s">
        <v>30</v>
      </c>
      <c r="G87" s="130"/>
      <c r="H87" s="50">
        <f t="shared" ref="H87:W88" si="21">H86</f>
        <v>63.1</v>
      </c>
      <c r="I87" s="50">
        <f t="shared" si="21"/>
        <v>63.1</v>
      </c>
      <c r="J87" s="50">
        <f t="shared" si="21"/>
        <v>0</v>
      </c>
      <c r="K87" s="50">
        <f t="shared" si="21"/>
        <v>0</v>
      </c>
      <c r="L87" s="34">
        <f t="shared" si="21"/>
        <v>130.1</v>
      </c>
      <c r="M87" s="34">
        <f t="shared" si="21"/>
        <v>130.1</v>
      </c>
      <c r="N87" s="34">
        <f t="shared" si="21"/>
        <v>9.8569999999999993</v>
      </c>
      <c r="O87" s="34">
        <f t="shared" si="21"/>
        <v>0</v>
      </c>
      <c r="P87" s="50">
        <f t="shared" si="21"/>
        <v>63</v>
      </c>
      <c r="Q87" s="50">
        <f t="shared" si="21"/>
        <v>63</v>
      </c>
      <c r="R87" s="50">
        <f t="shared" si="21"/>
        <v>0</v>
      </c>
      <c r="S87" s="50">
        <f t="shared" si="21"/>
        <v>0</v>
      </c>
      <c r="T87" s="50">
        <f t="shared" si="21"/>
        <v>63</v>
      </c>
      <c r="U87" s="50">
        <f t="shared" si="21"/>
        <v>63</v>
      </c>
      <c r="V87" s="50">
        <f t="shared" si="21"/>
        <v>0</v>
      </c>
      <c r="W87" s="51">
        <f t="shared" si="21"/>
        <v>0</v>
      </c>
    </row>
    <row r="88" spans="1:23" x14ac:dyDescent="0.2">
      <c r="A88" s="149"/>
      <c r="B88" s="154"/>
      <c r="C88" s="128"/>
      <c r="D88" s="10"/>
      <c r="E88" s="181" t="s">
        <v>98</v>
      </c>
      <c r="F88" s="182"/>
      <c r="G88" s="183"/>
      <c r="H88" s="35">
        <f t="shared" si="21"/>
        <v>63.1</v>
      </c>
      <c r="I88" s="35">
        <f t="shared" si="21"/>
        <v>63.1</v>
      </c>
      <c r="J88" s="35">
        <f t="shared" si="21"/>
        <v>0</v>
      </c>
      <c r="K88" s="35">
        <f t="shared" si="21"/>
        <v>0</v>
      </c>
      <c r="L88" s="35">
        <f t="shared" si="21"/>
        <v>130.1</v>
      </c>
      <c r="M88" s="35">
        <f t="shared" si="21"/>
        <v>130.1</v>
      </c>
      <c r="N88" s="35">
        <f t="shared" si="21"/>
        <v>9.8569999999999993</v>
      </c>
      <c r="O88" s="35">
        <f t="shared" si="21"/>
        <v>0</v>
      </c>
      <c r="P88" s="35">
        <f t="shared" si="21"/>
        <v>63</v>
      </c>
      <c r="Q88" s="35">
        <f t="shared" si="21"/>
        <v>63</v>
      </c>
      <c r="R88" s="35">
        <f t="shared" si="21"/>
        <v>0</v>
      </c>
      <c r="S88" s="35">
        <f t="shared" si="21"/>
        <v>0</v>
      </c>
      <c r="T88" s="35">
        <f t="shared" si="21"/>
        <v>63</v>
      </c>
      <c r="U88" s="35">
        <f t="shared" si="21"/>
        <v>63</v>
      </c>
      <c r="V88" s="35">
        <f t="shared" si="21"/>
        <v>0</v>
      </c>
      <c r="W88" s="42">
        <f t="shared" si="21"/>
        <v>0</v>
      </c>
    </row>
    <row r="89" spans="1:23" x14ac:dyDescent="0.2">
      <c r="A89" s="149"/>
      <c r="B89" s="154"/>
      <c r="C89" s="128"/>
      <c r="D89" s="4" t="s">
        <v>38</v>
      </c>
      <c r="E89" s="5"/>
      <c r="F89" s="152" t="s">
        <v>71</v>
      </c>
      <c r="G89" s="125"/>
      <c r="H89" s="125"/>
      <c r="I89" s="125"/>
      <c r="J89" s="125"/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  <c r="V89" s="125"/>
      <c r="W89" s="126"/>
    </row>
    <row r="90" spans="1:23" x14ac:dyDescent="0.2">
      <c r="A90" s="149"/>
      <c r="B90" s="154"/>
      <c r="C90" s="128"/>
      <c r="D90" s="157" t="s">
        <v>38</v>
      </c>
      <c r="E90" s="6" t="s">
        <v>26</v>
      </c>
      <c r="F90" s="124" t="s">
        <v>72</v>
      </c>
      <c r="G90" s="125"/>
      <c r="H90" s="125"/>
      <c r="I90" s="125"/>
      <c r="J90" s="125"/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  <c r="W90" s="126"/>
    </row>
    <row r="91" spans="1:23" x14ac:dyDescent="0.2">
      <c r="A91" s="149"/>
      <c r="B91" s="154"/>
      <c r="C91" s="128"/>
      <c r="D91" s="158"/>
      <c r="E91" s="3" t="s">
        <v>26</v>
      </c>
      <c r="F91" s="3"/>
      <c r="G91" s="3"/>
      <c r="H91" s="47">
        <v>0</v>
      </c>
      <c r="I91" s="48">
        <v>0</v>
      </c>
      <c r="J91" s="48">
        <v>0</v>
      </c>
      <c r="K91" s="48">
        <v>0</v>
      </c>
      <c r="L91" s="32">
        <v>0</v>
      </c>
      <c r="M91" s="33">
        <v>0</v>
      </c>
      <c r="N91" s="33">
        <v>0</v>
      </c>
      <c r="O91" s="33">
        <v>0</v>
      </c>
      <c r="P91" s="47">
        <v>0</v>
      </c>
      <c r="Q91" s="48">
        <v>0</v>
      </c>
      <c r="R91" s="48">
        <v>0</v>
      </c>
      <c r="S91" s="48">
        <v>0</v>
      </c>
      <c r="T91" s="47">
        <v>0</v>
      </c>
      <c r="U91" s="48">
        <v>0</v>
      </c>
      <c r="V91" s="48">
        <v>0</v>
      </c>
      <c r="W91" s="49">
        <v>0</v>
      </c>
    </row>
    <row r="92" spans="1:23" x14ac:dyDescent="0.2">
      <c r="A92" s="149"/>
      <c r="B92" s="154"/>
      <c r="C92" s="128"/>
      <c r="D92" s="158"/>
      <c r="E92" s="9"/>
      <c r="F92" s="129" t="s">
        <v>30</v>
      </c>
      <c r="G92" s="130"/>
      <c r="H92" s="50">
        <f t="shared" ref="H92:W92" si="22">H91</f>
        <v>0</v>
      </c>
      <c r="I92" s="50">
        <f t="shared" si="22"/>
        <v>0</v>
      </c>
      <c r="J92" s="50">
        <f t="shared" si="22"/>
        <v>0</v>
      </c>
      <c r="K92" s="50">
        <f t="shared" si="22"/>
        <v>0</v>
      </c>
      <c r="L92" s="34">
        <f t="shared" si="22"/>
        <v>0</v>
      </c>
      <c r="M92" s="34">
        <f t="shared" si="22"/>
        <v>0</v>
      </c>
      <c r="N92" s="34">
        <f t="shared" si="22"/>
        <v>0</v>
      </c>
      <c r="O92" s="34">
        <f t="shared" si="22"/>
        <v>0</v>
      </c>
      <c r="P92" s="50">
        <f t="shared" si="22"/>
        <v>0</v>
      </c>
      <c r="Q92" s="50">
        <f t="shared" si="22"/>
        <v>0</v>
      </c>
      <c r="R92" s="50">
        <f t="shared" si="22"/>
        <v>0</v>
      </c>
      <c r="S92" s="50">
        <f t="shared" si="22"/>
        <v>0</v>
      </c>
      <c r="T92" s="50">
        <f t="shared" si="22"/>
        <v>0</v>
      </c>
      <c r="U92" s="50">
        <f t="shared" si="22"/>
        <v>0</v>
      </c>
      <c r="V92" s="50">
        <f t="shared" si="22"/>
        <v>0</v>
      </c>
      <c r="W92" s="51">
        <f t="shared" si="22"/>
        <v>0</v>
      </c>
    </row>
    <row r="93" spans="1:23" x14ac:dyDescent="0.2">
      <c r="A93" s="149"/>
      <c r="B93" s="154"/>
      <c r="C93" s="128"/>
      <c r="D93" s="158"/>
      <c r="E93" s="68" t="s">
        <v>31</v>
      </c>
      <c r="F93" s="185" t="s">
        <v>73</v>
      </c>
      <c r="G93" s="186"/>
      <c r="H93" s="186"/>
      <c r="I93" s="186"/>
      <c r="J93" s="186"/>
      <c r="K93" s="186"/>
      <c r="L93" s="186"/>
      <c r="M93" s="186"/>
      <c r="N93" s="186"/>
      <c r="O93" s="186"/>
      <c r="P93" s="186"/>
      <c r="Q93" s="186"/>
      <c r="R93" s="186"/>
      <c r="S93" s="186"/>
      <c r="T93" s="186"/>
      <c r="U93" s="186"/>
      <c r="V93" s="186"/>
      <c r="W93" s="187"/>
    </row>
    <row r="94" spans="1:23" ht="67.5" x14ac:dyDescent="0.2">
      <c r="A94" s="149"/>
      <c r="B94" s="154"/>
      <c r="C94" s="128"/>
      <c r="D94" s="184"/>
      <c r="E94" s="67">
        <v>2</v>
      </c>
      <c r="F94" s="3" t="s">
        <v>40</v>
      </c>
      <c r="G94" s="3" t="s">
        <v>29</v>
      </c>
      <c r="H94" s="87">
        <v>106.782</v>
      </c>
      <c r="I94" s="88">
        <v>106.782</v>
      </c>
      <c r="J94" s="88">
        <v>0</v>
      </c>
      <c r="K94" s="88">
        <v>0</v>
      </c>
      <c r="L94" s="73">
        <v>0</v>
      </c>
      <c r="M94" s="74">
        <v>0</v>
      </c>
      <c r="N94" s="74">
        <v>0</v>
      </c>
      <c r="O94" s="74">
        <v>0</v>
      </c>
      <c r="P94" s="73">
        <v>0</v>
      </c>
      <c r="Q94" s="74">
        <v>0</v>
      </c>
      <c r="R94" s="74"/>
      <c r="S94" s="74">
        <v>0</v>
      </c>
      <c r="T94" s="73">
        <v>0</v>
      </c>
      <c r="U94" s="74">
        <v>0</v>
      </c>
      <c r="V94" s="74">
        <v>0</v>
      </c>
      <c r="W94" s="74">
        <v>0</v>
      </c>
    </row>
    <row r="95" spans="1:23" ht="33.75" x14ac:dyDescent="0.2">
      <c r="A95" s="149"/>
      <c r="B95" s="154"/>
      <c r="C95" s="128"/>
      <c r="D95" s="158"/>
      <c r="E95" s="69" t="s">
        <v>31</v>
      </c>
      <c r="F95" s="69" t="s">
        <v>40</v>
      </c>
      <c r="G95" s="69" t="s">
        <v>28</v>
      </c>
      <c r="H95" s="89">
        <v>930</v>
      </c>
      <c r="I95" s="90">
        <v>930</v>
      </c>
      <c r="J95" s="90">
        <v>0</v>
      </c>
      <c r="K95" s="90">
        <v>0</v>
      </c>
      <c r="L95" s="70">
        <v>1102</v>
      </c>
      <c r="M95" s="71">
        <v>1102</v>
      </c>
      <c r="N95" s="71">
        <v>0</v>
      </c>
      <c r="O95" s="71">
        <v>0</v>
      </c>
      <c r="P95" s="70">
        <v>950</v>
      </c>
      <c r="Q95" s="71">
        <v>950</v>
      </c>
      <c r="R95" s="71">
        <v>0</v>
      </c>
      <c r="S95" s="71">
        <v>0</v>
      </c>
      <c r="T95" s="70">
        <v>0</v>
      </c>
      <c r="U95" s="71">
        <v>0</v>
      </c>
      <c r="V95" s="71">
        <v>0</v>
      </c>
      <c r="W95" s="72">
        <v>0</v>
      </c>
    </row>
    <row r="96" spans="1:23" x14ac:dyDescent="0.2">
      <c r="A96" s="149"/>
      <c r="B96" s="154"/>
      <c r="C96" s="128"/>
      <c r="D96" s="158"/>
      <c r="E96" s="9"/>
      <c r="F96" s="129" t="s">
        <v>30</v>
      </c>
      <c r="G96" s="130"/>
      <c r="H96" s="91">
        <f>H95+H94</f>
        <v>1036.7819999999999</v>
      </c>
      <c r="I96" s="91">
        <f>I95+I94</f>
        <v>1036.7819999999999</v>
      </c>
      <c r="J96" s="91">
        <f>J95</f>
        <v>0</v>
      </c>
      <c r="K96" s="91">
        <f t="shared" ref="K96:W96" si="23">K95+K94</f>
        <v>0</v>
      </c>
      <c r="L96" s="34">
        <f t="shared" si="23"/>
        <v>1102</v>
      </c>
      <c r="M96" s="34">
        <f t="shared" si="23"/>
        <v>1102</v>
      </c>
      <c r="N96" s="34">
        <f t="shared" si="23"/>
        <v>0</v>
      </c>
      <c r="O96" s="34">
        <f t="shared" si="23"/>
        <v>0</v>
      </c>
      <c r="P96" s="34">
        <f t="shared" si="23"/>
        <v>950</v>
      </c>
      <c r="Q96" s="34">
        <f t="shared" si="23"/>
        <v>950</v>
      </c>
      <c r="R96" s="34">
        <f t="shared" si="23"/>
        <v>0</v>
      </c>
      <c r="S96" s="34">
        <f t="shared" si="23"/>
        <v>0</v>
      </c>
      <c r="T96" s="34">
        <f t="shared" si="23"/>
        <v>0</v>
      </c>
      <c r="U96" s="34">
        <f t="shared" si="23"/>
        <v>0</v>
      </c>
      <c r="V96" s="34">
        <f t="shared" si="23"/>
        <v>0</v>
      </c>
      <c r="W96" s="41">
        <f t="shared" si="23"/>
        <v>0</v>
      </c>
    </row>
    <row r="97" spans="1:23" x14ac:dyDescent="0.2">
      <c r="A97" s="149"/>
      <c r="B97" s="154"/>
      <c r="C97" s="128"/>
      <c r="D97" s="10"/>
      <c r="E97" s="164" t="s">
        <v>98</v>
      </c>
      <c r="F97" s="165"/>
      <c r="G97" s="166"/>
      <c r="H97" s="92">
        <f t="shared" ref="H97:W97" si="24">H92+H96</f>
        <v>1036.7819999999999</v>
      </c>
      <c r="I97" s="92">
        <f t="shared" si="24"/>
        <v>1036.7819999999999</v>
      </c>
      <c r="J97" s="92">
        <f t="shared" si="24"/>
        <v>0</v>
      </c>
      <c r="K97" s="92">
        <f t="shared" si="24"/>
        <v>0</v>
      </c>
      <c r="L97" s="35">
        <f t="shared" si="24"/>
        <v>1102</v>
      </c>
      <c r="M97" s="35">
        <f t="shared" si="24"/>
        <v>1102</v>
      </c>
      <c r="N97" s="35">
        <f t="shared" si="24"/>
        <v>0</v>
      </c>
      <c r="O97" s="35">
        <f t="shared" si="24"/>
        <v>0</v>
      </c>
      <c r="P97" s="35">
        <f t="shared" si="24"/>
        <v>950</v>
      </c>
      <c r="Q97" s="35">
        <f t="shared" si="24"/>
        <v>950</v>
      </c>
      <c r="R97" s="35">
        <f t="shared" si="24"/>
        <v>0</v>
      </c>
      <c r="S97" s="35">
        <f t="shared" si="24"/>
        <v>0</v>
      </c>
      <c r="T97" s="35">
        <f t="shared" si="24"/>
        <v>0</v>
      </c>
      <c r="U97" s="35">
        <f t="shared" si="24"/>
        <v>0</v>
      </c>
      <c r="V97" s="35">
        <f t="shared" si="24"/>
        <v>0</v>
      </c>
      <c r="W97" s="42">
        <f t="shared" si="24"/>
        <v>0</v>
      </c>
    </row>
    <row r="98" spans="1:23" ht="12.75" customHeight="1" x14ac:dyDescent="0.2">
      <c r="A98" s="149"/>
      <c r="B98" s="154"/>
      <c r="C98" s="11"/>
      <c r="D98" s="129" t="s">
        <v>39</v>
      </c>
      <c r="E98" s="162"/>
      <c r="F98" s="162"/>
      <c r="G98" s="163"/>
      <c r="H98" s="91">
        <f t="shared" ref="H98:W98" si="25">H46+H66+H76+H83+H88+H97</f>
        <v>6739.5120000000006</v>
      </c>
      <c r="I98" s="91">
        <f t="shared" si="25"/>
        <v>6735.4120000000012</v>
      </c>
      <c r="J98" s="91">
        <f t="shared" si="25"/>
        <v>2038.6730000000002</v>
      </c>
      <c r="K98" s="91">
        <f t="shared" si="25"/>
        <v>4.0999999999999996</v>
      </c>
      <c r="L98" s="34">
        <f t="shared" si="25"/>
        <v>8738.02</v>
      </c>
      <c r="M98" s="34">
        <f t="shared" si="25"/>
        <v>8739.02</v>
      </c>
      <c r="N98" s="34">
        <f t="shared" si="25"/>
        <v>2690.79</v>
      </c>
      <c r="O98" s="34">
        <f t="shared" si="25"/>
        <v>0</v>
      </c>
      <c r="P98" s="34">
        <f t="shared" si="25"/>
        <v>8395.8000000000011</v>
      </c>
      <c r="Q98" s="34">
        <f t="shared" si="25"/>
        <v>8395.8000000000011</v>
      </c>
      <c r="R98" s="34">
        <f t="shared" si="25"/>
        <v>2826.6</v>
      </c>
      <c r="S98" s="34">
        <f t="shared" si="25"/>
        <v>0</v>
      </c>
      <c r="T98" s="34">
        <f t="shared" si="25"/>
        <v>7279.2</v>
      </c>
      <c r="U98" s="34">
        <f t="shared" si="25"/>
        <v>7279.2</v>
      </c>
      <c r="V98" s="34">
        <f t="shared" si="25"/>
        <v>2653.2000000000003</v>
      </c>
      <c r="W98" s="41">
        <f t="shared" si="25"/>
        <v>0</v>
      </c>
    </row>
    <row r="99" spans="1:23" ht="28.5" customHeight="1" x14ac:dyDescent="0.2">
      <c r="A99" s="149"/>
      <c r="B99" s="154"/>
      <c r="C99" s="6" t="s">
        <v>44</v>
      </c>
      <c r="D99" s="155"/>
      <c r="E99" s="125"/>
      <c r="F99" s="124" t="s">
        <v>0</v>
      </c>
      <c r="G99" s="125"/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6"/>
    </row>
    <row r="100" spans="1:23" ht="21.75" customHeight="1" x14ac:dyDescent="0.2">
      <c r="A100" s="149"/>
      <c r="B100" s="154"/>
      <c r="C100" s="156" t="s">
        <v>44</v>
      </c>
      <c r="D100" s="4" t="s">
        <v>26</v>
      </c>
      <c r="E100" s="5"/>
      <c r="F100" s="152" t="s">
        <v>74</v>
      </c>
      <c r="G100" s="125"/>
      <c r="H100" s="125"/>
      <c r="I100" s="125"/>
      <c r="J100" s="125"/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6"/>
    </row>
    <row r="101" spans="1:23" x14ac:dyDescent="0.2">
      <c r="A101" s="149"/>
      <c r="B101" s="154"/>
      <c r="C101" s="128"/>
      <c r="D101" s="157" t="s">
        <v>26</v>
      </c>
      <c r="E101" s="6" t="s">
        <v>26</v>
      </c>
      <c r="F101" s="124" t="s">
        <v>75</v>
      </c>
      <c r="G101" s="125"/>
      <c r="H101" s="125"/>
      <c r="I101" s="125"/>
      <c r="J101" s="125"/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6"/>
    </row>
    <row r="102" spans="1:23" ht="33.75" x14ac:dyDescent="0.2">
      <c r="A102" s="149"/>
      <c r="B102" s="154"/>
      <c r="C102" s="128"/>
      <c r="D102" s="158"/>
      <c r="E102" s="3" t="s">
        <v>26</v>
      </c>
      <c r="F102" s="3" t="s">
        <v>40</v>
      </c>
      <c r="G102" s="3" t="s">
        <v>28</v>
      </c>
      <c r="H102" s="47">
        <v>16.8</v>
      </c>
      <c r="I102" s="48">
        <v>16.8</v>
      </c>
      <c r="J102" s="48">
        <v>0</v>
      </c>
      <c r="K102" s="48">
        <v>0</v>
      </c>
      <c r="L102" s="32">
        <v>14.5</v>
      </c>
      <c r="M102" s="33">
        <v>14.5</v>
      </c>
      <c r="N102" s="33">
        <v>0</v>
      </c>
      <c r="O102" s="33">
        <v>0</v>
      </c>
      <c r="P102" s="47">
        <v>23</v>
      </c>
      <c r="Q102" s="48">
        <v>23</v>
      </c>
      <c r="R102" s="48">
        <v>0</v>
      </c>
      <c r="S102" s="48">
        <v>0</v>
      </c>
      <c r="T102" s="47">
        <v>18</v>
      </c>
      <c r="U102" s="48">
        <v>18</v>
      </c>
      <c r="V102" s="48">
        <v>0</v>
      </c>
      <c r="W102" s="49">
        <v>0</v>
      </c>
    </row>
    <row r="103" spans="1:23" x14ac:dyDescent="0.2">
      <c r="A103" s="149"/>
      <c r="B103" s="154"/>
      <c r="C103" s="128"/>
      <c r="D103" s="158"/>
      <c r="E103" s="9"/>
      <c r="F103" s="129" t="s">
        <v>30</v>
      </c>
      <c r="G103" s="130"/>
      <c r="H103" s="50">
        <f t="shared" ref="H103:W103" si="26">H102</f>
        <v>16.8</v>
      </c>
      <c r="I103" s="50">
        <f t="shared" si="26"/>
        <v>16.8</v>
      </c>
      <c r="J103" s="50">
        <f t="shared" si="26"/>
        <v>0</v>
      </c>
      <c r="K103" s="50">
        <f t="shared" si="26"/>
        <v>0</v>
      </c>
      <c r="L103" s="34">
        <f t="shared" si="26"/>
        <v>14.5</v>
      </c>
      <c r="M103" s="34">
        <f t="shared" si="26"/>
        <v>14.5</v>
      </c>
      <c r="N103" s="34">
        <f t="shared" si="26"/>
        <v>0</v>
      </c>
      <c r="O103" s="34">
        <f t="shared" si="26"/>
        <v>0</v>
      </c>
      <c r="P103" s="50">
        <f t="shared" si="26"/>
        <v>23</v>
      </c>
      <c r="Q103" s="50">
        <f t="shared" si="26"/>
        <v>23</v>
      </c>
      <c r="R103" s="50">
        <f t="shared" si="26"/>
        <v>0</v>
      </c>
      <c r="S103" s="50">
        <f t="shared" si="26"/>
        <v>0</v>
      </c>
      <c r="T103" s="50">
        <f t="shared" si="26"/>
        <v>18</v>
      </c>
      <c r="U103" s="50">
        <f t="shared" si="26"/>
        <v>18</v>
      </c>
      <c r="V103" s="50">
        <f t="shared" si="26"/>
        <v>0</v>
      </c>
      <c r="W103" s="51">
        <f t="shared" si="26"/>
        <v>0</v>
      </c>
    </row>
    <row r="104" spans="1:23" x14ac:dyDescent="0.2">
      <c r="A104" s="149"/>
      <c r="B104" s="154"/>
      <c r="C104" s="128"/>
      <c r="D104" s="158"/>
      <c r="E104" s="6" t="s">
        <v>31</v>
      </c>
      <c r="F104" s="124" t="s">
        <v>76</v>
      </c>
      <c r="G104" s="125"/>
      <c r="H104" s="125"/>
      <c r="I104" s="125"/>
      <c r="J104" s="125"/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  <c r="V104" s="125"/>
      <c r="W104" s="126"/>
    </row>
    <row r="105" spans="1:23" ht="33.75" x14ac:dyDescent="0.2">
      <c r="A105" s="149"/>
      <c r="B105" s="154"/>
      <c r="C105" s="128"/>
      <c r="D105" s="158"/>
      <c r="E105" s="3" t="s">
        <v>31</v>
      </c>
      <c r="F105" s="3" t="s">
        <v>40</v>
      </c>
      <c r="G105" s="3" t="s">
        <v>28</v>
      </c>
      <c r="H105" s="47">
        <v>18.100000000000001</v>
      </c>
      <c r="I105" s="48">
        <v>18.100000000000001</v>
      </c>
      <c r="J105" s="48">
        <v>0</v>
      </c>
      <c r="K105" s="48">
        <v>0</v>
      </c>
      <c r="L105" s="32">
        <v>15.5</v>
      </c>
      <c r="M105" s="33">
        <v>15.5</v>
      </c>
      <c r="N105" s="33">
        <v>0</v>
      </c>
      <c r="O105" s="33">
        <v>0</v>
      </c>
      <c r="P105" s="47">
        <v>22</v>
      </c>
      <c r="Q105" s="48">
        <v>22</v>
      </c>
      <c r="R105" s="48">
        <v>0</v>
      </c>
      <c r="S105" s="48">
        <v>0</v>
      </c>
      <c r="T105" s="47">
        <v>22</v>
      </c>
      <c r="U105" s="48">
        <v>22</v>
      </c>
      <c r="V105" s="48">
        <v>0</v>
      </c>
      <c r="W105" s="49">
        <v>0</v>
      </c>
    </row>
    <row r="106" spans="1:23" x14ac:dyDescent="0.2">
      <c r="A106" s="149"/>
      <c r="B106" s="154"/>
      <c r="C106" s="128"/>
      <c r="D106" s="158"/>
      <c r="E106" s="9"/>
      <c r="F106" s="129" t="s">
        <v>30</v>
      </c>
      <c r="G106" s="130"/>
      <c r="H106" s="50">
        <f t="shared" ref="H106:W106" si="27">H105</f>
        <v>18.100000000000001</v>
      </c>
      <c r="I106" s="50">
        <f t="shared" si="27"/>
        <v>18.100000000000001</v>
      </c>
      <c r="J106" s="50">
        <f t="shared" si="27"/>
        <v>0</v>
      </c>
      <c r="K106" s="50">
        <f t="shared" si="27"/>
        <v>0</v>
      </c>
      <c r="L106" s="34">
        <f t="shared" si="27"/>
        <v>15.5</v>
      </c>
      <c r="M106" s="34">
        <f t="shared" si="27"/>
        <v>15.5</v>
      </c>
      <c r="N106" s="34">
        <f t="shared" si="27"/>
        <v>0</v>
      </c>
      <c r="O106" s="34">
        <f t="shared" si="27"/>
        <v>0</v>
      </c>
      <c r="P106" s="50">
        <f t="shared" si="27"/>
        <v>22</v>
      </c>
      <c r="Q106" s="50">
        <f t="shared" si="27"/>
        <v>22</v>
      </c>
      <c r="R106" s="50">
        <f t="shared" si="27"/>
        <v>0</v>
      </c>
      <c r="S106" s="50">
        <f t="shared" si="27"/>
        <v>0</v>
      </c>
      <c r="T106" s="50">
        <f t="shared" si="27"/>
        <v>22</v>
      </c>
      <c r="U106" s="50">
        <f t="shared" si="27"/>
        <v>22</v>
      </c>
      <c r="V106" s="50">
        <f t="shared" si="27"/>
        <v>0</v>
      </c>
      <c r="W106" s="51">
        <f t="shared" si="27"/>
        <v>0</v>
      </c>
    </row>
    <row r="107" spans="1:23" x14ac:dyDescent="0.2">
      <c r="A107" s="149"/>
      <c r="B107" s="154"/>
      <c r="C107" s="128"/>
      <c r="D107" s="158"/>
      <c r="E107" s="6" t="s">
        <v>32</v>
      </c>
      <c r="F107" s="124" t="s">
        <v>77</v>
      </c>
      <c r="G107" s="125"/>
      <c r="H107" s="125"/>
      <c r="I107" s="125"/>
      <c r="J107" s="125"/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  <c r="V107" s="125"/>
      <c r="W107" s="126"/>
    </row>
    <row r="108" spans="1:23" ht="33.75" x14ac:dyDescent="0.2">
      <c r="A108" s="149"/>
      <c r="B108" s="154"/>
      <c r="C108" s="128"/>
      <c r="D108" s="158"/>
      <c r="E108" s="3" t="s">
        <v>32</v>
      </c>
      <c r="F108" s="3" t="s">
        <v>40</v>
      </c>
      <c r="G108" s="3" t="s">
        <v>28</v>
      </c>
      <c r="H108" s="47">
        <v>0</v>
      </c>
      <c r="I108" s="48">
        <v>0</v>
      </c>
      <c r="J108" s="48">
        <v>0</v>
      </c>
      <c r="K108" s="48">
        <v>0</v>
      </c>
      <c r="L108" s="32">
        <v>0</v>
      </c>
      <c r="M108" s="33">
        <v>0</v>
      </c>
      <c r="N108" s="33">
        <v>0</v>
      </c>
      <c r="O108" s="33">
        <v>0</v>
      </c>
      <c r="P108" s="47">
        <v>10</v>
      </c>
      <c r="Q108" s="48">
        <v>10</v>
      </c>
      <c r="R108" s="48">
        <v>0</v>
      </c>
      <c r="S108" s="48">
        <v>0</v>
      </c>
      <c r="T108" s="47">
        <v>10</v>
      </c>
      <c r="U108" s="48">
        <v>10</v>
      </c>
      <c r="V108" s="48">
        <v>0</v>
      </c>
      <c r="W108" s="49">
        <v>0</v>
      </c>
    </row>
    <row r="109" spans="1:23" x14ac:dyDescent="0.2">
      <c r="A109" s="149"/>
      <c r="B109" s="154"/>
      <c r="C109" s="128"/>
      <c r="D109" s="158"/>
      <c r="E109" s="9"/>
      <c r="F109" s="129" t="s">
        <v>30</v>
      </c>
      <c r="G109" s="130"/>
      <c r="H109" s="46">
        <f t="shared" ref="H109:W109" si="28">H108</f>
        <v>0</v>
      </c>
      <c r="I109" s="46">
        <f t="shared" si="28"/>
        <v>0</v>
      </c>
      <c r="J109" s="46">
        <f t="shared" si="28"/>
        <v>0</v>
      </c>
      <c r="K109" s="46">
        <f t="shared" si="28"/>
        <v>0</v>
      </c>
      <c r="L109" s="34">
        <f t="shared" si="28"/>
        <v>0</v>
      </c>
      <c r="M109" s="34">
        <f t="shared" si="28"/>
        <v>0</v>
      </c>
      <c r="N109" s="34">
        <f t="shared" si="28"/>
        <v>0</v>
      </c>
      <c r="O109" s="34">
        <f t="shared" si="28"/>
        <v>0</v>
      </c>
      <c r="P109" s="50">
        <f t="shared" si="28"/>
        <v>10</v>
      </c>
      <c r="Q109" s="50">
        <f t="shared" si="28"/>
        <v>10</v>
      </c>
      <c r="R109" s="50">
        <f t="shared" si="28"/>
        <v>0</v>
      </c>
      <c r="S109" s="50">
        <f t="shared" si="28"/>
        <v>0</v>
      </c>
      <c r="T109" s="50">
        <f t="shared" si="28"/>
        <v>10</v>
      </c>
      <c r="U109" s="50">
        <f t="shared" si="28"/>
        <v>10</v>
      </c>
      <c r="V109" s="50">
        <f t="shared" si="28"/>
        <v>0</v>
      </c>
      <c r="W109" s="51">
        <f t="shared" si="28"/>
        <v>0</v>
      </c>
    </row>
    <row r="110" spans="1:23" x14ac:dyDescent="0.2">
      <c r="A110" s="149"/>
      <c r="B110" s="154"/>
      <c r="C110" s="128"/>
      <c r="D110" s="158"/>
      <c r="E110" s="6" t="s">
        <v>33</v>
      </c>
      <c r="F110" s="185" t="s">
        <v>78</v>
      </c>
      <c r="G110" s="125"/>
      <c r="H110" s="186"/>
      <c r="I110" s="186"/>
      <c r="J110" s="186"/>
      <c r="K110" s="186"/>
      <c r="L110" s="186"/>
      <c r="M110" s="186"/>
      <c r="N110" s="186"/>
      <c r="O110" s="186"/>
      <c r="P110" s="186"/>
      <c r="Q110" s="186"/>
      <c r="R110" s="186"/>
      <c r="S110" s="186"/>
      <c r="T110" s="186"/>
      <c r="U110" s="186"/>
      <c r="V110" s="186"/>
      <c r="W110" s="187"/>
    </row>
    <row r="111" spans="1:23" ht="67.5" x14ac:dyDescent="0.2">
      <c r="A111" s="149"/>
      <c r="B111" s="154"/>
      <c r="C111" s="128"/>
      <c r="D111" s="158"/>
      <c r="E111" s="177" t="s">
        <v>33</v>
      </c>
      <c r="F111" s="86">
        <v>188714469</v>
      </c>
      <c r="G111" s="6" t="s">
        <v>29</v>
      </c>
      <c r="H111" s="93">
        <v>437.87900000000002</v>
      </c>
      <c r="I111" s="94">
        <v>437.87900000000002</v>
      </c>
      <c r="J111" s="95">
        <v>0</v>
      </c>
      <c r="K111" s="95">
        <v>0</v>
      </c>
      <c r="L111" s="96">
        <v>0</v>
      </c>
      <c r="M111" s="95">
        <v>0</v>
      </c>
      <c r="N111" s="95">
        <v>0</v>
      </c>
      <c r="O111" s="95">
        <v>0</v>
      </c>
      <c r="P111" s="96">
        <v>0</v>
      </c>
      <c r="Q111" s="95">
        <v>0</v>
      </c>
      <c r="R111" s="95">
        <v>0</v>
      </c>
      <c r="S111" s="95">
        <v>0</v>
      </c>
      <c r="T111" s="96">
        <v>0</v>
      </c>
      <c r="U111" s="95">
        <v>0</v>
      </c>
      <c r="V111" s="95">
        <v>0</v>
      </c>
      <c r="W111" s="95">
        <v>0</v>
      </c>
    </row>
    <row r="112" spans="1:23" ht="33.75" x14ac:dyDescent="0.2">
      <c r="A112" s="149"/>
      <c r="B112" s="154"/>
      <c r="C112" s="128"/>
      <c r="D112" s="158"/>
      <c r="E112" s="114"/>
      <c r="F112" s="69" t="s">
        <v>40</v>
      </c>
      <c r="G112" s="3" t="s">
        <v>28</v>
      </c>
      <c r="H112" s="70">
        <v>0</v>
      </c>
      <c r="I112" s="71">
        <v>0</v>
      </c>
      <c r="J112" s="71">
        <v>0</v>
      </c>
      <c r="K112" s="71">
        <v>0</v>
      </c>
      <c r="L112" s="70">
        <v>120</v>
      </c>
      <c r="M112" s="71">
        <v>120</v>
      </c>
      <c r="N112" s="71">
        <v>0</v>
      </c>
      <c r="O112" s="71">
        <v>0</v>
      </c>
      <c r="P112" s="70">
        <v>27</v>
      </c>
      <c r="Q112" s="71">
        <v>27</v>
      </c>
      <c r="R112" s="71">
        <v>0</v>
      </c>
      <c r="S112" s="71">
        <v>0</v>
      </c>
      <c r="T112" s="70">
        <v>0</v>
      </c>
      <c r="U112" s="71">
        <v>0</v>
      </c>
      <c r="V112" s="71">
        <v>0</v>
      </c>
      <c r="W112" s="72">
        <v>0</v>
      </c>
    </row>
    <row r="113" spans="1:23" x14ac:dyDescent="0.2">
      <c r="A113" s="149"/>
      <c r="B113" s="154"/>
      <c r="C113" s="128"/>
      <c r="D113" s="158"/>
      <c r="E113" s="9"/>
      <c r="F113" s="129" t="s">
        <v>30</v>
      </c>
      <c r="G113" s="130"/>
      <c r="H113" s="34">
        <f>H112+H111</f>
        <v>437.87900000000002</v>
      </c>
      <c r="I113" s="34">
        <f t="shared" ref="I113:W113" si="29">I111+I112</f>
        <v>437.87900000000002</v>
      </c>
      <c r="J113" s="34">
        <f t="shared" si="29"/>
        <v>0</v>
      </c>
      <c r="K113" s="34">
        <f t="shared" si="29"/>
        <v>0</v>
      </c>
      <c r="L113" s="34">
        <f t="shared" si="29"/>
        <v>120</v>
      </c>
      <c r="M113" s="34">
        <f t="shared" si="29"/>
        <v>120</v>
      </c>
      <c r="N113" s="34">
        <f t="shared" si="29"/>
        <v>0</v>
      </c>
      <c r="O113" s="34">
        <f t="shared" si="29"/>
        <v>0</v>
      </c>
      <c r="P113" s="34">
        <f t="shared" si="29"/>
        <v>27</v>
      </c>
      <c r="Q113" s="34">
        <f t="shared" si="29"/>
        <v>27</v>
      </c>
      <c r="R113" s="34">
        <f t="shared" si="29"/>
        <v>0</v>
      </c>
      <c r="S113" s="34">
        <f t="shared" si="29"/>
        <v>0</v>
      </c>
      <c r="T113" s="34">
        <f t="shared" si="29"/>
        <v>0</v>
      </c>
      <c r="U113" s="34">
        <f t="shared" si="29"/>
        <v>0</v>
      </c>
      <c r="V113" s="34">
        <f t="shared" si="29"/>
        <v>0</v>
      </c>
      <c r="W113" s="41">
        <f t="shared" si="29"/>
        <v>0</v>
      </c>
    </row>
    <row r="114" spans="1:23" x14ac:dyDescent="0.2">
      <c r="A114" s="149"/>
      <c r="B114" s="154"/>
      <c r="C114" s="128"/>
      <c r="D114" s="10"/>
      <c r="E114" s="164" t="s">
        <v>98</v>
      </c>
      <c r="F114" s="165"/>
      <c r="G114" s="166"/>
      <c r="H114" s="35">
        <f t="shared" ref="H114:W114" si="30">H103+H106+H109+H113</f>
        <v>472.779</v>
      </c>
      <c r="I114" s="35">
        <f t="shared" si="30"/>
        <v>472.779</v>
      </c>
      <c r="J114" s="35">
        <f t="shared" si="30"/>
        <v>0</v>
      </c>
      <c r="K114" s="35">
        <f t="shared" si="30"/>
        <v>0</v>
      </c>
      <c r="L114" s="35">
        <f t="shared" si="30"/>
        <v>150</v>
      </c>
      <c r="M114" s="35">
        <f t="shared" si="30"/>
        <v>150</v>
      </c>
      <c r="N114" s="35">
        <f t="shared" si="30"/>
        <v>0</v>
      </c>
      <c r="O114" s="35">
        <f t="shared" si="30"/>
        <v>0</v>
      </c>
      <c r="P114" s="35">
        <f t="shared" si="30"/>
        <v>82</v>
      </c>
      <c r="Q114" s="35">
        <f t="shared" si="30"/>
        <v>82</v>
      </c>
      <c r="R114" s="35">
        <f t="shared" si="30"/>
        <v>0</v>
      </c>
      <c r="S114" s="35">
        <f t="shared" si="30"/>
        <v>0</v>
      </c>
      <c r="T114" s="35">
        <f t="shared" si="30"/>
        <v>50</v>
      </c>
      <c r="U114" s="35">
        <f t="shared" si="30"/>
        <v>50</v>
      </c>
      <c r="V114" s="35">
        <f t="shared" si="30"/>
        <v>0</v>
      </c>
      <c r="W114" s="42">
        <f t="shared" si="30"/>
        <v>0</v>
      </c>
    </row>
    <row r="115" spans="1:23" ht="12.75" customHeight="1" x14ac:dyDescent="0.2">
      <c r="A115" s="149"/>
      <c r="B115" s="154"/>
      <c r="C115" s="11"/>
      <c r="D115" s="129" t="s">
        <v>39</v>
      </c>
      <c r="E115" s="162"/>
      <c r="F115" s="162"/>
      <c r="G115" s="163"/>
      <c r="H115" s="34">
        <f t="shared" ref="H115:U115" si="31">H114</f>
        <v>472.779</v>
      </c>
      <c r="I115" s="34">
        <f t="shared" si="31"/>
        <v>472.779</v>
      </c>
      <c r="J115" s="34">
        <f t="shared" si="31"/>
        <v>0</v>
      </c>
      <c r="K115" s="34">
        <f t="shared" si="31"/>
        <v>0</v>
      </c>
      <c r="L115" s="34">
        <f t="shared" si="31"/>
        <v>150</v>
      </c>
      <c r="M115" s="34">
        <f t="shared" si="31"/>
        <v>150</v>
      </c>
      <c r="N115" s="34">
        <f t="shared" si="31"/>
        <v>0</v>
      </c>
      <c r="O115" s="34">
        <f t="shared" si="31"/>
        <v>0</v>
      </c>
      <c r="P115" s="34">
        <f t="shared" si="31"/>
        <v>82</v>
      </c>
      <c r="Q115" s="34">
        <f t="shared" si="31"/>
        <v>82</v>
      </c>
      <c r="R115" s="34">
        <f t="shared" si="31"/>
        <v>0</v>
      </c>
      <c r="S115" s="34">
        <f t="shared" si="31"/>
        <v>0</v>
      </c>
      <c r="T115" s="34">
        <f t="shared" si="31"/>
        <v>50</v>
      </c>
      <c r="U115" s="34">
        <f t="shared" si="31"/>
        <v>50</v>
      </c>
      <c r="V115" s="34">
        <v>0</v>
      </c>
      <c r="W115" s="41">
        <f>W114</f>
        <v>0</v>
      </c>
    </row>
    <row r="116" spans="1:23" x14ac:dyDescent="0.2">
      <c r="A116" s="149"/>
      <c r="B116" s="154"/>
      <c r="C116" s="6" t="s">
        <v>32</v>
      </c>
      <c r="D116" s="155"/>
      <c r="E116" s="125"/>
      <c r="F116" s="173" t="s">
        <v>79</v>
      </c>
      <c r="G116" s="125"/>
      <c r="H116" s="125"/>
      <c r="I116" s="125"/>
      <c r="J116" s="125"/>
      <c r="K116" s="125"/>
      <c r="L116" s="125"/>
      <c r="M116" s="125"/>
      <c r="N116" s="125"/>
      <c r="O116" s="125"/>
      <c r="P116" s="125"/>
      <c r="Q116" s="125"/>
      <c r="R116" s="125"/>
      <c r="S116" s="125"/>
      <c r="T116" s="125"/>
      <c r="U116" s="125"/>
      <c r="V116" s="125"/>
      <c r="W116" s="126"/>
    </row>
    <row r="117" spans="1:23" x14ac:dyDescent="0.2">
      <c r="A117" s="149"/>
      <c r="B117" s="154"/>
      <c r="C117" s="156" t="s">
        <v>32</v>
      </c>
      <c r="D117" s="4" t="s">
        <v>80</v>
      </c>
      <c r="E117" s="5"/>
      <c r="F117" s="152" t="s">
        <v>81</v>
      </c>
      <c r="G117" s="125"/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  <c r="W117" s="126"/>
    </row>
    <row r="118" spans="1:23" x14ac:dyDescent="0.2">
      <c r="A118" s="149"/>
      <c r="B118" s="154"/>
      <c r="C118" s="128"/>
      <c r="D118" s="157" t="s">
        <v>80</v>
      </c>
      <c r="E118" s="6" t="s">
        <v>26</v>
      </c>
      <c r="F118" s="124" t="s">
        <v>82</v>
      </c>
      <c r="G118" s="125"/>
      <c r="H118" s="125"/>
      <c r="I118" s="125"/>
      <c r="J118" s="125"/>
      <c r="K118" s="125"/>
      <c r="L118" s="125"/>
      <c r="M118" s="125"/>
      <c r="N118" s="125"/>
      <c r="O118" s="125"/>
      <c r="P118" s="125"/>
      <c r="Q118" s="125"/>
      <c r="R118" s="125"/>
      <c r="S118" s="125"/>
      <c r="T118" s="125"/>
      <c r="U118" s="125"/>
      <c r="V118" s="125"/>
      <c r="W118" s="126"/>
    </row>
    <row r="119" spans="1:23" ht="67.5" x14ac:dyDescent="0.2">
      <c r="A119" s="149"/>
      <c r="B119" s="154"/>
      <c r="C119" s="128"/>
      <c r="D119" s="158"/>
      <c r="E119" s="127" t="s">
        <v>26</v>
      </c>
      <c r="F119" s="3" t="s">
        <v>46</v>
      </c>
      <c r="G119" s="6" t="s">
        <v>29</v>
      </c>
      <c r="H119" s="47">
        <v>4.117</v>
      </c>
      <c r="I119" s="48">
        <v>4.117</v>
      </c>
      <c r="J119" s="48">
        <v>4.0659999999999998</v>
      </c>
      <c r="K119" s="48">
        <v>0</v>
      </c>
      <c r="L119" s="32">
        <v>0</v>
      </c>
      <c r="M119" s="33">
        <v>0</v>
      </c>
      <c r="N119" s="33">
        <v>0</v>
      </c>
      <c r="O119" s="33">
        <v>0</v>
      </c>
      <c r="P119" s="47">
        <v>0</v>
      </c>
      <c r="Q119" s="48">
        <v>0</v>
      </c>
      <c r="R119" s="48">
        <v>0</v>
      </c>
      <c r="S119" s="48">
        <v>0</v>
      </c>
      <c r="T119" s="47">
        <v>0</v>
      </c>
      <c r="U119" s="48">
        <v>0</v>
      </c>
      <c r="V119" s="48">
        <v>0</v>
      </c>
      <c r="W119" s="49">
        <v>0</v>
      </c>
    </row>
    <row r="120" spans="1:23" ht="45" x14ac:dyDescent="0.2">
      <c r="A120" s="149"/>
      <c r="B120" s="154"/>
      <c r="C120" s="128"/>
      <c r="D120" s="158"/>
      <c r="E120" s="128"/>
      <c r="F120" s="3" t="s">
        <v>46</v>
      </c>
      <c r="G120" s="3" t="s">
        <v>27</v>
      </c>
      <c r="H120" s="47">
        <v>10</v>
      </c>
      <c r="I120" s="48">
        <v>10</v>
      </c>
      <c r="J120" s="48">
        <v>0</v>
      </c>
      <c r="K120" s="48">
        <v>0</v>
      </c>
      <c r="L120" s="32">
        <v>16</v>
      </c>
      <c r="M120" s="33">
        <v>16</v>
      </c>
      <c r="N120" s="33">
        <v>0</v>
      </c>
      <c r="O120" s="33">
        <v>0</v>
      </c>
      <c r="P120" s="47">
        <v>16.8</v>
      </c>
      <c r="Q120" s="48">
        <v>16.8</v>
      </c>
      <c r="R120" s="48">
        <v>0</v>
      </c>
      <c r="S120" s="48">
        <v>0</v>
      </c>
      <c r="T120" s="47">
        <v>17.600000000000001</v>
      </c>
      <c r="U120" s="48">
        <v>17.600000000000001</v>
      </c>
      <c r="V120" s="48">
        <v>0</v>
      </c>
      <c r="W120" s="49">
        <v>0</v>
      </c>
    </row>
    <row r="121" spans="1:23" ht="33.75" x14ac:dyDescent="0.2">
      <c r="A121" s="149"/>
      <c r="B121" s="154"/>
      <c r="C121" s="128"/>
      <c r="D121" s="158"/>
      <c r="E121" s="128"/>
      <c r="F121" s="3" t="s">
        <v>46</v>
      </c>
      <c r="G121" s="3" t="s">
        <v>28</v>
      </c>
      <c r="H121" s="47">
        <v>101.1</v>
      </c>
      <c r="I121" s="48">
        <v>101.1</v>
      </c>
      <c r="J121" s="48">
        <v>98</v>
      </c>
      <c r="K121" s="48">
        <v>0</v>
      </c>
      <c r="L121" s="32">
        <v>94.2</v>
      </c>
      <c r="M121" s="33">
        <v>94.2</v>
      </c>
      <c r="N121" s="33">
        <v>92.3</v>
      </c>
      <c r="O121" s="33">
        <v>0</v>
      </c>
      <c r="P121" s="47">
        <v>122.7</v>
      </c>
      <c r="Q121" s="48">
        <v>122.7</v>
      </c>
      <c r="R121" s="48">
        <v>120.3</v>
      </c>
      <c r="S121" s="48">
        <v>0</v>
      </c>
      <c r="T121" s="47">
        <v>128.80000000000001</v>
      </c>
      <c r="U121" s="48">
        <v>128.80000000000001</v>
      </c>
      <c r="V121" s="48">
        <v>126.3</v>
      </c>
      <c r="W121" s="49">
        <v>0</v>
      </c>
    </row>
    <row r="122" spans="1:23" x14ac:dyDescent="0.2">
      <c r="A122" s="149"/>
      <c r="B122" s="154"/>
      <c r="C122" s="128"/>
      <c r="D122" s="158"/>
      <c r="E122" s="9"/>
      <c r="F122" s="129" t="s">
        <v>30</v>
      </c>
      <c r="G122" s="130"/>
      <c r="H122" s="50">
        <f t="shared" ref="H122:W122" si="32">SUM(H119:H121)</f>
        <v>115.217</v>
      </c>
      <c r="I122" s="50">
        <f t="shared" si="32"/>
        <v>115.217</v>
      </c>
      <c r="J122" s="50">
        <f t="shared" si="32"/>
        <v>102.066</v>
      </c>
      <c r="K122" s="50">
        <f t="shared" si="32"/>
        <v>0</v>
      </c>
      <c r="L122" s="34">
        <f t="shared" si="32"/>
        <v>110.2</v>
      </c>
      <c r="M122" s="34">
        <f t="shared" si="32"/>
        <v>110.2</v>
      </c>
      <c r="N122" s="34">
        <f t="shared" si="32"/>
        <v>92.3</v>
      </c>
      <c r="O122" s="34">
        <f t="shared" si="32"/>
        <v>0</v>
      </c>
      <c r="P122" s="50">
        <f t="shared" si="32"/>
        <v>139.5</v>
      </c>
      <c r="Q122" s="50">
        <f t="shared" si="32"/>
        <v>139.5</v>
      </c>
      <c r="R122" s="50">
        <f t="shared" si="32"/>
        <v>120.3</v>
      </c>
      <c r="S122" s="50">
        <f t="shared" si="32"/>
        <v>0</v>
      </c>
      <c r="T122" s="50">
        <f t="shared" si="32"/>
        <v>146.4</v>
      </c>
      <c r="U122" s="50">
        <f t="shared" si="32"/>
        <v>146.4</v>
      </c>
      <c r="V122" s="50">
        <f t="shared" si="32"/>
        <v>126.3</v>
      </c>
      <c r="W122" s="51">
        <f t="shared" si="32"/>
        <v>0</v>
      </c>
    </row>
    <row r="123" spans="1:23" x14ac:dyDescent="0.2">
      <c r="A123" s="149"/>
      <c r="B123" s="154"/>
      <c r="C123" s="128"/>
      <c r="D123" s="158"/>
      <c r="E123" s="6" t="s">
        <v>31</v>
      </c>
      <c r="F123" s="124" t="s">
        <v>83</v>
      </c>
      <c r="G123" s="125"/>
      <c r="H123" s="125"/>
      <c r="I123" s="125"/>
      <c r="J123" s="125"/>
      <c r="K123" s="125"/>
      <c r="L123" s="125"/>
      <c r="M123" s="125"/>
      <c r="N123" s="125"/>
      <c r="O123" s="125"/>
      <c r="P123" s="125"/>
      <c r="Q123" s="125"/>
      <c r="R123" s="125"/>
      <c r="S123" s="125"/>
      <c r="T123" s="125"/>
      <c r="U123" s="125"/>
      <c r="V123" s="125"/>
      <c r="W123" s="126"/>
    </row>
    <row r="124" spans="1:23" ht="33.75" x14ac:dyDescent="0.2">
      <c r="A124" s="149"/>
      <c r="B124" s="154"/>
      <c r="C124" s="128"/>
      <c r="D124" s="158"/>
      <c r="E124" s="3" t="s">
        <v>31</v>
      </c>
      <c r="F124" s="3" t="s">
        <v>46</v>
      </c>
      <c r="G124" s="3" t="s">
        <v>28</v>
      </c>
      <c r="H124" s="32">
        <v>45.5</v>
      </c>
      <c r="I124" s="33">
        <v>45.5</v>
      </c>
      <c r="J124" s="33">
        <v>42.1</v>
      </c>
      <c r="K124" s="33">
        <v>0</v>
      </c>
      <c r="L124" s="32">
        <v>49.9</v>
      </c>
      <c r="M124" s="33">
        <v>49.9</v>
      </c>
      <c r="N124" s="33">
        <v>45.9</v>
      </c>
      <c r="O124" s="33">
        <v>0</v>
      </c>
      <c r="P124" s="32">
        <v>55.7</v>
      </c>
      <c r="Q124" s="33">
        <v>55.7</v>
      </c>
      <c r="R124" s="33">
        <v>48.5</v>
      </c>
      <c r="S124" s="33">
        <v>0</v>
      </c>
      <c r="T124" s="32">
        <v>58.5</v>
      </c>
      <c r="U124" s="33">
        <v>58.5</v>
      </c>
      <c r="V124" s="33">
        <v>50.9</v>
      </c>
      <c r="W124" s="40">
        <v>0</v>
      </c>
    </row>
    <row r="125" spans="1:23" x14ac:dyDescent="0.2">
      <c r="A125" s="149"/>
      <c r="B125" s="154"/>
      <c r="C125" s="128"/>
      <c r="D125" s="158"/>
      <c r="E125" s="9"/>
      <c r="F125" s="129" t="s">
        <v>30</v>
      </c>
      <c r="G125" s="130"/>
      <c r="H125" s="34">
        <f t="shared" ref="H125:W125" si="33">H124</f>
        <v>45.5</v>
      </c>
      <c r="I125" s="34">
        <f t="shared" si="33"/>
        <v>45.5</v>
      </c>
      <c r="J125" s="34">
        <f t="shared" si="33"/>
        <v>42.1</v>
      </c>
      <c r="K125" s="34">
        <f t="shared" si="33"/>
        <v>0</v>
      </c>
      <c r="L125" s="34">
        <f t="shared" si="33"/>
        <v>49.9</v>
      </c>
      <c r="M125" s="34">
        <f t="shared" si="33"/>
        <v>49.9</v>
      </c>
      <c r="N125" s="34">
        <f t="shared" si="33"/>
        <v>45.9</v>
      </c>
      <c r="O125" s="34">
        <f t="shared" si="33"/>
        <v>0</v>
      </c>
      <c r="P125" s="34">
        <f t="shared" si="33"/>
        <v>55.7</v>
      </c>
      <c r="Q125" s="34">
        <f t="shared" si="33"/>
        <v>55.7</v>
      </c>
      <c r="R125" s="34">
        <f t="shared" si="33"/>
        <v>48.5</v>
      </c>
      <c r="S125" s="34">
        <f t="shared" si="33"/>
        <v>0</v>
      </c>
      <c r="T125" s="34">
        <f t="shared" si="33"/>
        <v>58.5</v>
      </c>
      <c r="U125" s="34">
        <f t="shared" si="33"/>
        <v>58.5</v>
      </c>
      <c r="V125" s="34">
        <f t="shared" si="33"/>
        <v>50.9</v>
      </c>
      <c r="W125" s="41">
        <f t="shared" si="33"/>
        <v>0</v>
      </c>
    </row>
    <row r="126" spans="1:23" x14ac:dyDescent="0.2">
      <c r="A126" s="149"/>
      <c r="B126" s="154"/>
      <c r="C126" s="128"/>
      <c r="D126" s="10"/>
      <c r="E126" s="164" t="s">
        <v>98</v>
      </c>
      <c r="F126" s="165"/>
      <c r="G126" s="166"/>
      <c r="H126" s="35">
        <f t="shared" ref="H126:W126" si="34">H122+H125</f>
        <v>160.71699999999998</v>
      </c>
      <c r="I126" s="35">
        <f t="shared" si="34"/>
        <v>160.71699999999998</v>
      </c>
      <c r="J126" s="35">
        <f t="shared" si="34"/>
        <v>144.166</v>
      </c>
      <c r="K126" s="35">
        <f t="shared" si="34"/>
        <v>0</v>
      </c>
      <c r="L126" s="35">
        <f t="shared" si="34"/>
        <v>160.1</v>
      </c>
      <c r="M126" s="35">
        <f t="shared" si="34"/>
        <v>160.1</v>
      </c>
      <c r="N126" s="35">
        <f t="shared" si="34"/>
        <v>138.19999999999999</v>
      </c>
      <c r="O126" s="35">
        <f t="shared" si="34"/>
        <v>0</v>
      </c>
      <c r="P126" s="35">
        <f t="shared" si="34"/>
        <v>195.2</v>
      </c>
      <c r="Q126" s="35">
        <f t="shared" si="34"/>
        <v>195.2</v>
      </c>
      <c r="R126" s="35">
        <f t="shared" si="34"/>
        <v>168.8</v>
      </c>
      <c r="S126" s="35">
        <f t="shared" si="34"/>
        <v>0</v>
      </c>
      <c r="T126" s="35">
        <f t="shared" si="34"/>
        <v>204.9</v>
      </c>
      <c r="U126" s="35">
        <f t="shared" si="34"/>
        <v>204.9</v>
      </c>
      <c r="V126" s="35">
        <f t="shared" si="34"/>
        <v>177.2</v>
      </c>
      <c r="W126" s="42">
        <f t="shared" si="34"/>
        <v>0</v>
      </c>
    </row>
    <row r="127" spans="1:23" ht="12.75" customHeight="1" x14ac:dyDescent="0.2">
      <c r="A127" s="149"/>
      <c r="B127" s="154"/>
      <c r="C127" s="11"/>
      <c r="D127" s="129" t="s">
        <v>39</v>
      </c>
      <c r="E127" s="162"/>
      <c r="F127" s="162"/>
      <c r="G127" s="163"/>
      <c r="H127" s="34">
        <f t="shared" ref="H127:W127" si="35">H126</f>
        <v>160.71699999999998</v>
      </c>
      <c r="I127" s="34">
        <f t="shared" si="35"/>
        <v>160.71699999999998</v>
      </c>
      <c r="J127" s="34">
        <f t="shared" si="35"/>
        <v>144.166</v>
      </c>
      <c r="K127" s="34">
        <f t="shared" si="35"/>
        <v>0</v>
      </c>
      <c r="L127" s="34">
        <f t="shared" si="35"/>
        <v>160.1</v>
      </c>
      <c r="M127" s="34">
        <f t="shared" si="35"/>
        <v>160.1</v>
      </c>
      <c r="N127" s="34">
        <f t="shared" si="35"/>
        <v>138.19999999999999</v>
      </c>
      <c r="O127" s="34">
        <f t="shared" si="35"/>
        <v>0</v>
      </c>
      <c r="P127" s="34">
        <f t="shared" si="35"/>
        <v>195.2</v>
      </c>
      <c r="Q127" s="34">
        <f t="shared" si="35"/>
        <v>195.2</v>
      </c>
      <c r="R127" s="34">
        <f t="shared" si="35"/>
        <v>168.8</v>
      </c>
      <c r="S127" s="34">
        <f t="shared" si="35"/>
        <v>0</v>
      </c>
      <c r="T127" s="34">
        <f t="shared" si="35"/>
        <v>204.9</v>
      </c>
      <c r="U127" s="34">
        <f t="shared" si="35"/>
        <v>204.9</v>
      </c>
      <c r="V127" s="34">
        <f t="shared" si="35"/>
        <v>177.2</v>
      </c>
      <c r="W127" s="41">
        <f t="shared" si="35"/>
        <v>0</v>
      </c>
    </row>
    <row r="128" spans="1:23" ht="12.75" customHeight="1" x14ac:dyDescent="0.2">
      <c r="A128" s="149"/>
      <c r="B128" s="154"/>
      <c r="C128" s="83" t="s">
        <v>33</v>
      </c>
      <c r="D128" s="167" t="s">
        <v>102</v>
      </c>
      <c r="E128" s="167"/>
      <c r="F128" s="167"/>
      <c r="G128" s="167"/>
      <c r="H128" s="167"/>
      <c r="I128" s="167"/>
      <c r="J128" s="167"/>
      <c r="K128" s="167"/>
      <c r="L128" s="167"/>
      <c r="M128" s="167"/>
      <c r="N128" s="167"/>
      <c r="O128" s="167"/>
      <c r="P128" s="167"/>
      <c r="Q128" s="167"/>
      <c r="R128" s="167"/>
      <c r="S128" s="167"/>
      <c r="T128" s="167"/>
      <c r="U128" s="167"/>
      <c r="V128" s="167"/>
      <c r="W128" s="168"/>
    </row>
    <row r="129" spans="1:23" ht="12.75" customHeight="1" x14ac:dyDescent="0.2">
      <c r="A129" s="149"/>
      <c r="B129" s="154"/>
      <c r="C129" s="75"/>
      <c r="D129" s="76" t="s">
        <v>26</v>
      </c>
      <c r="E129" s="169" t="s">
        <v>103</v>
      </c>
      <c r="F129" s="169"/>
      <c r="G129" s="169"/>
      <c r="H129" s="169"/>
      <c r="I129" s="169"/>
      <c r="J129" s="169"/>
      <c r="K129" s="169"/>
      <c r="L129" s="169"/>
      <c r="M129" s="169"/>
      <c r="N129" s="169"/>
      <c r="O129" s="169"/>
      <c r="P129" s="169"/>
      <c r="Q129" s="169"/>
      <c r="R129" s="169"/>
      <c r="S129" s="169"/>
      <c r="T129" s="169"/>
      <c r="U129" s="169"/>
      <c r="V129" s="169"/>
      <c r="W129" s="170"/>
    </row>
    <row r="130" spans="1:23" ht="12.75" customHeight="1" x14ac:dyDescent="0.2">
      <c r="A130" s="149"/>
      <c r="B130" s="154"/>
      <c r="C130" s="75"/>
      <c r="D130" s="119" t="s">
        <v>26</v>
      </c>
      <c r="E130" s="115" t="s">
        <v>104</v>
      </c>
      <c r="F130" s="115"/>
      <c r="G130" s="115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  <c r="R130" s="115"/>
      <c r="S130" s="115"/>
      <c r="T130" s="115"/>
      <c r="U130" s="115"/>
      <c r="V130" s="115"/>
      <c r="W130" s="115"/>
    </row>
    <row r="131" spans="1:23" ht="72" customHeight="1" x14ac:dyDescent="0.2">
      <c r="A131" s="149"/>
      <c r="B131" s="154"/>
      <c r="C131" s="75"/>
      <c r="D131" s="120"/>
      <c r="E131" s="77">
        <v>1</v>
      </c>
      <c r="F131" s="78">
        <v>188714469</v>
      </c>
      <c r="G131" s="79" t="s">
        <v>29</v>
      </c>
      <c r="H131" s="80">
        <v>143.72200000000001</v>
      </c>
      <c r="I131" s="81">
        <v>143.72200000000001</v>
      </c>
      <c r="J131" s="81">
        <v>0</v>
      </c>
      <c r="K131" s="81">
        <v>0</v>
      </c>
      <c r="L131" s="80">
        <v>0</v>
      </c>
      <c r="M131" s="81">
        <v>0</v>
      </c>
      <c r="N131" s="81">
        <v>0</v>
      </c>
      <c r="O131" s="81">
        <v>0</v>
      </c>
      <c r="P131" s="80">
        <v>0</v>
      </c>
      <c r="Q131" s="81">
        <v>0</v>
      </c>
      <c r="R131" s="81">
        <v>0</v>
      </c>
      <c r="S131" s="81">
        <v>0</v>
      </c>
      <c r="T131" s="80">
        <v>0</v>
      </c>
      <c r="U131" s="81">
        <v>0</v>
      </c>
      <c r="V131" s="81">
        <v>0</v>
      </c>
      <c r="W131" s="81">
        <v>0</v>
      </c>
    </row>
    <row r="132" spans="1:23" ht="12.75" customHeight="1" x14ac:dyDescent="0.2">
      <c r="A132" s="149"/>
      <c r="B132" s="154"/>
      <c r="C132" s="75"/>
      <c r="D132" s="120"/>
      <c r="E132" s="82"/>
      <c r="F132" s="122" t="s">
        <v>30</v>
      </c>
      <c r="G132" s="123"/>
      <c r="H132" s="81">
        <f t="shared" ref="H132:W133" si="36">H131</f>
        <v>143.72200000000001</v>
      </c>
      <c r="I132" s="81">
        <f t="shared" si="36"/>
        <v>143.72200000000001</v>
      </c>
      <c r="J132" s="81">
        <f t="shared" si="36"/>
        <v>0</v>
      </c>
      <c r="K132" s="81">
        <f t="shared" si="36"/>
        <v>0</v>
      </c>
      <c r="L132" s="81">
        <f t="shared" si="36"/>
        <v>0</v>
      </c>
      <c r="M132" s="81">
        <f t="shared" si="36"/>
        <v>0</v>
      </c>
      <c r="N132" s="81">
        <f t="shared" si="36"/>
        <v>0</v>
      </c>
      <c r="O132" s="81">
        <f t="shared" si="36"/>
        <v>0</v>
      </c>
      <c r="P132" s="81">
        <f t="shared" si="36"/>
        <v>0</v>
      </c>
      <c r="Q132" s="81">
        <f t="shared" si="36"/>
        <v>0</v>
      </c>
      <c r="R132" s="81">
        <f t="shared" si="36"/>
        <v>0</v>
      </c>
      <c r="S132" s="81">
        <f t="shared" si="36"/>
        <v>0</v>
      </c>
      <c r="T132" s="81">
        <f t="shared" si="36"/>
        <v>0</v>
      </c>
      <c r="U132" s="81">
        <f t="shared" si="36"/>
        <v>0</v>
      </c>
      <c r="V132" s="81">
        <f t="shared" si="36"/>
        <v>0</v>
      </c>
      <c r="W132" s="81">
        <f t="shared" si="36"/>
        <v>0</v>
      </c>
    </row>
    <row r="133" spans="1:23" ht="12.75" customHeight="1" x14ac:dyDescent="0.2">
      <c r="A133" s="149"/>
      <c r="B133" s="154"/>
      <c r="C133" s="75"/>
      <c r="D133" s="121"/>
      <c r="E133" s="116" t="s">
        <v>98</v>
      </c>
      <c r="F133" s="117"/>
      <c r="G133" s="118"/>
      <c r="H133" s="81">
        <f t="shared" si="36"/>
        <v>143.72200000000001</v>
      </c>
      <c r="I133" s="81">
        <f t="shared" si="36"/>
        <v>143.72200000000001</v>
      </c>
      <c r="J133" s="81">
        <f t="shared" si="36"/>
        <v>0</v>
      </c>
      <c r="K133" s="81">
        <f t="shared" si="36"/>
        <v>0</v>
      </c>
      <c r="L133" s="81">
        <f t="shared" si="36"/>
        <v>0</v>
      </c>
      <c r="M133" s="81">
        <f t="shared" si="36"/>
        <v>0</v>
      </c>
      <c r="N133" s="81">
        <f t="shared" si="36"/>
        <v>0</v>
      </c>
      <c r="O133" s="81">
        <f t="shared" si="36"/>
        <v>0</v>
      </c>
      <c r="P133" s="81">
        <f t="shared" si="36"/>
        <v>0</v>
      </c>
      <c r="Q133" s="81">
        <f t="shared" si="36"/>
        <v>0</v>
      </c>
      <c r="R133" s="81">
        <f t="shared" si="36"/>
        <v>0</v>
      </c>
      <c r="S133" s="81">
        <f t="shared" si="36"/>
        <v>0</v>
      </c>
      <c r="T133" s="81">
        <f t="shared" si="36"/>
        <v>0</v>
      </c>
      <c r="U133" s="81">
        <f t="shared" si="36"/>
        <v>0</v>
      </c>
      <c r="V133" s="81">
        <f t="shared" si="36"/>
        <v>0</v>
      </c>
      <c r="W133" s="81">
        <f t="shared" si="36"/>
        <v>0</v>
      </c>
    </row>
    <row r="134" spans="1:23" ht="28.5" customHeight="1" x14ac:dyDescent="0.2">
      <c r="A134" s="149"/>
      <c r="B134" s="154"/>
      <c r="C134" s="84" t="s">
        <v>36</v>
      </c>
      <c r="D134" s="171"/>
      <c r="E134" s="147"/>
      <c r="F134" s="192" t="s">
        <v>84</v>
      </c>
      <c r="G134" s="147"/>
      <c r="H134" s="147"/>
      <c r="I134" s="147"/>
      <c r="J134" s="147"/>
      <c r="K134" s="147"/>
      <c r="L134" s="147"/>
      <c r="M134" s="147"/>
      <c r="N134" s="147"/>
      <c r="O134" s="147"/>
      <c r="P134" s="147"/>
      <c r="Q134" s="147"/>
      <c r="R134" s="147"/>
      <c r="S134" s="147"/>
      <c r="T134" s="147"/>
      <c r="U134" s="147"/>
      <c r="V134" s="147"/>
      <c r="W134" s="193"/>
    </row>
    <row r="135" spans="1:23" x14ac:dyDescent="0.2">
      <c r="A135" s="149"/>
      <c r="B135" s="154"/>
      <c r="C135" s="188" t="s">
        <v>36</v>
      </c>
      <c r="D135" s="4" t="s">
        <v>26</v>
      </c>
      <c r="E135" s="5"/>
      <c r="F135" s="152" t="s">
        <v>85</v>
      </c>
      <c r="G135" s="125"/>
      <c r="H135" s="125"/>
      <c r="I135" s="125"/>
      <c r="J135" s="125"/>
      <c r="K135" s="125"/>
      <c r="L135" s="125"/>
      <c r="M135" s="125"/>
      <c r="N135" s="125"/>
      <c r="O135" s="125"/>
      <c r="P135" s="125"/>
      <c r="Q135" s="125"/>
      <c r="R135" s="125"/>
      <c r="S135" s="125"/>
      <c r="T135" s="125"/>
      <c r="U135" s="125"/>
      <c r="V135" s="125"/>
      <c r="W135" s="126"/>
    </row>
    <row r="136" spans="1:23" x14ac:dyDescent="0.2">
      <c r="A136" s="149"/>
      <c r="B136" s="154"/>
      <c r="C136" s="189"/>
      <c r="D136" s="157" t="s">
        <v>26</v>
      </c>
      <c r="E136" s="6" t="s">
        <v>26</v>
      </c>
      <c r="F136" s="124" t="s">
        <v>86</v>
      </c>
      <c r="G136" s="125"/>
      <c r="H136" s="125"/>
      <c r="I136" s="125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  <c r="T136" s="125"/>
      <c r="U136" s="125"/>
      <c r="V136" s="125"/>
      <c r="W136" s="126"/>
    </row>
    <row r="137" spans="1:23" ht="33.75" x14ac:dyDescent="0.2">
      <c r="A137" s="149"/>
      <c r="B137" s="154"/>
      <c r="C137" s="189"/>
      <c r="D137" s="158"/>
      <c r="E137" s="3" t="s">
        <v>26</v>
      </c>
      <c r="F137" s="3" t="s">
        <v>40</v>
      </c>
      <c r="G137" s="3" t="s">
        <v>28</v>
      </c>
      <c r="H137" s="32">
        <v>149.6</v>
      </c>
      <c r="I137" s="33">
        <v>0</v>
      </c>
      <c r="J137" s="33">
        <v>0</v>
      </c>
      <c r="K137" s="33">
        <v>149.6</v>
      </c>
      <c r="L137" s="32">
        <v>118.3</v>
      </c>
      <c r="M137" s="33">
        <v>5.2</v>
      </c>
      <c r="N137" s="33">
        <v>0</v>
      </c>
      <c r="O137" s="33">
        <v>113.1</v>
      </c>
      <c r="P137" s="32">
        <v>120</v>
      </c>
      <c r="Q137" s="33">
        <v>0</v>
      </c>
      <c r="R137" s="33">
        <v>0</v>
      </c>
      <c r="S137" s="33">
        <v>120</v>
      </c>
      <c r="T137" s="32">
        <v>120</v>
      </c>
      <c r="U137" s="33">
        <v>0</v>
      </c>
      <c r="V137" s="33">
        <v>0</v>
      </c>
      <c r="W137" s="40">
        <v>120</v>
      </c>
    </row>
    <row r="138" spans="1:23" x14ac:dyDescent="0.2">
      <c r="A138" s="149"/>
      <c r="B138" s="154"/>
      <c r="C138" s="189"/>
      <c r="D138" s="158"/>
      <c r="E138" s="9"/>
      <c r="F138" s="129" t="s">
        <v>30</v>
      </c>
      <c r="G138" s="130"/>
      <c r="H138" s="34">
        <f t="shared" ref="H138:W139" si="37">H137</f>
        <v>149.6</v>
      </c>
      <c r="I138" s="34">
        <f t="shared" si="37"/>
        <v>0</v>
      </c>
      <c r="J138" s="34">
        <f t="shared" si="37"/>
        <v>0</v>
      </c>
      <c r="K138" s="34">
        <f t="shared" si="37"/>
        <v>149.6</v>
      </c>
      <c r="L138" s="34">
        <f t="shared" si="37"/>
        <v>118.3</v>
      </c>
      <c r="M138" s="34">
        <f t="shared" si="37"/>
        <v>5.2</v>
      </c>
      <c r="N138" s="34">
        <f t="shared" si="37"/>
        <v>0</v>
      </c>
      <c r="O138" s="34">
        <f t="shared" si="37"/>
        <v>113.1</v>
      </c>
      <c r="P138" s="34">
        <f t="shared" si="37"/>
        <v>120</v>
      </c>
      <c r="Q138" s="34">
        <f t="shared" si="37"/>
        <v>0</v>
      </c>
      <c r="R138" s="34">
        <f t="shared" si="37"/>
        <v>0</v>
      </c>
      <c r="S138" s="34">
        <f t="shared" si="37"/>
        <v>120</v>
      </c>
      <c r="T138" s="34">
        <f t="shared" si="37"/>
        <v>120</v>
      </c>
      <c r="U138" s="34">
        <f t="shared" si="37"/>
        <v>0</v>
      </c>
      <c r="V138" s="34">
        <f t="shared" si="37"/>
        <v>0</v>
      </c>
      <c r="W138" s="41">
        <f t="shared" si="37"/>
        <v>120</v>
      </c>
    </row>
    <row r="139" spans="1:23" x14ac:dyDescent="0.2">
      <c r="A139" s="149"/>
      <c r="B139" s="154"/>
      <c r="C139" s="189"/>
      <c r="D139" s="10"/>
      <c r="E139" s="164" t="s">
        <v>98</v>
      </c>
      <c r="F139" s="165"/>
      <c r="G139" s="166"/>
      <c r="H139" s="35">
        <f t="shared" si="37"/>
        <v>149.6</v>
      </c>
      <c r="I139" s="35">
        <f t="shared" si="37"/>
        <v>0</v>
      </c>
      <c r="J139" s="35">
        <f t="shared" si="37"/>
        <v>0</v>
      </c>
      <c r="K139" s="35">
        <f t="shared" si="37"/>
        <v>149.6</v>
      </c>
      <c r="L139" s="35">
        <f t="shared" si="37"/>
        <v>118.3</v>
      </c>
      <c r="M139" s="35">
        <f t="shared" si="37"/>
        <v>5.2</v>
      </c>
      <c r="N139" s="35">
        <f t="shared" si="37"/>
        <v>0</v>
      </c>
      <c r="O139" s="35">
        <f t="shared" si="37"/>
        <v>113.1</v>
      </c>
      <c r="P139" s="35">
        <f t="shared" si="37"/>
        <v>120</v>
      </c>
      <c r="Q139" s="35">
        <f t="shared" si="37"/>
        <v>0</v>
      </c>
      <c r="R139" s="35">
        <f t="shared" si="37"/>
        <v>0</v>
      </c>
      <c r="S139" s="35">
        <f t="shared" si="37"/>
        <v>120</v>
      </c>
      <c r="T139" s="35">
        <f t="shared" si="37"/>
        <v>120</v>
      </c>
      <c r="U139" s="35">
        <f t="shared" si="37"/>
        <v>0</v>
      </c>
      <c r="V139" s="35">
        <f t="shared" si="37"/>
        <v>0</v>
      </c>
      <c r="W139" s="42">
        <f t="shared" si="37"/>
        <v>120</v>
      </c>
    </row>
    <row r="140" spans="1:23" ht="12.75" customHeight="1" x14ac:dyDescent="0.2">
      <c r="A140" s="149"/>
      <c r="B140" s="154"/>
      <c r="C140" s="11"/>
      <c r="D140" s="129" t="s">
        <v>39</v>
      </c>
      <c r="E140" s="162"/>
      <c r="F140" s="162"/>
      <c r="G140" s="163"/>
      <c r="H140" s="34">
        <f t="shared" ref="H140:W140" si="38">H139+H133</f>
        <v>293.322</v>
      </c>
      <c r="I140" s="34">
        <f t="shared" si="38"/>
        <v>143.72200000000001</v>
      </c>
      <c r="J140" s="34">
        <f t="shared" si="38"/>
        <v>0</v>
      </c>
      <c r="K140" s="34">
        <f t="shared" si="38"/>
        <v>149.6</v>
      </c>
      <c r="L140" s="34">
        <f t="shared" si="38"/>
        <v>118.3</v>
      </c>
      <c r="M140" s="34">
        <f t="shared" si="38"/>
        <v>5.2</v>
      </c>
      <c r="N140" s="34">
        <f t="shared" si="38"/>
        <v>0</v>
      </c>
      <c r="O140" s="34">
        <f t="shared" si="38"/>
        <v>113.1</v>
      </c>
      <c r="P140" s="34">
        <f t="shared" si="38"/>
        <v>120</v>
      </c>
      <c r="Q140" s="34">
        <f t="shared" si="38"/>
        <v>0</v>
      </c>
      <c r="R140" s="34">
        <f t="shared" si="38"/>
        <v>0</v>
      </c>
      <c r="S140" s="34">
        <f t="shared" si="38"/>
        <v>120</v>
      </c>
      <c r="T140" s="34">
        <f t="shared" si="38"/>
        <v>120</v>
      </c>
      <c r="U140" s="34">
        <f t="shared" si="38"/>
        <v>0</v>
      </c>
      <c r="V140" s="34">
        <f t="shared" si="38"/>
        <v>0</v>
      </c>
      <c r="W140" s="41">
        <f t="shared" si="38"/>
        <v>120</v>
      </c>
    </row>
    <row r="141" spans="1:23" x14ac:dyDescent="0.2">
      <c r="A141" s="149"/>
      <c r="B141" s="154"/>
      <c r="C141" s="84" t="s">
        <v>38</v>
      </c>
      <c r="D141" s="155"/>
      <c r="E141" s="125"/>
      <c r="F141" s="124" t="s">
        <v>87</v>
      </c>
      <c r="G141" s="125"/>
      <c r="H141" s="125"/>
      <c r="I141" s="125"/>
      <c r="J141" s="125"/>
      <c r="K141" s="125"/>
      <c r="L141" s="125"/>
      <c r="M141" s="125"/>
      <c r="N141" s="125"/>
      <c r="O141" s="125"/>
      <c r="P141" s="125"/>
      <c r="Q141" s="125"/>
      <c r="R141" s="125"/>
      <c r="S141" s="125"/>
      <c r="T141" s="125"/>
      <c r="U141" s="125"/>
      <c r="V141" s="125"/>
      <c r="W141" s="126"/>
    </row>
    <row r="142" spans="1:23" x14ac:dyDescent="0.2">
      <c r="A142" s="149"/>
      <c r="B142" s="154"/>
      <c r="C142" s="188" t="s">
        <v>38</v>
      </c>
      <c r="D142" s="4" t="s">
        <v>26</v>
      </c>
      <c r="E142" s="5"/>
      <c r="F142" s="152" t="s">
        <v>88</v>
      </c>
      <c r="G142" s="125"/>
      <c r="H142" s="125"/>
      <c r="I142" s="125"/>
      <c r="J142" s="125"/>
      <c r="K142" s="125"/>
      <c r="L142" s="125"/>
      <c r="M142" s="125"/>
      <c r="N142" s="125"/>
      <c r="O142" s="125"/>
      <c r="P142" s="125"/>
      <c r="Q142" s="125"/>
      <c r="R142" s="125"/>
      <c r="S142" s="125"/>
      <c r="T142" s="125"/>
      <c r="U142" s="125"/>
      <c r="V142" s="125"/>
      <c r="W142" s="126"/>
    </row>
    <row r="143" spans="1:23" x14ac:dyDescent="0.2">
      <c r="A143" s="149"/>
      <c r="B143" s="154"/>
      <c r="C143" s="189"/>
      <c r="D143" s="157" t="s">
        <v>26</v>
      </c>
      <c r="E143" s="6" t="s">
        <v>26</v>
      </c>
      <c r="F143" s="124" t="s">
        <v>89</v>
      </c>
      <c r="G143" s="125"/>
      <c r="H143" s="125"/>
      <c r="I143" s="125"/>
      <c r="J143" s="125"/>
      <c r="K143" s="125"/>
      <c r="L143" s="125"/>
      <c r="M143" s="125"/>
      <c r="N143" s="125"/>
      <c r="O143" s="125"/>
      <c r="P143" s="125"/>
      <c r="Q143" s="125"/>
      <c r="R143" s="125"/>
      <c r="S143" s="125"/>
      <c r="T143" s="125"/>
      <c r="U143" s="125"/>
      <c r="V143" s="125"/>
      <c r="W143" s="126"/>
    </row>
    <row r="144" spans="1:23" ht="33.75" x14ac:dyDescent="0.2">
      <c r="A144" s="149"/>
      <c r="B144" s="154"/>
      <c r="C144" s="189"/>
      <c r="D144" s="158"/>
      <c r="E144" s="113" t="s">
        <v>26</v>
      </c>
      <c r="F144" s="66" t="s">
        <v>40</v>
      </c>
      <c r="G144" s="3" t="s">
        <v>28</v>
      </c>
      <c r="H144" s="32">
        <v>40</v>
      </c>
      <c r="I144" s="33">
        <v>40</v>
      </c>
      <c r="J144" s="33">
        <v>0</v>
      </c>
      <c r="K144" s="33">
        <v>0</v>
      </c>
      <c r="L144" s="32">
        <v>45</v>
      </c>
      <c r="M144" s="33">
        <v>45</v>
      </c>
      <c r="N144" s="33">
        <v>0</v>
      </c>
      <c r="O144" s="33">
        <v>0</v>
      </c>
      <c r="P144" s="32">
        <v>55</v>
      </c>
      <c r="Q144" s="33">
        <v>55</v>
      </c>
      <c r="R144" s="33">
        <v>0</v>
      </c>
      <c r="S144" s="33">
        <v>0</v>
      </c>
      <c r="T144" s="32">
        <v>60</v>
      </c>
      <c r="U144" s="33">
        <v>60</v>
      </c>
      <c r="V144" s="33">
        <v>0</v>
      </c>
      <c r="W144" s="40">
        <v>0</v>
      </c>
    </row>
    <row r="145" spans="1:23" ht="67.5" x14ac:dyDescent="0.2">
      <c r="A145" s="149"/>
      <c r="B145" s="154"/>
      <c r="C145" s="189"/>
      <c r="D145" s="158"/>
      <c r="E145" s="114"/>
      <c r="F145" s="67" t="s">
        <v>40</v>
      </c>
      <c r="G145" s="79" t="s">
        <v>29</v>
      </c>
      <c r="H145" s="32">
        <v>125.703</v>
      </c>
      <c r="I145" s="33">
        <v>125.703</v>
      </c>
      <c r="J145" s="33">
        <v>0</v>
      </c>
      <c r="K145" s="33">
        <v>0</v>
      </c>
      <c r="L145" s="32">
        <v>0</v>
      </c>
      <c r="M145" s="33">
        <v>0</v>
      </c>
      <c r="N145" s="33">
        <v>0</v>
      </c>
      <c r="O145" s="33">
        <v>0</v>
      </c>
      <c r="P145" s="32">
        <v>0</v>
      </c>
      <c r="Q145" s="33">
        <v>0</v>
      </c>
      <c r="R145" s="33">
        <v>0</v>
      </c>
      <c r="S145" s="33">
        <v>0</v>
      </c>
      <c r="T145" s="32">
        <v>0</v>
      </c>
      <c r="U145" s="33">
        <v>0</v>
      </c>
      <c r="V145" s="33">
        <v>0</v>
      </c>
      <c r="W145" s="40">
        <v>0</v>
      </c>
    </row>
    <row r="146" spans="1:23" x14ac:dyDescent="0.2">
      <c r="A146" s="149"/>
      <c r="B146" s="154"/>
      <c r="C146" s="189"/>
      <c r="D146" s="158"/>
      <c r="E146" s="9"/>
      <c r="F146" s="174" t="s">
        <v>30</v>
      </c>
      <c r="G146" s="130"/>
      <c r="H146" s="34">
        <f t="shared" ref="H146:W146" si="39">H144+H145</f>
        <v>165.703</v>
      </c>
      <c r="I146" s="34">
        <f t="shared" si="39"/>
        <v>165.703</v>
      </c>
      <c r="J146" s="34">
        <f t="shared" si="39"/>
        <v>0</v>
      </c>
      <c r="K146" s="34">
        <f t="shared" si="39"/>
        <v>0</v>
      </c>
      <c r="L146" s="34">
        <f t="shared" si="39"/>
        <v>45</v>
      </c>
      <c r="M146" s="34">
        <f t="shared" si="39"/>
        <v>45</v>
      </c>
      <c r="N146" s="34">
        <f t="shared" si="39"/>
        <v>0</v>
      </c>
      <c r="O146" s="34">
        <f t="shared" si="39"/>
        <v>0</v>
      </c>
      <c r="P146" s="34">
        <f t="shared" si="39"/>
        <v>55</v>
      </c>
      <c r="Q146" s="34">
        <f t="shared" si="39"/>
        <v>55</v>
      </c>
      <c r="R146" s="34">
        <f t="shared" si="39"/>
        <v>0</v>
      </c>
      <c r="S146" s="34">
        <f t="shared" si="39"/>
        <v>0</v>
      </c>
      <c r="T146" s="34">
        <f t="shared" si="39"/>
        <v>60</v>
      </c>
      <c r="U146" s="34">
        <f t="shared" si="39"/>
        <v>60</v>
      </c>
      <c r="V146" s="34">
        <f t="shared" si="39"/>
        <v>0</v>
      </c>
      <c r="W146" s="41">
        <f t="shared" si="39"/>
        <v>0</v>
      </c>
    </row>
    <row r="147" spans="1:23" x14ac:dyDescent="0.2">
      <c r="A147" s="149"/>
      <c r="B147" s="154"/>
      <c r="C147" s="189"/>
      <c r="D147" s="10"/>
      <c r="E147" s="164" t="s">
        <v>98</v>
      </c>
      <c r="F147" s="165"/>
      <c r="G147" s="166"/>
      <c r="H147" s="35">
        <f t="shared" ref="H147:W148" si="40">H146</f>
        <v>165.703</v>
      </c>
      <c r="I147" s="35">
        <f t="shared" si="40"/>
        <v>165.703</v>
      </c>
      <c r="J147" s="35">
        <f t="shared" si="40"/>
        <v>0</v>
      </c>
      <c r="K147" s="35">
        <f t="shared" si="40"/>
        <v>0</v>
      </c>
      <c r="L147" s="35">
        <f t="shared" si="40"/>
        <v>45</v>
      </c>
      <c r="M147" s="35">
        <f t="shared" si="40"/>
        <v>45</v>
      </c>
      <c r="N147" s="35">
        <f t="shared" si="40"/>
        <v>0</v>
      </c>
      <c r="O147" s="35">
        <f t="shared" si="40"/>
        <v>0</v>
      </c>
      <c r="P147" s="35">
        <f t="shared" si="40"/>
        <v>55</v>
      </c>
      <c r="Q147" s="35">
        <f t="shared" si="40"/>
        <v>55</v>
      </c>
      <c r="R147" s="35">
        <f t="shared" si="40"/>
        <v>0</v>
      </c>
      <c r="S147" s="35">
        <f t="shared" si="40"/>
        <v>0</v>
      </c>
      <c r="T147" s="35">
        <f t="shared" si="40"/>
        <v>60</v>
      </c>
      <c r="U147" s="35">
        <f t="shared" si="40"/>
        <v>60</v>
      </c>
      <c r="V147" s="35">
        <f t="shared" si="40"/>
        <v>0</v>
      </c>
      <c r="W147" s="42">
        <f t="shared" si="40"/>
        <v>0</v>
      </c>
    </row>
    <row r="148" spans="1:23" ht="12.75" customHeight="1" x14ac:dyDescent="0.2">
      <c r="A148" s="149"/>
      <c r="B148" s="154"/>
      <c r="C148" s="85"/>
      <c r="D148" s="129" t="s">
        <v>39</v>
      </c>
      <c r="E148" s="162"/>
      <c r="F148" s="162"/>
      <c r="G148" s="163"/>
      <c r="H148" s="34">
        <f t="shared" si="40"/>
        <v>165.703</v>
      </c>
      <c r="I148" s="34">
        <f t="shared" si="40"/>
        <v>165.703</v>
      </c>
      <c r="J148" s="34">
        <f t="shared" si="40"/>
        <v>0</v>
      </c>
      <c r="K148" s="34">
        <f t="shared" si="40"/>
        <v>0</v>
      </c>
      <c r="L148" s="34">
        <f t="shared" si="40"/>
        <v>45</v>
      </c>
      <c r="M148" s="34">
        <f t="shared" si="40"/>
        <v>45</v>
      </c>
      <c r="N148" s="34">
        <f t="shared" si="40"/>
        <v>0</v>
      </c>
      <c r="O148" s="34">
        <f t="shared" si="40"/>
        <v>0</v>
      </c>
      <c r="P148" s="34">
        <f t="shared" si="40"/>
        <v>55</v>
      </c>
      <c r="Q148" s="34">
        <f t="shared" si="40"/>
        <v>55</v>
      </c>
      <c r="R148" s="34">
        <f t="shared" si="40"/>
        <v>0</v>
      </c>
      <c r="S148" s="34">
        <f t="shared" si="40"/>
        <v>0</v>
      </c>
      <c r="T148" s="34">
        <f t="shared" si="40"/>
        <v>60</v>
      </c>
      <c r="U148" s="34">
        <f t="shared" si="40"/>
        <v>60</v>
      </c>
      <c r="V148" s="34">
        <f t="shared" si="40"/>
        <v>0</v>
      </c>
      <c r="W148" s="41">
        <f t="shared" si="40"/>
        <v>0</v>
      </c>
    </row>
    <row r="149" spans="1:23" x14ac:dyDescent="0.2">
      <c r="A149" s="149"/>
      <c r="B149" s="154"/>
      <c r="C149" s="84" t="s">
        <v>41</v>
      </c>
      <c r="D149" s="155"/>
      <c r="E149" s="125"/>
      <c r="F149" s="124" t="s">
        <v>90</v>
      </c>
      <c r="G149" s="125"/>
      <c r="H149" s="125"/>
      <c r="I149" s="125"/>
      <c r="J149" s="125"/>
      <c r="K149" s="125"/>
      <c r="L149" s="125"/>
      <c r="M149" s="125"/>
      <c r="N149" s="125"/>
      <c r="O149" s="125"/>
      <c r="P149" s="125"/>
      <c r="Q149" s="125"/>
      <c r="R149" s="125"/>
      <c r="S149" s="125"/>
      <c r="T149" s="125"/>
      <c r="U149" s="125"/>
      <c r="V149" s="125"/>
      <c r="W149" s="126"/>
    </row>
    <row r="150" spans="1:23" x14ac:dyDescent="0.2">
      <c r="A150" s="149"/>
      <c r="B150" s="154"/>
      <c r="C150" s="188" t="s">
        <v>41</v>
      </c>
      <c r="D150" s="4" t="s">
        <v>26</v>
      </c>
      <c r="E150" s="5"/>
      <c r="F150" s="152" t="s">
        <v>91</v>
      </c>
      <c r="G150" s="125"/>
      <c r="H150" s="125"/>
      <c r="I150" s="125"/>
      <c r="J150" s="125"/>
      <c r="K150" s="125"/>
      <c r="L150" s="125"/>
      <c r="M150" s="125"/>
      <c r="N150" s="125"/>
      <c r="O150" s="125"/>
      <c r="P150" s="125"/>
      <c r="Q150" s="125"/>
      <c r="R150" s="125"/>
      <c r="S150" s="125"/>
      <c r="T150" s="125"/>
      <c r="U150" s="125"/>
      <c r="V150" s="125"/>
      <c r="W150" s="126"/>
    </row>
    <row r="151" spans="1:23" x14ac:dyDescent="0.2">
      <c r="A151" s="149"/>
      <c r="B151" s="154"/>
      <c r="C151" s="189"/>
      <c r="D151" s="157" t="s">
        <v>26</v>
      </c>
      <c r="E151" s="6" t="s">
        <v>26</v>
      </c>
      <c r="F151" s="124" t="s">
        <v>92</v>
      </c>
      <c r="G151" s="125"/>
      <c r="H151" s="125"/>
      <c r="I151" s="125"/>
      <c r="J151" s="125"/>
      <c r="K151" s="125"/>
      <c r="L151" s="125"/>
      <c r="M151" s="125"/>
      <c r="N151" s="125"/>
      <c r="O151" s="125"/>
      <c r="P151" s="125"/>
      <c r="Q151" s="125"/>
      <c r="R151" s="125"/>
      <c r="S151" s="125"/>
      <c r="T151" s="125"/>
      <c r="U151" s="125"/>
      <c r="V151" s="125"/>
      <c r="W151" s="126"/>
    </row>
    <row r="152" spans="1:23" ht="33.75" x14ac:dyDescent="0.2">
      <c r="A152" s="149"/>
      <c r="B152" s="154"/>
      <c r="C152" s="189"/>
      <c r="D152" s="158"/>
      <c r="E152" s="3" t="s">
        <v>26</v>
      </c>
      <c r="F152" s="3" t="s">
        <v>40</v>
      </c>
      <c r="G152" s="3" t="s">
        <v>28</v>
      </c>
      <c r="H152" s="47">
        <v>2</v>
      </c>
      <c r="I152" s="48">
        <v>2</v>
      </c>
      <c r="J152" s="48">
        <v>0</v>
      </c>
      <c r="K152" s="48">
        <v>0</v>
      </c>
      <c r="L152" s="111">
        <v>4</v>
      </c>
      <c r="M152" s="112">
        <v>4</v>
      </c>
      <c r="N152" s="33">
        <v>0</v>
      </c>
      <c r="O152" s="33">
        <v>0</v>
      </c>
      <c r="P152" s="32">
        <v>3</v>
      </c>
      <c r="Q152" s="33">
        <v>3</v>
      </c>
      <c r="R152" s="33">
        <v>0</v>
      </c>
      <c r="S152" s="33">
        <v>0</v>
      </c>
      <c r="T152" s="32">
        <v>3</v>
      </c>
      <c r="U152" s="33">
        <v>3</v>
      </c>
      <c r="V152" s="33">
        <v>0</v>
      </c>
      <c r="W152" s="40">
        <v>0</v>
      </c>
    </row>
    <row r="153" spans="1:23" x14ac:dyDescent="0.2">
      <c r="A153" s="149"/>
      <c r="B153" s="154"/>
      <c r="C153" s="189"/>
      <c r="D153" s="158"/>
      <c r="E153" s="9"/>
      <c r="F153" s="129" t="s">
        <v>30</v>
      </c>
      <c r="G153" s="130"/>
      <c r="H153" s="50">
        <f t="shared" ref="H153:W155" si="41">H152</f>
        <v>2</v>
      </c>
      <c r="I153" s="50">
        <f t="shared" si="41"/>
        <v>2</v>
      </c>
      <c r="J153" s="50">
        <f t="shared" si="41"/>
        <v>0</v>
      </c>
      <c r="K153" s="50">
        <f t="shared" si="41"/>
        <v>0</v>
      </c>
      <c r="L153" s="34">
        <f t="shared" si="41"/>
        <v>4</v>
      </c>
      <c r="M153" s="34">
        <f t="shared" si="41"/>
        <v>4</v>
      </c>
      <c r="N153" s="34">
        <f t="shared" si="41"/>
        <v>0</v>
      </c>
      <c r="O153" s="34">
        <f t="shared" si="41"/>
        <v>0</v>
      </c>
      <c r="P153" s="34">
        <f t="shared" si="41"/>
        <v>3</v>
      </c>
      <c r="Q153" s="34">
        <f t="shared" si="41"/>
        <v>3</v>
      </c>
      <c r="R153" s="34">
        <f t="shared" si="41"/>
        <v>0</v>
      </c>
      <c r="S153" s="34">
        <f t="shared" si="41"/>
        <v>0</v>
      </c>
      <c r="T153" s="34">
        <f t="shared" si="41"/>
        <v>3</v>
      </c>
      <c r="U153" s="34">
        <f t="shared" si="41"/>
        <v>3</v>
      </c>
      <c r="V153" s="34">
        <f t="shared" si="41"/>
        <v>0</v>
      </c>
      <c r="W153" s="41">
        <f t="shared" si="41"/>
        <v>0</v>
      </c>
    </row>
    <row r="154" spans="1:23" x14ac:dyDescent="0.2">
      <c r="A154" s="149"/>
      <c r="B154" s="154"/>
      <c r="C154" s="189"/>
      <c r="D154" s="10"/>
      <c r="E154" s="164" t="s">
        <v>98</v>
      </c>
      <c r="F154" s="165"/>
      <c r="G154" s="166"/>
      <c r="H154" s="97">
        <f t="shared" si="41"/>
        <v>2</v>
      </c>
      <c r="I154" s="97">
        <f t="shared" si="41"/>
        <v>2</v>
      </c>
      <c r="J154" s="97">
        <f t="shared" si="41"/>
        <v>0</v>
      </c>
      <c r="K154" s="97">
        <f t="shared" si="41"/>
        <v>0</v>
      </c>
      <c r="L154" s="35">
        <f t="shared" si="41"/>
        <v>4</v>
      </c>
      <c r="M154" s="35">
        <f t="shared" si="41"/>
        <v>4</v>
      </c>
      <c r="N154" s="35">
        <f t="shared" si="41"/>
        <v>0</v>
      </c>
      <c r="O154" s="35">
        <f t="shared" si="41"/>
        <v>0</v>
      </c>
      <c r="P154" s="35">
        <f t="shared" si="41"/>
        <v>3</v>
      </c>
      <c r="Q154" s="35">
        <f t="shared" si="41"/>
        <v>3</v>
      </c>
      <c r="R154" s="35">
        <f t="shared" si="41"/>
        <v>0</v>
      </c>
      <c r="S154" s="35">
        <f t="shared" si="41"/>
        <v>0</v>
      </c>
      <c r="T154" s="35">
        <f t="shared" si="41"/>
        <v>3</v>
      </c>
      <c r="U154" s="35">
        <f t="shared" si="41"/>
        <v>3</v>
      </c>
      <c r="V154" s="35">
        <f t="shared" si="41"/>
        <v>0</v>
      </c>
      <c r="W154" s="42">
        <f t="shared" si="41"/>
        <v>0</v>
      </c>
    </row>
    <row r="155" spans="1:23" ht="12.75" customHeight="1" x14ac:dyDescent="0.2">
      <c r="A155" s="149"/>
      <c r="B155" s="154"/>
      <c r="C155" s="85"/>
      <c r="D155" s="129" t="s">
        <v>39</v>
      </c>
      <c r="E155" s="162"/>
      <c r="F155" s="162"/>
      <c r="G155" s="163"/>
      <c r="H155" s="34">
        <f t="shared" si="41"/>
        <v>2</v>
      </c>
      <c r="I155" s="34">
        <f t="shared" si="41"/>
        <v>2</v>
      </c>
      <c r="J155" s="34">
        <f t="shared" si="41"/>
        <v>0</v>
      </c>
      <c r="K155" s="34">
        <f t="shared" si="41"/>
        <v>0</v>
      </c>
      <c r="L155" s="34">
        <f t="shared" si="41"/>
        <v>4</v>
      </c>
      <c r="M155" s="34">
        <f t="shared" si="41"/>
        <v>4</v>
      </c>
      <c r="N155" s="34">
        <f t="shared" si="41"/>
        <v>0</v>
      </c>
      <c r="O155" s="34">
        <f t="shared" si="41"/>
        <v>0</v>
      </c>
      <c r="P155" s="34">
        <f t="shared" si="41"/>
        <v>3</v>
      </c>
      <c r="Q155" s="34">
        <f t="shared" si="41"/>
        <v>3</v>
      </c>
      <c r="R155" s="34">
        <f t="shared" si="41"/>
        <v>0</v>
      </c>
      <c r="S155" s="34">
        <f t="shared" si="41"/>
        <v>0</v>
      </c>
      <c r="T155" s="34">
        <f t="shared" si="41"/>
        <v>3</v>
      </c>
      <c r="U155" s="34">
        <f t="shared" si="41"/>
        <v>3</v>
      </c>
      <c r="V155" s="34">
        <f t="shared" si="41"/>
        <v>0</v>
      </c>
      <c r="W155" s="41">
        <f t="shared" si="41"/>
        <v>0</v>
      </c>
    </row>
    <row r="156" spans="1:23" x14ac:dyDescent="0.2">
      <c r="A156" s="149"/>
      <c r="B156" s="154"/>
      <c r="C156" s="84" t="s">
        <v>42</v>
      </c>
      <c r="D156" s="155"/>
      <c r="E156" s="125"/>
      <c r="F156" s="124" t="s">
        <v>93</v>
      </c>
      <c r="G156" s="125"/>
      <c r="H156" s="125"/>
      <c r="I156" s="125"/>
      <c r="J156" s="125"/>
      <c r="K156" s="125"/>
      <c r="L156" s="125"/>
      <c r="M156" s="125"/>
      <c r="N156" s="125"/>
      <c r="O156" s="125"/>
      <c r="P156" s="125"/>
      <c r="Q156" s="125"/>
      <c r="R156" s="125"/>
      <c r="S156" s="125"/>
      <c r="T156" s="125"/>
      <c r="U156" s="125"/>
      <c r="V156" s="125"/>
      <c r="W156" s="126"/>
    </row>
    <row r="157" spans="1:23" x14ac:dyDescent="0.2">
      <c r="A157" s="149"/>
      <c r="B157" s="154"/>
      <c r="C157" s="188" t="s">
        <v>42</v>
      </c>
      <c r="D157" s="4" t="s">
        <v>26</v>
      </c>
      <c r="E157" s="5"/>
      <c r="F157" s="152" t="s">
        <v>94</v>
      </c>
      <c r="G157" s="125"/>
      <c r="H157" s="125"/>
      <c r="I157" s="125"/>
      <c r="J157" s="125"/>
      <c r="K157" s="125"/>
      <c r="L157" s="125"/>
      <c r="M157" s="125"/>
      <c r="N157" s="125"/>
      <c r="O157" s="125"/>
      <c r="P157" s="125"/>
      <c r="Q157" s="125"/>
      <c r="R157" s="125"/>
      <c r="S157" s="125"/>
      <c r="T157" s="125"/>
      <c r="U157" s="125"/>
      <c r="V157" s="125"/>
      <c r="W157" s="126"/>
    </row>
    <row r="158" spans="1:23" x14ac:dyDescent="0.2">
      <c r="A158" s="149"/>
      <c r="B158" s="154"/>
      <c r="C158" s="189"/>
      <c r="D158" s="157" t="s">
        <v>26</v>
      </c>
      <c r="E158" s="6" t="s">
        <v>26</v>
      </c>
      <c r="F158" s="124" t="s">
        <v>95</v>
      </c>
      <c r="G158" s="125"/>
      <c r="H158" s="125"/>
      <c r="I158" s="125"/>
      <c r="J158" s="125"/>
      <c r="K158" s="125"/>
      <c r="L158" s="125"/>
      <c r="M158" s="125"/>
      <c r="N158" s="125"/>
      <c r="O158" s="125"/>
      <c r="P158" s="125"/>
      <c r="Q158" s="125"/>
      <c r="R158" s="125"/>
      <c r="S158" s="125"/>
      <c r="T158" s="125"/>
      <c r="U158" s="125"/>
      <c r="V158" s="125"/>
      <c r="W158" s="126"/>
    </row>
    <row r="159" spans="1:23" ht="33.75" x14ac:dyDescent="0.2">
      <c r="A159" s="149"/>
      <c r="B159" s="154"/>
      <c r="C159" s="189"/>
      <c r="D159" s="158"/>
      <c r="E159" s="3" t="s">
        <v>26</v>
      </c>
      <c r="F159" s="3" t="s">
        <v>40</v>
      </c>
      <c r="G159" s="3" t="s">
        <v>28</v>
      </c>
      <c r="H159" s="32">
        <v>0</v>
      </c>
      <c r="I159" s="33">
        <v>0</v>
      </c>
      <c r="J159" s="33">
        <v>0</v>
      </c>
      <c r="K159" s="33">
        <v>0</v>
      </c>
      <c r="L159" s="32">
        <v>40</v>
      </c>
      <c r="M159" s="33">
        <v>40</v>
      </c>
      <c r="N159" s="33">
        <v>0</v>
      </c>
      <c r="O159" s="33">
        <v>0</v>
      </c>
      <c r="P159" s="32">
        <v>54</v>
      </c>
      <c r="Q159" s="33">
        <v>54</v>
      </c>
      <c r="R159" s="33">
        <v>0</v>
      </c>
      <c r="S159" s="33">
        <v>0</v>
      </c>
      <c r="T159" s="32">
        <v>68</v>
      </c>
      <c r="U159" s="33">
        <v>68</v>
      </c>
      <c r="V159" s="33">
        <v>0</v>
      </c>
      <c r="W159" s="40">
        <v>0</v>
      </c>
    </row>
    <row r="160" spans="1:23" x14ac:dyDescent="0.2">
      <c r="A160" s="149"/>
      <c r="B160" s="154"/>
      <c r="C160" s="189"/>
      <c r="D160" s="158"/>
      <c r="E160" s="9"/>
      <c r="F160" s="129" t="s">
        <v>30</v>
      </c>
      <c r="G160" s="130"/>
      <c r="H160" s="34">
        <f t="shared" ref="H160:W162" si="42">H159</f>
        <v>0</v>
      </c>
      <c r="I160" s="34">
        <f t="shared" si="42"/>
        <v>0</v>
      </c>
      <c r="J160" s="34">
        <f t="shared" si="42"/>
        <v>0</v>
      </c>
      <c r="K160" s="34">
        <f t="shared" si="42"/>
        <v>0</v>
      </c>
      <c r="L160" s="34">
        <f t="shared" si="42"/>
        <v>40</v>
      </c>
      <c r="M160" s="34">
        <f t="shared" si="42"/>
        <v>40</v>
      </c>
      <c r="N160" s="34">
        <f t="shared" si="42"/>
        <v>0</v>
      </c>
      <c r="O160" s="34">
        <f t="shared" si="42"/>
        <v>0</v>
      </c>
      <c r="P160" s="34">
        <f t="shared" si="42"/>
        <v>54</v>
      </c>
      <c r="Q160" s="34">
        <f t="shared" si="42"/>
        <v>54</v>
      </c>
      <c r="R160" s="34">
        <f t="shared" si="42"/>
        <v>0</v>
      </c>
      <c r="S160" s="34">
        <f t="shared" si="42"/>
        <v>0</v>
      </c>
      <c r="T160" s="34">
        <f t="shared" si="42"/>
        <v>68</v>
      </c>
      <c r="U160" s="34">
        <f t="shared" si="42"/>
        <v>68</v>
      </c>
      <c r="V160" s="34">
        <f t="shared" si="42"/>
        <v>0</v>
      </c>
      <c r="W160" s="41">
        <f t="shared" si="42"/>
        <v>0</v>
      </c>
    </row>
    <row r="161" spans="1:23" x14ac:dyDescent="0.2">
      <c r="A161" s="149"/>
      <c r="B161" s="154"/>
      <c r="C161" s="189"/>
      <c r="D161" s="10"/>
      <c r="E161" s="164" t="s">
        <v>98</v>
      </c>
      <c r="F161" s="165"/>
      <c r="G161" s="166"/>
      <c r="H161" s="35">
        <f t="shared" si="42"/>
        <v>0</v>
      </c>
      <c r="I161" s="35">
        <f t="shared" si="42"/>
        <v>0</v>
      </c>
      <c r="J161" s="35">
        <f t="shared" si="42"/>
        <v>0</v>
      </c>
      <c r="K161" s="35">
        <f t="shared" si="42"/>
        <v>0</v>
      </c>
      <c r="L161" s="35">
        <f t="shared" si="42"/>
        <v>40</v>
      </c>
      <c r="M161" s="35">
        <f t="shared" si="42"/>
        <v>40</v>
      </c>
      <c r="N161" s="35">
        <f t="shared" si="42"/>
        <v>0</v>
      </c>
      <c r="O161" s="35">
        <f t="shared" si="42"/>
        <v>0</v>
      </c>
      <c r="P161" s="35">
        <f t="shared" si="42"/>
        <v>54</v>
      </c>
      <c r="Q161" s="35">
        <f t="shared" si="42"/>
        <v>54</v>
      </c>
      <c r="R161" s="35">
        <f t="shared" si="42"/>
        <v>0</v>
      </c>
      <c r="S161" s="35">
        <f t="shared" si="42"/>
        <v>0</v>
      </c>
      <c r="T161" s="35">
        <f t="shared" si="42"/>
        <v>68</v>
      </c>
      <c r="U161" s="35">
        <f t="shared" si="42"/>
        <v>68</v>
      </c>
      <c r="V161" s="35">
        <f t="shared" si="42"/>
        <v>0</v>
      </c>
      <c r="W161" s="42">
        <f t="shared" si="42"/>
        <v>0</v>
      </c>
    </row>
    <row r="162" spans="1:23" ht="12.75" customHeight="1" x14ac:dyDescent="0.2">
      <c r="A162" s="149"/>
      <c r="B162" s="154"/>
      <c r="C162" s="85"/>
      <c r="D162" s="129" t="s">
        <v>39</v>
      </c>
      <c r="E162" s="162"/>
      <c r="F162" s="162"/>
      <c r="G162" s="163"/>
      <c r="H162" s="34">
        <f t="shared" si="42"/>
        <v>0</v>
      </c>
      <c r="I162" s="34">
        <f t="shared" si="42"/>
        <v>0</v>
      </c>
      <c r="J162" s="34">
        <f t="shared" si="42"/>
        <v>0</v>
      </c>
      <c r="K162" s="34">
        <f t="shared" si="42"/>
        <v>0</v>
      </c>
      <c r="L162" s="34">
        <f t="shared" si="42"/>
        <v>40</v>
      </c>
      <c r="M162" s="34">
        <f t="shared" si="42"/>
        <v>40</v>
      </c>
      <c r="N162" s="34">
        <f t="shared" si="42"/>
        <v>0</v>
      </c>
      <c r="O162" s="34">
        <f t="shared" si="42"/>
        <v>0</v>
      </c>
      <c r="P162" s="34">
        <f t="shared" si="42"/>
        <v>54</v>
      </c>
      <c r="Q162" s="34">
        <f t="shared" si="42"/>
        <v>54</v>
      </c>
      <c r="R162" s="34">
        <f t="shared" si="42"/>
        <v>0</v>
      </c>
      <c r="S162" s="34">
        <f t="shared" si="42"/>
        <v>0</v>
      </c>
      <c r="T162" s="34">
        <f t="shared" si="42"/>
        <v>68</v>
      </c>
      <c r="U162" s="34">
        <f t="shared" si="42"/>
        <v>68</v>
      </c>
      <c r="V162" s="34">
        <f t="shared" si="42"/>
        <v>0</v>
      </c>
      <c r="W162" s="41">
        <f t="shared" si="42"/>
        <v>0</v>
      </c>
    </row>
    <row r="163" spans="1:23" ht="12.75" customHeight="1" thickBot="1" x14ac:dyDescent="0.25">
      <c r="A163" s="150"/>
      <c r="B163" s="29"/>
      <c r="C163" s="159" t="s">
        <v>43</v>
      </c>
      <c r="D163" s="160"/>
      <c r="E163" s="160"/>
      <c r="F163" s="160"/>
      <c r="G163" s="161"/>
      <c r="H163" s="37">
        <f t="shared" ref="H163:W163" si="43">H98+H115+H127+H140+H148+H155+H162</f>
        <v>7834.0330000000013</v>
      </c>
      <c r="I163" s="37">
        <f t="shared" si="43"/>
        <v>7680.3330000000005</v>
      </c>
      <c r="J163" s="37">
        <f t="shared" si="43"/>
        <v>2182.8390000000004</v>
      </c>
      <c r="K163" s="37">
        <f t="shared" si="43"/>
        <v>153.69999999999999</v>
      </c>
      <c r="L163" s="37">
        <f t="shared" si="43"/>
        <v>9255.42</v>
      </c>
      <c r="M163" s="37">
        <f t="shared" si="43"/>
        <v>9143.3200000000015</v>
      </c>
      <c r="N163" s="37">
        <f t="shared" si="43"/>
        <v>2828.99</v>
      </c>
      <c r="O163" s="37">
        <f t="shared" si="43"/>
        <v>113.1</v>
      </c>
      <c r="P163" s="37">
        <f t="shared" si="43"/>
        <v>8905.0000000000018</v>
      </c>
      <c r="Q163" s="37">
        <f t="shared" si="43"/>
        <v>8785.0000000000018</v>
      </c>
      <c r="R163" s="37">
        <f t="shared" si="43"/>
        <v>2995.4</v>
      </c>
      <c r="S163" s="37">
        <f t="shared" si="43"/>
        <v>120</v>
      </c>
      <c r="T163" s="37">
        <f t="shared" si="43"/>
        <v>7785.0999999999995</v>
      </c>
      <c r="U163" s="37">
        <f t="shared" si="43"/>
        <v>7665.0999999999995</v>
      </c>
      <c r="V163" s="37">
        <f t="shared" si="43"/>
        <v>2830.4</v>
      </c>
      <c r="W163" s="43">
        <f t="shared" si="43"/>
        <v>120</v>
      </c>
    </row>
    <row r="164" spans="1:23" ht="409.6" hidden="1" customHeight="1" x14ac:dyDescent="0.2"/>
  </sheetData>
  <mergeCells count="157">
    <mergeCell ref="F30:W30"/>
    <mergeCell ref="F32:G32"/>
    <mergeCell ref="D141:E141"/>
    <mergeCell ref="F141:W141"/>
    <mergeCell ref="F101:W101"/>
    <mergeCell ref="D156:E156"/>
    <mergeCell ref="C142:C147"/>
    <mergeCell ref="F142:W142"/>
    <mergeCell ref="D143:D146"/>
    <mergeCell ref="F143:W143"/>
    <mergeCell ref="F146:G146"/>
    <mergeCell ref="F134:W134"/>
    <mergeCell ref="D149:E149"/>
    <mergeCell ref="F149:W149"/>
    <mergeCell ref="C135:C139"/>
    <mergeCell ref="F135:W135"/>
    <mergeCell ref="D136:D138"/>
    <mergeCell ref="F136:W136"/>
    <mergeCell ref="F138:G138"/>
    <mergeCell ref="D116:E116"/>
    <mergeCell ref="F116:W116"/>
    <mergeCell ref="C117:C126"/>
    <mergeCell ref="F117:W117"/>
    <mergeCell ref="D118:D125"/>
    <mergeCell ref="D158:D160"/>
    <mergeCell ref="F158:W158"/>
    <mergeCell ref="F160:G160"/>
    <mergeCell ref="C157:C161"/>
    <mergeCell ref="F157:W157"/>
    <mergeCell ref="C150:C154"/>
    <mergeCell ref="F150:W150"/>
    <mergeCell ref="D151:D153"/>
    <mergeCell ref="F151:W151"/>
    <mergeCell ref="F156:W156"/>
    <mergeCell ref="F153:G153"/>
    <mergeCell ref="D99:E99"/>
    <mergeCell ref="F99:W99"/>
    <mergeCell ref="D98:G98"/>
    <mergeCell ref="E97:G97"/>
    <mergeCell ref="C100:C114"/>
    <mergeCell ref="F100:W100"/>
    <mergeCell ref="D101:D113"/>
    <mergeCell ref="F104:W104"/>
    <mergeCell ref="F106:G106"/>
    <mergeCell ref="F107:W107"/>
    <mergeCell ref="F109:G109"/>
    <mergeCell ref="F110:W110"/>
    <mergeCell ref="F113:G113"/>
    <mergeCell ref="F103:G103"/>
    <mergeCell ref="E111:E112"/>
    <mergeCell ref="D85:D87"/>
    <mergeCell ref="F85:W85"/>
    <mergeCell ref="F87:G87"/>
    <mergeCell ref="F89:W89"/>
    <mergeCell ref="E88:G88"/>
    <mergeCell ref="E83:G83"/>
    <mergeCell ref="D90:D96"/>
    <mergeCell ref="F90:W90"/>
    <mergeCell ref="F92:G92"/>
    <mergeCell ref="F93:W93"/>
    <mergeCell ref="F96:G96"/>
    <mergeCell ref="F67:W67"/>
    <mergeCell ref="D68:D75"/>
    <mergeCell ref="F68:W68"/>
    <mergeCell ref="E69:E71"/>
    <mergeCell ref="F72:G72"/>
    <mergeCell ref="F73:W73"/>
    <mergeCell ref="F75:G75"/>
    <mergeCell ref="F82:G82"/>
    <mergeCell ref="F84:W84"/>
    <mergeCell ref="F36:W36"/>
    <mergeCell ref="F39:G39"/>
    <mergeCell ref="F40:W40"/>
    <mergeCell ref="F42:G42"/>
    <mergeCell ref="F43:W43"/>
    <mergeCell ref="F45:G45"/>
    <mergeCell ref="F47:W47"/>
    <mergeCell ref="D48:D65"/>
    <mergeCell ref="F48:W48"/>
    <mergeCell ref="F51:G51"/>
    <mergeCell ref="F52:W52"/>
    <mergeCell ref="F54:G54"/>
    <mergeCell ref="F55:W55"/>
    <mergeCell ref="E56:E57"/>
    <mergeCell ref="F58:G58"/>
    <mergeCell ref="F59:W59"/>
    <mergeCell ref="F61:G61"/>
    <mergeCell ref="F62:W62"/>
    <mergeCell ref="F65:G65"/>
    <mergeCell ref="E63:E64"/>
    <mergeCell ref="D148:G148"/>
    <mergeCell ref="F25:G25"/>
    <mergeCell ref="E139:G139"/>
    <mergeCell ref="D140:G140"/>
    <mergeCell ref="E126:G126"/>
    <mergeCell ref="D127:G127"/>
    <mergeCell ref="E114:G114"/>
    <mergeCell ref="D115:G115"/>
    <mergeCell ref="F125:G125"/>
    <mergeCell ref="D128:W128"/>
    <mergeCell ref="E129:W129"/>
    <mergeCell ref="D134:E134"/>
    <mergeCell ref="E76:G76"/>
    <mergeCell ref="F77:W77"/>
    <mergeCell ref="D78:D82"/>
    <mergeCell ref="F78:W78"/>
    <mergeCell ref="E79:E81"/>
    <mergeCell ref="F26:W26"/>
    <mergeCell ref="E27:E28"/>
    <mergeCell ref="F29:G29"/>
    <mergeCell ref="E66:G66"/>
    <mergeCell ref="F33:W33"/>
    <mergeCell ref="E46:G46"/>
    <mergeCell ref="F35:G35"/>
    <mergeCell ref="I11:J11"/>
    <mergeCell ref="M11:N11"/>
    <mergeCell ref="Q11:R11"/>
    <mergeCell ref="U11:V11"/>
    <mergeCell ref="B16:E16"/>
    <mergeCell ref="F16:W16"/>
    <mergeCell ref="A17:A163"/>
    <mergeCell ref="C17:E17"/>
    <mergeCell ref="F17:W17"/>
    <mergeCell ref="B18:B162"/>
    <mergeCell ref="D18:E18"/>
    <mergeCell ref="F18:W18"/>
    <mergeCell ref="C19:C97"/>
    <mergeCell ref="F19:W19"/>
    <mergeCell ref="D20:D45"/>
    <mergeCell ref="F20:W20"/>
    <mergeCell ref="F22:G22"/>
    <mergeCell ref="F23:W23"/>
    <mergeCell ref="C163:G163"/>
    <mergeCell ref="D162:G162"/>
    <mergeCell ref="E161:G161"/>
    <mergeCell ref="E154:G154"/>
    <mergeCell ref="D155:G155"/>
    <mergeCell ref="E147:G147"/>
    <mergeCell ref="A6:W6"/>
    <mergeCell ref="H9:K9"/>
    <mergeCell ref="L9:O9"/>
    <mergeCell ref="P9:S9"/>
    <mergeCell ref="T9:W9"/>
    <mergeCell ref="I10:K10"/>
    <mergeCell ref="M10:O10"/>
    <mergeCell ref="Q10:S10"/>
    <mergeCell ref="U10:W10"/>
    <mergeCell ref="V7:W8"/>
    <mergeCell ref="E144:E145"/>
    <mergeCell ref="E130:W130"/>
    <mergeCell ref="E133:G133"/>
    <mergeCell ref="D130:D133"/>
    <mergeCell ref="F132:G132"/>
    <mergeCell ref="F118:W118"/>
    <mergeCell ref="E119:E121"/>
    <mergeCell ref="F122:G122"/>
    <mergeCell ref="F123:W123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2022-06-22T06:20:38Z</dcterms:modified>
</cp:coreProperties>
</file>