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iva\Desktop\"/>
    </mc:Choice>
  </mc:AlternateContent>
  <bookViews>
    <workbookView xWindow="0" yWindow="0" windowWidth="23040" windowHeight="9408"/>
  </bookViews>
  <sheets>
    <sheet name="pajamos (1)" sheetId="11" r:id="rId1"/>
    <sheet name=" imokos(2)" sheetId="12" r:id="rId2"/>
    <sheet name="savivaldybės funkcijos(3)" sheetId="24" r:id="rId3"/>
    <sheet name="v- f(4)" sheetId="35" r:id="rId4"/>
    <sheet name="ugd_reikmems(5)" sheetId="34" r:id="rId5"/>
    <sheet name="kt_ dotacijos (6)" sheetId="21" r:id="rId6"/>
    <sheet name="biud_ist_pajamos (7)" sheetId="33" r:id="rId7"/>
    <sheet name="programos(9)" sheetId="6" r:id="rId8"/>
  </sheets>
  <definedNames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3">'v- f(4)'!$8:$8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6" l="1"/>
  <c r="D11" i="6"/>
  <c r="D12" i="6"/>
  <c r="E12" i="6"/>
  <c r="E29" i="21"/>
  <c r="F29" i="21"/>
  <c r="E28" i="21"/>
  <c r="F28" i="21"/>
  <c r="E27" i="21" l="1"/>
  <c r="F27" i="21"/>
  <c r="C20" i="11"/>
  <c r="C9" i="11"/>
  <c r="E11" i="35" l="1"/>
  <c r="F11" i="35"/>
  <c r="E10" i="35"/>
  <c r="F10" i="35"/>
  <c r="E11" i="6" s="1"/>
  <c r="E13" i="6" s="1"/>
  <c r="E12" i="24" l="1"/>
  <c r="F12" i="24"/>
  <c r="E18" i="24"/>
  <c r="F18" i="24"/>
  <c r="E17" i="24"/>
  <c r="F17" i="24"/>
  <c r="F11" i="34" l="1"/>
  <c r="D9" i="6" l="1"/>
  <c r="E9" i="6"/>
  <c r="E11" i="34"/>
  <c r="E21" i="24"/>
  <c r="F21" i="24"/>
  <c r="E19" i="24" l="1"/>
  <c r="F19" i="24"/>
  <c r="E16" i="24"/>
  <c r="F16" i="24"/>
  <c r="C11" i="12"/>
  <c r="D11" i="12"/>
  <c r="E11" i="12"/>
  <c r="F11" i="12"/>
  <c r="E11" i="33"/>
  <c r="F11" i="33"/>
  <c r="E25" i="21" l="1"/>
  <c r="F25" i="21"/>
  <c r="E26" i="21"/>
  <c r="D10" i="6" s="1"/>
  <c r="F26" i="21"/>
  <c r="E10" i="6" s="1"/>
  <c r="C10" i="12"/>
  <c r="C9" i="12"/>
  <c r="E10" i="21"/>
  <c r="F10" i="21"/>
  <c r="F12" i="33" l="1"/>
  <c r="E12" i="33"/>
  <c r="G25" i="21"/>
  <c r="D15" i="6" l="1"/>
  <c r="E15" i="6"/>
</calcChain>
</file>

<file path=xl/sharedStrings.xml><?xml version="1.0" encoding="utf-8"?>
<sst xmlns="http://schemas.openxmlformats.org/spreadsheetml/2006/main" count="251" uniqueCount="143">
  <si>
    <t>Eil.   Nr.</t>
  </si>
  <si>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</si>
  <si>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</si>
  <si>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</si>
  <si>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</si>
  <si>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</si>
  <si>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</si>
  <si>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01</t>
  </si>
  <si>
    <t>02</t>
  </si>
  <si>
    <t>Įstaigos pavadinimas</t>
  </si>
  <si>
    <t>Eil.Nr.</t>
  </si>
  <si>
    <t>Pajamų pavadinimas</t>
  </si>
  <si>
    <t>IŠ VISO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</si>
  <si>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</si>
  <si>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</si>
  <si>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</si>
  <si>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</si>
  <si>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</si>
  <si>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</si>
  <si>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Iš viso 01 programai</t>
  </si>
  <si>
    <t>Iš viso 02 programai</t>
  </si>
  <si>
    <t>Eil. Nr.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</si>
  <si>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</si>
  <si>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</si>
  <si>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</si>
  <si>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</si>
  <si>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</si>
  <si>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VISO ASIGNAVIMŲ (9eil.-10eil.)</t>
  </si>
  <si>
    <t>Pajamos už prekes ir paslaugas</t>
  </si>
  <si>
    <t>Pajamos už ilgalaikio ir trumpalaikio materialiojo turto nuomą</t>
  </si>
  <si>
    <t>Biudžetinių įstaigų pajamos už prekes ir paslaugas</t>
  </si>
  <si>
    <t>iš jų - paskolų grąžinimas</t>
  </si>
  <si>
    <t>Ugdymo kokybės, sporto ir modernios aplinkos užtikrinimo programa</t>
  </si>
  <si>
    <t xml:space="preserve">Iš viso </t>
  </si>
  <si>
    <t>1.</t>
  </si>
  <si>
    <t>2.</t>
  </si>
  <si>
    <t>8.</t>
  </si>
  <si>
    <t>9.</t>
  </si>
  <si>
    <t>10.</t>
  </si>
  <si>
    <t>11.</t>
  </si>
  <si>
    <t>13.</t>
  </si>
  <si>
    <t>14.</t>
  </si>
  <si>
    <t>32.</t>
  </si>
  <si>
    <t>44.</t>
  </si>
  <si>
    <t xml:space="preserve">Plungės rajono savivaldybės </t>
  </si>
  <si>
    <t>2 priedas</t>
  </si>
  <si>
    <t>3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</si>
  <si>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</si>
  <si>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</si>
  <si>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</si>
  <si>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</si>
  <si>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</si>
  <si>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 xml:space="preserve">                                                                                                                 1 priedas</t>
  </si>
  <si>
    <t>PLUNGĖS RAJONO SAVIVALDYBĖS 2022 METŲ BIUDŽETO PAJAMŲ PAKEITIMAI (PADIDINTA+, SUMAŽINTA -)</t>
  </si>
  <si>
    <t xml:space="preserve">                                                                                                                                 sprendimo Nr. T1-</t>
  </si>
  <si>
    <t>sprendimo Nr. T1-</t>
  </si>
  <si>
    <t>BIUDŽETINIŲ ĮSTAIGŲ  PAJAMŲ UŽ PREKES, TEIKIAMAS PASLAUGAS IR TURTO NUOMĄ ĮMOKŲ 2022 M.  Į SAVIVALDYBĖS BIUDŽETĄ PAKEITIMAI (PADIDINTA+, SUMAŽINTA -)</t>
  </si>
  <si>
    <t>ASIGNAVIMŲ SAVARANKIŠKOSIOMS SAVIVALDYBĖS FUNKCIJOMS VYKDYTI 2022 METAIS PASKIRSTYMO PAKEITIMAI (PADIDINTA+, SUMAŽINTA -)</t>
  </si>
  <si>
    <t>2022 METŲ KITŲ  DOTACIJŲ PASKIRSTYMO PAKEITIMAI (PADIDINTA+, SUMAŽINTA -)</t>
  </si>
  <si>
    <t>2022 METŲ BIUDŽETINIŲ ĮSTAIGŲ GAUNAMŲ LĖŠŲ IR PAJAMŲ UŽ NUOMĄ  PASKIRSTYMO PAKEITIMAI (PADIDINTA+, SUMAŽINTA -)</t>
  </si>
  <si>
    <t>PLUNGĖS RAJONO SAVIVALDYBĖS 2022 METŲ BIUDŽETO ASIGNAVIMŲ PASKIRSTYMAS PAGAL  2022-2024 METŲ STRATEGINIO VEIKLOS PLANO PROGRAMAS  PAKEITIMAI (PADIDINTA+, SUMAŽINTA -)</t>
  </si>
  <si>
    <t>34.</t>
  </si>
  <si>
    <t>5 priedas</t>
  </si>
  <si>
    <t>2022 METŲ VALSTYBĖS BIUDŽETO SPECIALIOSIOS TIKSLINĖS DOTACIJOS,  SKIRIAMOS UGDYMO REIKMĖMS FINANSUOTI, PASKIRSTYMO PAKEITIMAI (PADIDINTA+, SUMAŽINTA -)</t>
  </si>
  <si>
    <t>Akademiko Adolfo Jucio progimnazija</t>
  </si>
  <si>
    <t>Akademiko Adolfo Jucio progimnazijos veikla</t>
  </si>
  <si>
    <t>Kulių gimnazija</t>
  </si>
  <si>
    <t>Kulių gimnazijos veikla</t>
  </si>
  <si>
    <t xml:space="preserve">Specialiojo ugdymo centras </t>
  </si>
  <si>
    <t>Specialiojo ugdymo centro veikla</t>
  </si>
  <si>
    <t xml:space="preserve">                                                                                                                                                 tarybos 2022 m. birželio 23 d. </t>
  </si>
  <si>
    <t xml:space="preserve">tarybos 2022 m. birželio 23 d. </t>
  </si>
  <si>
    <t>„Babrungo“ progimnazija</t>
  </si>
  <si>
    <t>Plungės „Babrungo“ progimnazijos veikla</t>
  </si>
  <si>
    <t>„Ryto“ pagrindinė mokykla</t>
  </si>
  <si>
    <t>„Ryto“ pagrindinės mokyklos veikla</t>
  </si>
  <si>
    <t>„Saulės“  gimnazija</t>
  </si>
  <si>
    <t>„Saulės“  gimnazijos veikla</t>
  </si>
  <si>
    <t>Senamiesčio mokykla</t>
  </si>
  <si>
    <t>Senamiesčio mokyklos veikla</t>
  </si>
  <si>
    <t>23.</t>
  </si>
  <si>
    <t>24.</t>
  </si>
  <si>
    <t>25.</t>
  </si>
  <si>
    <t>26.</t>
  </si>
  <si>
    <t>27.</t>
  </si>
  <si>
    <t>Alsėdžių Stanislovo Narutavičiaus gimnazija</t>
  </si>
  <si>
    <t>Alsėdžių Stanislovo Narutavičiaus gimnazijos veikla</t>
  </si>
  <si>
    <t>Liepijų mokykla</t>
  </si>
  <si>
    <t>Liepijų mokyklos veikla</t>
  </si>
  <si>
    <t>Žemaičių Kalvarijos M.Valančiaus gimnazija</t>
  </si>
  <si>
    <t>Žemaičių Kalvarijos M.Valančiaus gimnazijos veikla</t>
  </si>
  <si>
    <t>31.</t>
  </si>
  <si>
    <t>33.</t>
  </si>
  <si>
    <t>8.45.</t>
  </si>
  <si>
    <t>vaikų, atvykusių į Lietuvos Respubliką iš Ukrainos dėl Rusijos federacijos karinių veiksmų Ukrainoje, ugdymui ir pavėžėjimui į mokyklą ir atgal finansuoti</t>
  </si>
  <si>
    <t>8.32.</t>
  </si>
  <si>
    <t>Europos Sąjungos, kitos tarptautinės finansinės paramos  lėšos</t>
  </si>
  <si>
    <t>8.35.</t>
  </si>
  <si>
    <t>projektui  „Kraštovaizdžio planavimas, tvarkymas ir būklės gerinimas Plungės rajone" (VIPA)</t>
  </si>
  <si>
    <t>Investicijų ir kiti projektai</t>
  </si>
  <si>
    <t>12.</t>
  </si>
  <si>
    <t>12.1.</t>
  </si>
  <si>
    <t>12.2.</t>
  </si>
  <si>
    <t>Ugdymo kokybės užtikrinimas</t>
  </si>
  <si>
    <t>44.4.</t>
  </si>
  <si>
    <t>22.</t>
  </si>
  <si>
    <t>Lopšelis-darželis „Raudonkepuraitė“</t>
  </si>
  <si>
    <t>Lopšelio-darželio „Raudonkepuraitė“ veikla</t>
  </si>
  <si>
    <t>19.</t>
  </si>
  <si>
    <t>Plungės sporto ir rekreacijos centras</t>
  </si>
  <si>
    <t>Plungės sporto ir rekreacijos centro veikla</t>
  </si>
  <si>
    <t>17.</t>
  </si>
  <si>
    <t>M.Oginskio meno mokykla</t>
  </si>
  <si>
    <t>M.Oginskio meno mokyklos veikla</t>
  </si>
  <si>
    <t>15.</t>
  </si>
  <si>
    <t>iš jų: paskolų grąžinimas</t>
  </si>
  <si>
    <t>44.30.</t>
  </si>
  <si>
    <t>Plungės rajono policijos komisariato programa</t>
  </si>
  <si>
    <t>Savivaldybės administracijos direktoriaus rezervas</t>
  </si>
  <si>
    <t>44.39.</t>
  </si>
  <si>
    <t>04</t>
  </si>
  <si>
    <t>07</t>
  </si>
  <si>
    <t>Iš viso 04 programai</t>
  </si>
  <si>
    <t>Iš viso 07 programai</t>
  </si>
  <si>
    <t>4.</t>
  </si>
  <si>
    <t>Socialiai saugios ir sveikos aplinkos kūrimo programa</t>
  </si>
  <si>
    <t>7.</t>
  </si>
  <si>
    <t>Savivaldybės veiklos valdymo programa</t>
  </si>
  <si>
    <t>8.49.</t>
  </si>
  <si>
    <t>savivaldybių administracijoms vienkartinėms išmokoms įsikurti gyvenamojoje vietoje savivaldybės teritorijoje ir (ar) mėnesinėms kompensacijoms vaiko ugdymo pagal ikimokyklinio ar priešmokyklinio ugdymo programą išlaidoms kompensuoti</t>
  </si>
  <si>
    <t>8.50.</t>
  </si>
  <si>
    <t>8.4.</t>
  </si>
  <si>
    <t>Savivaldybės patvirtintai užimtumo didinimo programai įgyvendinti</t>
  </si>
  <si>
    <t>4 priedas</t>
  </si>
  <si>
    <t xml:space="preserve">2022 METŲ VALSTYBĖS BIUDŽETO SPECIALIOSIOS TIKSLINĖS DOTACIJOS,  SKIRIAMOS VALSTYBINĖMS (VALSTYBĖS PERDUOTOMS SAVIVALDYBĖMS) FUNKCIJOMS ATLIKTI, PASKIRSTYMAS </t>
  </si>
  <si>
    <t>Savivaldybės patvirtintai Užimtumo didinimo programai įgyvendinti</t>
  </si>
  <si>
    <t>8.51.</t>
  </si>
  <si>
    <t>savivaldybių patirtoms materialinių išteklių teikimo, siekiant šalinti COVID-19 ligos (koronaviruso infekcijos) padarinius ir valdyti jos plitimą esant valstybės lygio ekstremaliajai situacijai, išlaidoms kompensuoti 04.65(134115)</t>
  </si>
  <si>
    <t xml:space="preserve"> kompensacijoms už būsto suteikimą užsieniečiams, pasitraukusiems iš Ukrainos dėl Rusijos Federacijos karinių veiksmų Ukrainoje, finansuoti </t>
  </si>
  <si>
    <t>35.</t>
  </si>
  <si>
    <t>Savivaldybės teikiamos paramos organizavimas</t>
  </si>
  <si>
    <t>36.</t>
  </si>
  <si>
    <t>Savivaldybės administracijos veikla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</si>
</sst>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5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color rgb="FF9C0006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  <xf numFmtId="0" fontId="13" fillId="3" borderId="0" applyNumberFormat="0" applyBorder="0" applyAlignment="0" applyProtection="0"/>
  </cellStyleXfs>
  <cellXfs count="157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2" fillId="0" borderId="0" xfId="0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0" fontId="1" fillId="0" borderId="9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168" fontId="1" fillId="2" borderId="1" xfId="0" applyNumberFormat="1" applyFont="1" applyFill="1" applyBorder="1" applyAlignment="1">
      <alignment horizontal="right"/>
    </xf>
    <xf numFmtId="168" fontId="2" fillId="2" borderId="1" xfId="0" applyNumberFormat="1" applyFont="1" applyFill="1" applyBorder="1" applyAlignment="1">
      <alignment horizontal="right"/>
    </xf>
    <xf numFmtId="168" fontId="1" fillId="2" borderId="1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5" xfId="0" applyFont="1" applyFill="1" applyBorder="1" applyAlignment="1">
      <alignment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167" fontId="9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0" fontId="1" fillId="0" borderId="4" xfId="0" quotePrefix="1" applyFont="1" applyFill="1" applyBorder="1" applyAlignment="1">
      <alignment horizontal="center" wrapText="1"/>
    </xf>
    <xf numFmtId="0" fontId="1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168" fontId="2" fillId="0" borderId="1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168" fontId="1" fillId="0" borderId="1" xfId="0" applyNumberFormat="1" applyFont="1" applyFill="1" applyBorder="1" applyAlignment="1">
      <alignment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8" fontId="2" fillId="0" borderId="9" xfId="0" applyNumberFormat="1" applyFont="1" applyFill="1" applyBorder="1" applyAlignment="1">
      <alignment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168" fontId="1" fillId="4" borderId="1" xfId="0" applyNumberFormat="1" applyFont="1" applyFill="1" applyBorder="1" applyAlignment="1">
      <alignment horizontal="right" wrapText="1"/>
    </xf>
    <xf numFmtId="0" fontId="1" fillId="4" borderId="1" xfId="0" applyNumberFormat="1" applyFont="1" applyFill="1" applyBorder="1" applyAlignment="1">
      <alignment horizontal="center"/>
    </xf>
    <xf numFmtId="0" fontId="1" fillId="4" borderId="1" xfId="9" applyFont="1" applyFill="1" applyBorder="1" applyAlignment="1">
      <alignment wrapText="1"/>
    </xf>
    <xf numFmtId="168" fontId="1" fillId="4" borderId="1" xfId="0" applyNumberFormat="1" applyFont="1" applyFill="1" applyBorder="1" applyAlignment="1">
      <alignment horizontal="right"/>
    </xf>
    <xf numFmtId="0" fontId="1" fillId="4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quotePrefix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1" xfId="0" applyNumberFormat="1" applyFont="1" applyFill="1" applyBorder="1" applyAlignment="1">
      <alignment vertical="center" wrapText="1"/>
    </xf>
    <xf numFmtId="168" fontId="1" fillId="4" borderId="1" xfId="0" applyNumberFormat="1" applyFont="1" applyFill="1" applyBorder="1" applyAlignment="1">
      <alignment wrapText="1"/>
    </xf>
    <xf numFmtId="0" fontId="1" fillId="4" borderId="6" xfId="0" quotePrefix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4" fillId="4" borderId="4" xfId="9" applyFont="1" applyFill="1" applyBorder="1" applyAlignment="1">
      <alignment horizontal="left" vertical="center" wrapText="1"/>
    </xf>
    <xf numFmtId="168" fontId="2" fillId="4" borderId="1" xfId="0" applyNumberFormat="1" applyFont="1" applyFill="1" applyBorder="1" applyAlignment="1">
      <alignment horizontal="right" wrapText="1"/>
    </xf>
    <xf numFmtId="168" fontId="2" fillId="4" borderId="1" xfId="0" applyNumberFormat="1" applyFont="1" applyFill="1" applyBorder="1" applyAlignment="1">
      <alignment wrapText="1"/>
    </xf>
    <xf numFmtId="0" fontId="1" fillId="4" borderId="1" xfId="0" applyNumberFormat="1" applyFont="1" applyFill="1" applyBorder="1" applyAlignment="1">
      <alignment horizontal="center" vertical="justify"/>
    </xf>
    <xf numFmtId="49" fontId="1" fillId="4" borderId="3" xfId="0" applyNumberFormat="1" applyFont="1" applyFill="1" applyBorder="1" applyAlignment="1">
      <alignment horizontal="center" vertical="justify"/>
    </xf>
    <xf numFmtId="0" fontId="1" fillId="4" borderId="1" xfId="0" applyFont="1" applyFill="1" applyBorder="1" applyAlignment="1">
      <alignment vertical="justify" wrapText="1"/>
    </xf>
    <xf numFmtId="168" fontId="2" fillId="4" borderId="1" xfId="0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10" xfId="0" quotePrefix="1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10">
    <cellStyle name="Blogas" xfId="9" builtinId="27"/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3"/>
  <sheetViews>
    <sheetView tabSelected="1" workbookViewId="0">
      <selection activeCell="B16" sqref="B16"/>
    </sheetView>
  </sheetViews>
  <sheetFormatPr defaultColWidth="9.109375" defaultRowHeight="13.8" x14ac:dyDescent="0.25"/>
  <cols>
    <col min="1" max="1" width="7.109375" style="14" customWidth="1"/>
    <col min="2" max="2" width="112.88671875" style="4" customWidth="1"/>
    <col min="3" max="3" width="12.44140625" style="4" customWidth="1"/>
    <col min="4" max="16384" width="9.109375" style="4"/>
  </cols>
  <sheetData>
    <row r="1" spans="1:3" ht="15" customHeight="1" x14ac:dyDescent="0.25">
      <c r="B1" s="118" t="s">
        <v>25</v>
      </c>
      <c r="C1" s="118"/>
    </row>
    <row r="2" spans="1:3" ht="15" customHeight="1" x14ac:dyDescent="0.25">
      <c r="B2" s="118" t="s">
        <v>70</v>
      </c>
      <c r="C2" s="118"/>
    </row>
    <row r="3" spans="1:3" ht="15" customHeight="1" x14ac:dyDescent="0.25">
      <c r="B3" s="118" t="s">
        <v>54</v>
      </c>
      <c r="C3" s="118"/>
    </row>
    <row r="4" spans="1:3" ht="15" customHeight="1" x14ac:dyDescent="0.25">
      <c r="B4" s="118" t="s">
        <v>52</v>
      </c>
      <c r="C4" s="118"/>
    </row>
    <row r="5" spans="1:3" ht="15" customHeight="1" x14ac:dyDescent="0.25">
      <c r="B5" s="55"/>
      <c r="C5" s="55"/>
    </row>
    <row r="6" spans="1:3" ht="16.5" customHeight="1" x14ac:dyDescent="0.25">
      <c r="B6" s="16" t="s">
        <v>53</v>
      </c>
      <c r="C6" s="2"/>
    </row>
    <row r="7" spans="1:3" ht="12.75" customHeight="1" x14ac:dyDescent="0.25">
      <c r="B7" s="16"/>
      <c r="C7" s="20" t="s">
        <v>23</v>
      </c>
    </row>
    <row r="8" spans="1:3" ht="24.75" customHeight="1" x14ac:dyDescent="0.25">
      <c r="A8" s="17" t="s">
        <v>10</v>
      </c>
      <c r="B8" s="3" t="s">
        <v>11</v>
      </c>
      <c r="C8" s="3" t="s">
        <v>1</v>
      </c>
    </row>
    <row r="9" spans="1:3" ht="17.25" customHeight="1" x14ac:dyDescent="0.25">
      <c r="A9" s="29" t="s">
        <v>36</v>
      </c>
      <c r="B9" s="27" t="s">
        <v>26</v>
      </c>
      <c r="C9" s="115">
        <f>SUM(C10:C16)</f>
        <v>122.58399999999999</v>
      </c>
    </row>
    <row r="10" spans="1:3" ht="17.25" customHeight="1" x14ac:dyDescent="0.25">
      <c r="A10" s="98" t="s">
        <v>131</v>
      </c>
      <c r="B10" s="99" t="s">
        <v>132</v>
      </c>
      <c r="C10" s="100">
        <v>50</v>
      </c>
    </row>
    <row r="11" spans="1:3" ht="17.25" customHeight="1" x14ac:dyDescent="0.25">
      <c r="A11" s="25" t="s">
        <v>95</v>
      </c>
      <c r="B11" s="26" t="s">
        <v>96</v>
      </c>
      <c r="C11" s="38">
        <v>31.1</v>
      </c>
    </row>
    <row r="12" spans="1:3" ht="17.25" customHeight="1" x14ac:dyDescent="0.25">
      <c r="A12" s="25" t="s">
        <v>97</v>
      </c>
      <c r="B12" s="10" t="s">
        <v>98</v>
      </c>
      <c r="C12" s="38">
        <v>8.5</v>
      </c>
    </row>
    <row r="13" spans="1:3" ht="33" customHeight="1" x14ac:dyDescent="0.25">
      <c r="A13" s="25" t="s">
        <v>93</v>
      </c>
      <c r="B13" s="10" t="s">
        <v>94</v>
      </c>
      <c r="C13" s="37">
        <v>20.288</v>
      </c>
    </row>
    <row r="14" spans="1:3" ht="33" customHeight="1" x14ac:dyDescent="0.25">
      <c r="A14" s="98" t="s">
        <v>128</v>
      </c>
      <c r="B14" s="101" t="s">
        <v>137</v>
      </c>
      <c r="C14" s="97">
        <v>3.931</v>
      </c>
    </row>
    <row r="15" spans="1:3" ht="33" customHeight="1" x14ac:dyDescent="0.25">
      <c r="A15" s="98" t="s">
        <v>130</v>
      </c>
      <c r="B15" s="101" t="s">
        <v>129</v>
      </c>
      <c r="C15" s="97">
        <v>8.9999999999999993E-3</v>
      </c>
    </row>
    <row r="16" spans="1:3" ht="33" customHeight="1" x14ac:dyDescent="0.25">
      <c r="A16" s="98" t="s">
        <v>136</v>
      </c>
      <c r="B16" s="101" t="s">
        <v>138</v>
      </c>
      <c r="C16" s="97">
        <v>8.7560000000000002</v>
      </c>
    </row>
    <row r="17" spans="1:3" ht="17.25" customHeight="1" x14ac:dyDescent="0.25">
      <c r="A17" s="25" t="s">
        <v>40</v>
      </c>
      <c r="B17" s="26" t="s">
        <v>30</v>
      </c>
      <c r="C17" s="37">
        <v>0.4</v>
      </c>
    </row>
    <row r="18" spans="1:3" ht="17.25" customHeight="1" x14ac:dyDescent="0.25">
      <c r="A18" s="25" t="s">
        <v>41</v>
      </c>
      <c r="B18" s="1" t="s">
        <v>29</v>
      </c>
      <c r="C18" s="37">
        <v>1.4</v>
      </c>
    </row>
    <row r="19" spans="1:3" ht="17.25" customHeight="1" x14ac:dyDescent="0.25">
      <c r="A19" s="25" t="s">
        <v>114</v>
      </c>
      <c r="B19" s="1" t="s">
        <v>15</v>
      </c>
      <c r="C19" s="37">
        <v>0.6</v>
      </c>
    </row>
    <row r="20" spans="1:3" ht="18.75" customHeight="1" x14ac:dyDescent="0.25">
      <c r="A20" s="116" t="s">
        <v>12</v>
      </c>
      <c r="B20" s="117"/>
      <c r="C20" s="58">
        <f>SUM(C10:C19)</f>
        <v>124.98399999999999</v>
      </c>
    </row>
    <row r="22" spans="1:3" x14ac:dyDescent="0.25">
      <c r="C22" s="9"/>
    </row>
    <row r="23" spans="1:3" x14ac:dyDescent="0.25">
      <c r="C23" s="9"/>
    </row>
  </sheetData>
  <mergeCells count="5">
    <mergeCell ref="A20:B20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4"/>
  <sheetViews>
    <sheetView workbookViewId="0">
      <selection activeCell="B20" sqref="B20"/>
    </sheetView>
  </sheetViews>
  <sheetFormatPr defaultColWidth="9.109375" defaultRowHeight="13.8" x14ac:dyDescent="0.25"/>
  <cols>
    <col min="1" max="1" width="4.109375" style="30" customWidth="1"/>
    <col min="2" max="2" width="52.109375" style="4" customWidth="1"/>
    <col min="3" max="6" width="18.6640625" style="4" customWidth="1"/>
    <col min="7" max="7" width="12.88671875" style="4" customWidth="1"/>
    <col min="8" max="8" width="9.44140625" style="4" customWidth="1"/>
    <col min="9" max="9" width="26.6640625" style="4" customWidth="1"/>
    <col min="10" max="10" width="19.88671875" style="4" customWidth="1"/>
    <col min="11" max="16384" width="9.109375" style="4"/>
  </cols>
  <sheetData>
    <row r="1" spans="1:10" ht="15" customHeight="1" x14ac:dyDescent="0.25">
      <c r="D1" s="35" t="s">
        <v>49</v>
      </c>
      <c r="E1" s="122" t="s">
        <v>44</v>
      </c>
      <c r="F1" s="122"/>
      <c r="G1" s="35"/>
      <c r="H1" s="35"/>
      <c r="I1" s="35"/>
      <c r="J1" s="15"/>
    </row>
    <row r="2" spans="1:10" ht="15" customHeight="1" x14ac:dyDescent="0.25">
      <c r="D2" s="35" t="s">
        <v>48</v>
      </c>
      <c r="E2" s="122" t="s">
        <v>71</v>
      </c>
      <c r="F2" s="122"/>
      <c r="G2" s="35"/>
      <c r="H2" s="35"/>
      <c r="I2" s="35"/>
      <c r="J2" s="15"/>
    </row>
    <row r="3" spans="1:10" ht="15" customHeight="1" x14ac:dyDescent="0.25">
      <c r="A3" s="30" t="s">
        <v>14</v>
      </c>
      <c r="D3" s="35"/>
      <c r="E3" s="122" t="s">
        <v>55</v>
      </c>
      <c r="F3" s="122"/>
      <c r="G3" s="35"/>
      <c r="H3" s="35"/>
      <c r="I3" s="35"/>
      <c r="J3" s="15"/>
    </row>
    <row r="4" spans="1:10" ht="15" customHeight="1" x14ac:dyDescent="0.25">
      <c r="D4" s="35"/>
      <c r="E4" s="122" t="s">
        <v>45</v>
      </c>
      <c r="F4" s="122"/>
      <c r="G4" s="35"/>
      <c r="H4" s="35"/>
      <c r="I4" s="35"/>
      <c r="J4" s="15"/>
    </row>
    <row r="5" spans="1:10" ht="14.25" customHeight="1" x14ac:dyDescent="0.25">
      <c r="D5" s="35"/>
      <c r="E5" s="122"/>
      <c r="F5" s="122"/>
      <c r="G5" s="35"/>
      <c r="H5" s="35"/>
      <c r="I5" s="35"/>
      <c r="J5" s="15"/>
    </row>
    <row r="6" spans="1:10" ht="31.5" customHeight="1" x14ac:dyDescent="0.25">
      <c r="A6" s="121" t="s">
        <v>56</v>
      </c>
      <c r="B6" s="121"/>
      <c r="C6" s="121"/>
      <c r="D6" s="121"/>
      <c r="E6" s="121"/>
      <c r="F6" s="121"/>
    </row>
    <row r="7" spans="1:10" ht="15" customHeight="1" x14ac:dyDescent="0.25">
      <c r="F7" s="28" t="s">
        <v>23</v>
      </c>
    </row>
    <row r="8" spans="1:10" ht="63" customHeight="1" x14ac:dyDescent="0.25">
      <c r="A8" s="47" t="s">
        <v>0</v>
      </c>
      <c r="B8" s="47" t="s">
        <v>9</v>
      </c>
      <c r="C8" s="47" t="s">
        <v>1</v>
      </c>
      <c r="D8" s="47" t="s">
        <v>28</v>
      </c>
      <c r="E8" s="47" t="s">
        <v>29</v>
      </c>
      <c r="F8" s="47" t="s">
        <v>15</v>
      </c>
    </row>
    <row r="9" spans="1:10" ht="16.5" customHeight="1" x14ac:dyDescent="0.25">
      <c r="A9" s="13" t="s">
        <v>38</v>
      </c>
      <c r="B9" s="1" t="s">
        <v>89</v>
      </c>
      <c r="C9" s="37">
        <f t="shared" ref="C9:C11" si="0">SUM(D9+E9+F9)</f>
        <v>1</v>
      </c>
      <c r="D9" s="40">
        <v>0.4</v>
      </c>
      <c r="E9" s="40"/>
      <c r="F9" s="40">
        <v>0.6</v>
      </c>
    </row>
    <row r="10" spans="1:10" ht="16.5" customHeight="1" x14ac:dyDescent="0.25">
      <c r="A10" s="13" t="s">
        <v>111</v>
      </c>
      <c r="B10" s="1" t="s">
        <v>112</v>
      </c>
      <c r="C10" s="37">
        <f t="shared" si="0"/>
        <v>1.4</v>
      </c>
      <c r="D10" s="40"/>
      <c r="E10" s="40">
        <v>1.4</v>
      </c>
      <c r="F10" s="40"/>
    </row>
    <row r="11" spans="1:10" ht="13.5" customHeight="1" x14ac:dyDescent="0.25">
      <c r="A11" s="119" t="s">
        <v>4</v>
      </c>
      <c r="B11" s="120"/>
      <c r="C11" s="39">
        <f t="shared" si="0"/>
        <v>2.4</v>
      </c>
      <c r="D11" s="39">
        <f t="shared" ref="D11:E11" si="1">SUM(D9:D10)</f>
        <v>0.4</v>
      </c>
      <c r="E11" s="39">
        <f t="shared" si="1"/>
        <v>1.4</v>
      </c>
      <c r="F11" s="39">
        <f>SUM(F9:F10)</f>
        <v>0.6</v>
      </c>
    </row>
    <row r="12" spans="1:10" x14ac:dyDescent="0.25">
      <c r="D12" s="9"/>
      <c r="E12" s="9"/>
      <c r="F12" s="9"/>
    </row>
    <row r="13" spans="1:10" x14ac:dyDescent="0.25">
      <c r="C13" s="9"/>
      <c r="D13" s="9"/>
      <c r="E13" s="9"/>
      <c r="F13" s="9"/>
    </row>
    <row r="14" spans="1:10" x14ac:dyDescent="0.25">
      <c r="F14" s="9"/>
    </row>
  </sheetData>
  <mergeCells count="7">
    <mergeCell ref="A11:B11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10" sqref="E10"/>
    </sheetView>
  </sheetViews>
  <sheetFormatPr defaultColWidth="9.109375" defaultRowHeight="13.8" x14ac:dyDescent="0.25"/>
  <cols>
    <col min="1" max="1" width="6" style="19" customWidth="1"/>
    <col min="2" max="2" width="15.109375" style="19" customWidth="1"/>
    <col min="3" max="3" width="39.5546875" style="19" customWidth="1"/>
    <col min="4" max="4" width="46.109375" style="19" customWidth="1"/>
    <col min="5" max="5" width="12.5546875" style="19" customWidth="1"/>
    <col min="6" max="6" width="14.109375" style="19" customWidth="1"/>
    <col min="7" max="7" width="9.109375" style="19"/>
    <col min="8" max="8" width="11" style="19" customWidth="1"/>
    <col min="9" max="16384" width="9.109375" style="19"/>
  </cols>
  <sheetData>
    <row r="1" spans="1:7" ht="13.5" customHeight="1" x14ac:dyDescent="0.25">
      <c r="D1" s="35"/>
      <c r="E1" s="122" t="s">
        <v>44</v>
      </c>
      <c r="F1" s="122"/>
    </row>
    <row r="2" spans="1:7" ht="13.5" customHeight="1" x14ac:dyDescent="0.25">
      <c r="D2" s="35"/>
      <c r="E2" s="122" t="s">
        <v>71</v>
      </c>
      <c r="F2" s="122"/>
    </row>
    <row r="3" spans="1:7" ht="13.5" customHeight="1" x14ac:dyDescent="0.25">
      <c r="D3" s="35"/>
      <c r="E3" s="122" t="s">
        <v>55</v>
      </c>
      <c r="F3" s="122"/>
    </row>
    <row r="4" spans="1:7" ht="13.5" customHeight="1" x14ac:dyDescent="0.25">
      <c r="D4" s="35"/>
      <c r="E4" s="122" t="s">
        <v>46</v>
      </c>
      <c r="F4" s="122"/>
    </row>
    <row r="5" spans="1:7" ht="14.25" customHeight="1" x14ac:dyDescent="0.25">
      <c r="D5" s="51"/>
      <c r="E5" s="51"/>
      <c r="F5" s="51"/>
    </row>
    <row r="6" spans="1:7" ht="31.5" customHeight="1" x14ac:dyDescent="0.25">
      <c r="A6" s="123" t="s">
        <v>57</v>
      </c>
      <c r="B6" s="123"/>
      <c r="C6" s="123"/>
      <c r="D6" s="123"/>
      <c r="E6" s="123"/>
      <c r="F6" s="123"/>
      <c r="G6" s="60"/>
    </row>
    <row r="7" spans="1:7" ht="15" customHeight="1" x14ac:dyDescent="0.25">
      <c r="B7" s="53"/>
      <c r="C7" s="53"/>
      <c r="D7" s="53"/>
      <c r="E7" s="53"/>
      <c r="F7" s="46" t="s">
        <v>23</v>
      </c>
    </row>
    <row r="8" spans="1:7" ht="43.5" customHeight="1" x14ac:dyDescent="0.25">
      <c r="A8" s="52" t="s">
        <v>21</v>
      </c>
      <c r="B8" s="52" t="s">
        <v>16</v>
      </c>
      <c r="C8" s="52" t="s">
        <v>17</v>
      </c>
      <c r="D8" s="52" t="s">
        <v>18</v>
      </c>
      <c r="E8" s="52" t="s">
        <v>33</v>
      </c>
      <c r="F8" s="52" t="s">
        <v>2</v>
      </c>
    </row>
    <row r="9" spans="1:7" ht="15.75" customHeight="1" x14ac:dyDescent="0.25">
      <c r="A9" s="66" t="s">
        <v>34</v>
      </c>
      <c r="B9" s="126" t="s">
        <v>7</v>
      </c>
      <c r="C9" s="84" t="s">
        <v>85</v>
      </c>
      <c r="D9" s="31" t="s">
        <v>86</v>
      </c>
      <c r="E9" s="37"/>
      <c r="F9" s="37">
        <v>-5</v>
      </c>
    </row>
    <row r="10" spans="1:7" ht="18" customHeight="1" x14ac:dyDescent="0.25">
      <c r="A10" s="66" t="s">
        <v>40</v>
      </c>
      <c r="B10" s="127"/>
      <c r="C10" s="62" t="s">
        <v>106</v>
      </c>
      <c r="D10" s="89" t="s">
        <v>107</v>
      </c>
      <c r="E10" s="37">
        <v>40</v>
      </c>
      <c r="F10" s="37">
        <v>-2</v>
      </c>
    </row>
    <row r="11" spans="1:7" ht="18" customHeight="1" thickBot="1" x14ac:dyDescent="0.3">
      <c r="A11" s="66" t="s">
        <v>108</v>
      </c>
      <c r="B11" s="128"/>
      <c r="C11" s="63" t="s">
        <v>109</v>
      </c>
      <c r="D11" s="63" t="s">
        <v>110</v>
      </c>
      <c r="E11" s="37"/>
      <c r="F11" s="37">
        <v>-2.2999999999999998</v>
      </c>
    </row>
    <row r="12" spans="1:7" ht="15.9" customHeight="1" thickBot="1" x14ac:dyDescent="0.3">
      <c r="A12" s="94" t="s">
        <v>43</v>
      </c>
      <c r="B12" s="43"/>
      <c r="C12" s="44" t="s">
        <v>3</v>
      </c>
      <c r="D12" s="44"/>
      <c r="E12" s="93">
        <f>SUM(E13:E15)</f>
        <v>-40</v>
      </c>
      <c r="F12" s="93">
        <f>SUM(F13:F15)</f>
        <v>0</v>
      </c>
    </row>
    <row r="13" spans="1:7" ht="15.9" customHeight="1" x14ac:dyDescent="0.25">
      <c r="A13" s="87" t="s">
        <v>104</v>
      </c>
      <c r="B13" s="90" t="s">
        <v>7</v>
      </c>
      <c r="C13" s="129" t="s">
        <v>3</v>
      </c>
      <c r="D13" s="88" t="s">
        <v>103</v>
      </c>
      <c r="E13" s="37">
        <v>-40</v>
      </c>
      <c r="F13" s="37"/>
    </row>
    <row r="14" spans="1:7" ht="15.9" customHeight="1" x14ac:dyDescent="0.25">
      <c r="A14" s="87" t="s">
        <v>116</v>
      </c>
      <c r="B14" s="90" t="s">
        <v>120</v>
      </c>
      <c r="C14" s="130"/>
      <c r="D14" s="62" t="s">
        <v>117</v>
      </c>
      <c r="E14" s="37">
        <v>2</v>
      </c>
      <c r="F14" s="37"/>
    </row>
    <row r="15" spans="1:7" ht="15.9" customHeight="1" x14ac:dyDescent="0.25">
      <c r="A15" s="87" t="s">
        <v>119</v>
      </c>
      <c r="B15" s="90" t="s">
        <v>121</v>
      </c>
      <c r="C15" s="131"/>
      <c r="D15" s="62" t="s">
        <v>118</v>
      </c>
      <c r="E15" s="37">
        <v>-2</v>
      </c>
      <c r="F15" s="37"/>
    </row>
    <row r="16" spans="1:7" ht="16.5" customHeight="1" x14ac:dyDescent="0.25">
      <c r="A16" s="125" t="s">
        <v>19</v>
      </c>
      <c r="B16" s="125"/>
      <c r="C16" s="125"/>
      <c r="D16" s="125"/>
      <c r="E16" s="37">
        <f>SUM(E9:E11,E13)</f>
        <v>0</v>
      </c>
      <c r="F16" s="37">
        <f>SUM(F9:F11,F13)</f>
        <v>-9.3000000000000007</v>
      </c>
    </row>
    <row r="17" spans="1:6" ht="16.5" customHeight="1" x14ac:dyDescent="0.25">
      <c r="A17" s="125" t="s">
        <v>122</v>
      </c>
      <c r="B17" s="125"/>
      <c r="C17" s="125"/>
      <c r="D17" s="125"/>
      <c r="E17" s="37">
        <f t="shared" ref="E17:F19" si="0">SUM(E14)</f>
        <v>2</v>
      </c>
      <c r="F17" s="37">
        <f t="shared" si="0"/>
        <v>0</v>
      </c>
    </row>
    <row r="18" spans="1:6" ht="16.5" customHeight="1" x14ac:dyDescent="0.25">
      <c r="A18" s="125" t="s">
        <v>123</v>
      </c>
      <c r="B18" s="125"/>
      <c r="C18" s="125"/>
      <c r="D18" s="125"/>
      <c r="E18" s="37">
        <f t="shared" si="0"/>
        <v>-2</v>
      </c>
      <c r="F18" s="37">
        <f t="shared" si="0"/>
        <v>0</v>
      </c>
    </row>
    <row r="19" spans="1:6" ht="18" customHeight="1" x14ac:dyDescent="0.25">
      <c r="A19" s="124" t="s">
        <v>4</v>
      </c>
      <c r="B19" s="124"/>
      <c r="C19" s="124"/>
      <c r="D19" s="124"/>
      <c r="E19" s="39">
        <f t="shared" si="0"/>
        <v>0</v>
      </c>
      <c r="F19" s="39">
        <f t="shared" si="0"/>
        <v>-9.3000000000000007</v>
      </c>
    </row>
    <row r="20" spans="1:6" ht="18" customHeight="1" x14ac:dyDescent="0.25">
      <c r="A20" s="125" t="s">
        <v>115</v>
      </c>
      <c r="B20" s="125"/>
      <c r="C20" s="125"/>
      <c r="D20" s="125"/>
      <c r="E20" s="39"/>
      <c r="F20" s="39"/>
    </row>
    <row r="21" spans="1:6" ht="18" customHeight="1" x14ac:dyDescent="0.25">
      <c r="A21" s="124" t="s">
        <v>24</v>
      </c>
      <c r="B21" s="124"/>
      <c r="C21" s="124"/>
      <c r="D21" s="124"/>
      <c r="E21" s="39">
        <f>SUM(E19-E20)</f>
        <v>0</v>
      </c>
      <c r="F21" s="39">
        <f>SUM(F19-F20)</f>
        <v>-9.3000000000000007</v>
      </c>
    </row>
  </sheetData>
  <mergeCells count="13">
    <mergeCell ref="A21:D21"/>
    <mergeCell ref="A19:D19"/>
    <mergeCell ref="A16:D16"/>
    <mergeCell ref="A20:D20"/>
    <mergeCell ref="B9:B11"/>
    <mergeCell ref="C13:C15"/>
    <mergeCell ref="A17:D17"/>
    <mergeCell ref="A18:D18"/>
    <mergeCell ref="A6:F6"/>
    <mergeCell ref="E1:F1"/>
    <mergeCell ref="E2:F2"/>
    <mergeCell ref="E3:F3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C14" sqref="C14"/>
    </sheetView>
  </sheetViews>
  <sheetFormatPr defaultColWidth="9.109375" defaultRowHeight="13.8" x14ac:dyDescent="0.25"/>
  <cols>
    <col min="1" max="1" width="4.109375" style="35" customWidth="1"/>
    <col min="2" max="2" width="12.5546875" style="35" customWidth="1"/>
    <col min="3" max="3" width="32.88671875" style="35" customWidth="1"/>
    <col min="4" max="4" width="66.44140625" style="35" customWidth="1"/>
    <col min="5" max="5" width="11.88671875" style="35" customWidth="1"/>
    <col min="6" max="6" width="14.33203125" style="35" customWidth="1"/>
    <col min="7" max="16384" width="9.109375" style="35"/>
  </cols>
  <sheetData>
    <row r="1" spans="1:8" ht="12.75" customHeight="1" x14ac:dyDescent="0.25">
      <c r="E1" s="122" t="s">
        <v>44</v>
      </c>
      <c r="F1" s="122"/>
    </row>
    <row r="2" spans="1:8" ht="12.75" customHeight="1" x14ac:dyDescent="0.25">
      <c r="E2" s="122" t="s">
        <v>71</v>
      </c>
      <c r="F2" s="122"/>
    </row>
    <row r="3" spans="1:8" ht="13.2" customHeight="1" x14ac:dyDescent="0.25">
      <c r="E3" s="122" t="s">
        <v>55</v>
      </c>
      <c r="F3" s="122"/>
    </row>
    <row r="4" spans="1:8" ht="15" customHeight="1" x14ac:dyDescent="0.25">
      <c r="E4" s="122" t="s">
        <v>133</v>
      </c>
      <c r="F4" s="122"/>
    </row>
    <row r="5" spans="1:8" ht="12.75" customHeight="1" x14ac:dyDescent="0.25">
      <c r="D5" s="118"/>
      <c r="E5" s="118"/>
      <c r="F5" s="118"/>
    </row>
    <row r="6" spans="1:8" ht="30.75" customHeight="1" x14ac:dyDescent="0.25">
      <c r="B6" s="138" t="s">
        <v>134</v>
      </c>
      <c r="C6" s="138"/>
      <c r="D6" s="138"/>
      <c r="E6" s="138"/>
      <c r="F6" s="138"/>
    </row>
    <row r="7" spans="1:8" ht="15" customHeight="1" x14ac:dyDescent="0.25">
      <c r="F7" s="96" t="s">
        <v>23</v>
      </c>
    </row>
    <row r="8" spans="1:8" ht="48.75" customHeight="1" x14ac:dyDescent="0.25">
      <c r="A8" s="95" t="s">
        <v>10</v>
      </c>
      <c r="B8" s="95" t="s">
        <v>16</v>
      </c>
      <c r="C8" s="95" t="s">
        <v>17</v>
      </c>
      <c r="D8" s="95" t="s">
        <v>18</v>
      </c>
      <c r="E8" s="95" t="s">
        <v>33</v>
      </c>
      <c r="F8" s="95" t="s">
        <v>2</v>
      </c>
    </row>
    <row r="9" spans="1:8" ht="18" customHeight="1" x14ac:dyDescent="0.25">
      <c r="A9" s="102" t="s">
        <v>36</v>
      </c>
      <c r="B9" s="107" t="s">
        <v>120</v>
      </c>
      <c r="C9" s="108" t="s">
        <v>3</v>
      </c>
      <c r="D9" s="109" t="s">
        <v>135</v>
      </c>
      <c r="E9" s="97">
        <v>50</v>
      </c>
      <c r="F9" s="97">
        <v>9.8569999999999993</v>
      </c>
      <c r="H9" s="8"/>
    </row>
    <row r="10" spans="1:8" ht="18" customHeight="1" x14ac:dyDescent="0.25">
      <c r="A10" s="132" t="s">
        <v>122</v>
      </c>
      <c r="B10" s="133"/>
      <c r="C10" s="133"/>
      <c r="D10" s="134"/>
      <c r="E10" s="97">
        <f>SUM(E9)</f>
        <v>50</v>
      </c>
      <c r="F10" s="97">
        <f>SUM(F9)</f>
        <v>9.8569999999999993</v>
      </c>
    </row>
    <row r="11" spans="1:8" ht="20.25" customHeight="1" x14ac:dyDescent="0.25">
      <c r="A11" s="135" t="s">
        <v>24</v>
      </c>
      <c r="B11" s="136"/>
      <c r="C11" s="136"/>
      <c r="D11" s="137"/>
      <c r="E11" s="110">
        <f>SUM(E10)</f>
        <v>50</v>
      </c>
      <c r="F11" s="110">
        <f>SUM(F10)</f>
        <v>9.8569999999999993</v>
      </c>
    </row>
    <row r="12" spans="1:8" ht="13.5" customHeight="1" x14ac:dyDescent="0.25">
      <c r="B12" s="78"/>
      <c r="C12" s="78"/>
      <c r="D12" s="80"/>
      <c r="E12" s="81"/>
      <c r="F12" s="81"/>
    </row>
    <row r="13" spans="1:8" ht="32.25" customHeight="1" x14ac:dyDescent="0.25">
      <c r="B13" s="78"/>
      <c r="C13" s="78"/>
      <c r="D13" s="80"/>
      <c r="E13" s="81"/>
      <c r="F13" s="81"/>
    </row>
    <row r="14" spans="1:8" ht="45" customHeight="1" x14ac:dyDescent="0.25">
      <c r="B14" s="78"/>
      <c r="C14" s="78"/>
      <c r="D14" s="80"/>
      <c r="E14" s="81"/>
      <c r="F14" s="81"/>
    </row>
    <row r="15" spans="1:8" ht="27.75" customHeight="1" x14ac:dyDescent="0.25">
      <c r="B15" s="78"/>
      <c r="C15" s="78"/>
      <c r="D15" s="80"/>
      <c r="E15" s="81"/>
      <c r="F15" s="81"/>
    </row>
    <row r="16" spans="1:8" ht="18" customHeight="1" x14ac:dyDescent="0.25">
      <c r="B16" s="78"/>
      <c r="C16" s="78"/>
      <c r="D16" s="76"/>
      <c r="E16" s="81"/>
      <c r="F16" s="81"/>
    </row>
    <row r="17" spans="2:6" ht="18" customHeight="1" x14ac:dyDescent="0.25">
      <c r="B17" s="78"/>
      <c r="C17" s="78"/>
      <c r="D17" s="78"/>
      <c r="E17" s="82"/>
      <c r="F17" s="82"/>
    </row>
    <row r="18" spans="2:6" ht="30" customHeight="1" x14ac:dyDescent="0.25">
      <c r="B18" s="78"/>
      <c r="C18" s="78"/>
      <c r="D18" s="78"/>
      <c r="E18" s="78"/>
      <c r="F18" s="78"/>
    </row>
    <row r="19" spans="2:6" ht="18" customHeight="1" x14ac:dyDescent="0.25">
      <c r="B19" s="78"/>
      <c r="C19" s="78"/>
      <c r="D19" s="78"/>
      <c r="E19" s="78"/>
      <c r="F19" s="78"/>
    </row>
    <row r="20" spans="2:6" ht="18" customHeight="1" x14ac:dyDescent="0.25">
      <c r="B20" s="78"/>
      <c r="C20" s="78"/>
      <c r="D20" s="78"/>
      <c r="E20" s="78"/>
      <c r="F20" s="78"/>
    </row>
    <row r="21" spans="2:6" ht="18" customHeight="1" x14ac:dyDescent="0.25">
      <c r="B21" s="78"/>
      <c r="C21" s="78"/>
      <c r="D21" s="78"/>
      <c r="E21" s="78"/>
      <c r="F21" s="78"/>
    </row>
    <row r="22" spans="2:6" ht="18" customHeight="1" x14ac:dyDescent="0.25">
      <c r="B22" s="78"/>
      <c r="C22" s="78"/>
      <c r="D22" s="78"/>
      <c r="E22" s="78"/>
      <c r="F22" s="78"/>
    </row>
    <row r="23" spans="2:6" ht="18" customHeight="1" x14ac:dyDescent="0.25">
      <c r="B23" s="78"/>
      <c r="C23" s="78"/>
      <c r="D23" s="78"/>
      <c r="E23" s="78"/>
      <c r="F23" s="78"/>
    </row>
    <row r="24" spans="2:6" ht="18" customHeight="1" x14ac:dyDescent="0.25">
      <c r="B24" s="78"/>
      <c r="C24" s="78"/>
      <c r="D24" s="78"/>
      <c r="E24" s="78"/>
      <c r="F24" s="78"/>
    </row>
    <row r="25" spans="2:6" ht="18" customHeight="1" x14ac:dyDescent="0.25">
      <c r="B25" s="78"/>
      <c r="C25" s="78"/>
      <c r="D25" s="78"/>
      <c r="E25" s="78"/>
      <c r="F25" s="78"/>
    </row>
    <row r="26" spans="2:6" ht="18" customHeight="1" x14ac:dyDescent="0.25">
      <c r="B26" s="78"/>
      <c r="C26" s="78"/>
      <c r="D26" s="78"/>
      <c r="E26" s="78"/>
      <c r="F26" s="78"/>
    </row>
    <row r="27" spans="2:6" x14ac:dyDescent="0.25">
      <c r="B27" s="78"/>
      <c r="C27" s="78"/>
      <c r="D27" s="78"/>
      <c r="E27" s="78"/>
      <c r="F27" s="78"/>
    </row>
  </sheetData>
  <mergeCells count="8">
    <mergeCell ref="A10:D10"/>
    <mergeCell ref="A11:D11"/>
    <mergeCell ref="D5:F5"/>
    <mergeCell ref="B6:F6"/>
    <mergeCell ref="E1:F1"/>
    <mergeCell ref="E2:F2"/>
    <mergeCell ref="E3:F3"/>
    <mergeCell ref="E4:F4"/>
  </mergeCells>
  <pageMargins left="0.7" right="0.7" top="0.75" bottom="0.75" header="0.3" footer="0.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F10" sqref="F10"/>
    </sheetView>
  </sheetViews>
  <sheetFormatPr defaultColWidth="9.109375" defaultRowHeight="13.8" x14ac:dyDescent="0.25"/>
  <cols>
    <col min="1" max="1" width="4" style="35" customWidth="1"/>
    <col min="2" max="2" width="13" style="35" customWidth="1"/>
    <col min="3" max="3" width="40.88671875" style="35" customWidth="1"/>
    <col min="4" max="4" width="44.33203125" style="35" customWidth="1"/>
    <col min="5" max="5" width="12.33203125" style="35" customWidth="1"/>
    <col min="6" max="6" width="15.5546875" style="35" customWidth="1"/>
    <col min="7" max="16384" width="9.109375" style="35"/>
  </cols>
  <sheetData>
    <row r="1" spans="1:8" x14ac:dyDescent="0.25">
      <c r="E1" s="122" t="s">
        <v>44</v>
      </c>
      <c r="F1" s="122"/>
    </row>
    <row r="2" spans="1:8" x14ac:dyDescent="0.25">
      <c r="E2" s="122" t="s">
        <v>71</v>
      </c>
      <c r="F2" s="122"/>
    </row>
    <row r="3" spans="1:8" x14ac:dyDescent="0.25">
      <c r="E3" s="122" t="s">
        <v>55</v>
      </c>
      <c r="F3" s="122"/>
    </row>
    <row r="4" spans="1:8" x14ac:dyDescent="0.25">
      <c r="E4" s="122" t="s">
        <v>62</v>
      </c>
      <c r="F4" s="122"/>
    </row>
    <row r="6" spans="1:8" x14ac:dyDescent="0.25">
      <c r="A6" s="138" t="s">
        <v>63</v>
      </c>
      <c r="B6" s="138"/>
      <c r="C6" s="138"/>
      <c r="D6" s="138"/>
      <c r="E6" s="138"/>
      <c r="F6" s="138"/>
      <c r="G6" s="7"/>
      <c r="H6" s="70"/>
    </row>
    <row r="7" spans="1:8" x14ac:dyDescent="0.25">
      <c r="F7" s="71" t="s">
        <v>23</v>
      </c>
    </row>
    <row r="8" spans="1:8" ht="41.4" x14ac:dyDescent="0.25">
      <c r="A8" s="31" t="s">
        <v>10</v>
      </c>
      <c r="B8" s="65" t="s">
        <v>16</v>
      </c>
      <c r="C8" s="65" t="s">
        <v>17</v>
      </c>
      <c r="D8" s="65" t="s">
        <v>18</v>
      </c>
      <c r="E8" s="65" t="s">
        <v>33</v>
      </c>
      <c r="F8" s="65" t="s">
        <v>2</v>
      </c>
    </row>
    <row r="9" spans="1:8" ht="17.25" customHeight="1" x14ac:dyDescent="0.25">
      <c r="A9" s="92" t="s">
        <v>37</v>
      </c>
      <c r="B9" s="140" t="s">
        <v>7</v>
      </c>
      <c r="C9" s="31" t="s">
        <v>68</v>
      </c>
      <c r="D9" s="31" t="s">
        <v>69</v>
      </c>
      <c r="E9" s="92"/>
      <c r="F9" s="37">
        <v>-1</v>
      </c>
    </row>
    <row r="10" spans="1:8" ht="17.25" customHeight="1" x14ac:dyDescent="0.25">
      <c r="A10" s="69" t="s">
        <v>41</v>
      </c>
      <c r="B10" s="141"/>
      <c r="C10" s="31" t="s">
        <v>106</v>
      </c>
      <c r="D10" s="31" t="s">
        <v>107</v>
      </c>
      <c r="E10" s="37"/>
      <c r="F10" s="37">
        <v>-2</v>
      </c>
    </row>
    <row r="11" spans="1:8" ht="17.25" customHeight="1" x14ac:dyDescent="0.25">
      <c r="A11" s="139" t="s">
        <v>24</v>
      </c>
      <c r="B11" s="139"/>
      <c r="C11" s="139"/>
      <c r="D11" s="139"/>
      <c r="E11" s="39">
        <f>SUM(E10)</f>
        <v>0</v>
      </c>
      <c r="F11" s="39">
        <f>SUM(F9:F10)</f>
        <v>-3</v>
      </c>
    </row>
    <row r="12" spans="1:8" x14ac:dyDescent="0.25">
      <c r="A12" s="7"/>
      <c r="B12" s="7"/>
      <c r="C12" s="7"/>
      <c r="D12" s="7"/>
      <c r="E12" s="73"/>
      <c r="F12" s="73"/>
    </row>
    <row r="13" spans="1:8" x14ac:dyDescent="0.25">
      <c r="A13" s="7"/>
      <c r="B13" s="7"/>
      <c r="C13" s="7"/>
      <c r="D13" s="74"/>
      <c r="E13" s="75"/>
      <c r="F13" s="75"/>
    </row>
    <row r="14" spans="1:8" x14ac:dyDescent="0.25">
      <c r="A14" s="76"/>
      <c r="B14" s="76"/>
      <c r="C14" s="76"/>
      <c r="D14" s="77"/>
      <c r="E14" s="75"/>
      <c r="F14" s="75"/>
    </row>
    <row r="15" spans="1:8" x14ac:dyDescent="0.25">
      <c r="A15" s="76"/>
      <c r="B15" s="76"/>
      <c r="C15" s="76"/>
      <c r="D15" s="77"/>
      <c r="E15" s="75"/>
      <c r="F15" s="75"/>
    </row>
    <row r="16" spans="1:8" x14ac:dyDescent="0.25">
      <c r="A16" s="78"/>
      <c r="B16" s="78"/>
      <c r="C16" s="78"/>
      <c r="D16" s="77"/>
      <c r="E16" s="79"/>
      <c r="F16" s="79"/>
    </row>
    <row r="17" spans="1:6" x14ac:dyDescent="0.25">
      <c r="A17" s="78"/>
      <c r="B17" s="78"/>
      <c r="C17" s="78"/>
      <c r="D17" s="77"/>
      <c r="E17" s="79"/>
      <c r="F17" s="79"/>
    </row>
    <row r="18" spans="1:6" x14ac:dyDescent="0.25">
      <c r="A18" s="78"/>
      <c r="B18" s="78"/>
      <c r="C18" s="78"/>
      <c r="D18" s="80"/>
      <c r="E18" s="81"/>
      <c r="F18" s="81"/>
    </row>
    <row r="19" spans="1:6" x14ac:dyDescent="0.25">
      <c r="A19" s="78"/>
      <c r="B19" s="78"/>
      <c r="C19" s="78"/>
      <c r="D19" s="80"/>
      <c r="E19" s="81"/>
      <c r="F19" s="81"/>
    </row>
    <row r="20" spans="1:6" x14ac:dyDescent="0.25">
      <c r="A20" s="78"/>
      <c r="B20" s="78"/>
      <c r="C20" s="78"/>
      <c r="D20" s="80"/>
      <c r="E20" s="81"/>
      <c r="F20" s="81"/>
    </row>
    <row r="21" spans="1:6" x14ac:dyDescent="0.25">
      <c r="A21" s="78"/>
      <c r="B21" s="78"/>
      <c r="C21" s="78"/>
      <c r="D21" s="80"/>
      <c r="E21" s="81"/>
      <c r="F21" s="81"/>
    </row>
    <row r="22" spans="1:6" x14ac:dyDescent="0.25">
      <c r="A22" s="78"/>
      <c r="B22" s="78"/>
      <c r="C22" s="78"/>
      <c r="D22" s="80"/>
      <c r="E22" s="81"/>
      <c r="F22" s="81"/>
    </row>
    <row r="23" spans="1:6" x14ac:dyDescent="0.25">
      <c r="A23" s="78"/>
      <c r="B23" s="78"/>
      <c r="C23" s="78"/>
      <c r="D23" s="80"/>
      <c r="E23" s="81"/>
      <c r="F23" s="81"/>
    </row>
    <row r="24" spans="1:6" x14ac:dyDescent="0.25">
      <c r="A24" s="78"/>
      <c r="B24" s="78"/>
      <c r="C24" s="78"/>
      <c r="D24" s="80"/>
      <c r="E24" s="81"/>
      <c r="F24" s="81"/>
    </row>
    <row r="25" spans="1:6" x14ac:dyDescent="0.25">
      <c r="A25" s="78"/>
      <c r="B25" s="78"/>
      <c r="C25" s="78"/>
      <c r="D25" s="80"/>
      <c r="E25" s="81"/>
      <c r="F25" s="81"/>
    </row>
    <row r="26" spans="1:6" x14ac:dyDescent="0.25">
      <c r="A26" s="78"/>
      <c r="B26" s="78"/>
      <c r="C26" s="78"/>
      <c r="D26" s="78"/>
      <c r="E26" s="82"/>
      <c r="F26" s="82"/>
    </row>
    <row r="27" spans="1:6" x14ac:dyDescent="0.25">
      <c r="A27" s="78"/>
      <c r="B27" s="78"/>
      <c r="C27" s="78"/>
      <c r="D27" s="78"/>
      <c r="E27" s="78"/>
      <c r="F27" s="78"/>
    </row>
    <row r="28" spans="1:6" x14ac:dyDescent="0.25">
      <c r="A28" s="78"/>
      <c r="B28" s="78"/>
      <c r="C28" s="78"/>
      <c r="D28" s="78"/>
      <c r="E28" s="78"/>
      <c r="F28" s="78"/>
    </row>
    <row r="29" spans="1:6" x14ac:dyDescent="0.25">
      <c r="A29" s="78"/>
      <c r="B29" s="78"/>
      <c r="C29" s="78"/>
      <c r="D29" s="78"/>
      <c r="E29" s="78"/>
      <c r="F29" s="78"/>
    </row>
    <row r="30" spans="1:6" x14ac:dyDescent="0.25">
      <c r="A30" s="78"/>
      <c r="B30" s="78"/>
      <c r="C30" s="78"/>
      <c r="D30" s="78"/>
      <c r="E30" s="78"/>
      <c r="F30" s="78"/>
    </row>
    <row r="31" spans="1:6" x14ac:dyDescent="0.25">
      <c r="A31" s="78"/>
      <c r="B31" s="78"/>
      <c r="C31" s="78"/>
      <c r="D31" s="78"/>
      <c r="E31" s="78"/>
      <c r="F31" s="78"/>
    </row>
    <row r="32" spans="1:6" x14ac:dyDescent="0.25">
      <c r="A32" s="78"/>
      <c r="B32" s="78"/>
      <c r="C32" s="78"/>
      <c r="D32" s="78"/>
      <c r="E32" s="78"/>
      <c r="F32" s="78"/>
    </row>
    <row r="33" spans="1:6" x14ac:dyDescent="0.25">
      <c r="A33" s="78"/>
      <c r="B33" s="78"/>
      <c r="C33" s="78"/>
      <c r="D33" s="78"/>
      <c r="E33" s="78"/>
      <c r="F33" s="78"/>
    </row>
    <row r="34" spans="1:6" x14ac:dyDescent="0.25">
      <c r="A34" s="78"/>
      <c r="B34" s="78"/>
      <c r="C34" s="78"/>
      <c r="D34" s="78"/>
      <c r="E34" s="78"/>
      <c r="F34" s="78"/>
    </row>
    <row r="35" spans="1:6" x14ac:dyDescent="0.25">
      <c r="A35" s="78"/>
      <c r="B35" s="78"/>
      <c r="C35" s="78"/>
      <c r="D35" s="78"/>
      <c r="E35" s="78"/>
      <c r="F35" s="78"/>
    </row>
    <row r="36" spans="1:6" x14ac:dyDescent="0.25">
      <c r="A36" s="78"/>
      <c r="B36" s="78"/>
      <c r="C36" s="78"/>
      <c r="D36" s="78"/>
      <c r="E36" s="78"/>
      <c r="F36" s="78"/>
    </row>
  </sheetData>
  <mergeCells count="7">
    <mergeCell ref="A11:D11"/>
    <mergeCell ref="E1:F1"/>
    <mergeCell ref="E2:F2"/>
    <mergeCell ref="E3:F3"/>
    <mergeCell ref="E4:F4"/>
    <mergeCell ref="A6:F6"/>
    <mergeCell ref="B9:B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A4" workbookViewId="0">
      <selection activeCell="B19" sqref="B19:B22"/>
    </sheetView>
  </sheetViews>
  <sheetFormatPr defaultColWidth="9.109375" defaultRowHeight="13.8" x14ac:dyDescent="0.25"/>
  <cols>
    <col min="1" max="1" width="6.33203125" style="21" customWidth="1"/>
    <col min="2" max="2" width="16.6640625" style="21" customWidth="1"/>
    <col min="3" max="3" width="35.44140625" style="21" customWidth="1"/>
    <col min="4" max="4" width="46.6640625" style="21" customWidth="1"/>
    <col min="5" max="5" width="12.88671875" style="21" customWidth="1"/>
    <col min="6" max="6" width="13.33203125" style="21" customWidth="1"/>
    <col min="7" max="7" width="9.109375" style="21" hidden="1" customWidth="1"/>
    <col min="8" max="16384" width="9.109375" style="21"/>
  </cols>
  <sheetData>
    <row r="1" spans="1:9" ht="15" customHeight="1" x14ac:dyDescent="0.25">
      <c r="E1" s="122" t="s">
        <v>44</v>
      </c>
      <c r="F1" s="122"/>
    </row>
    <row r="2" spans="1:9" ht="15" customHeight="1" x14ac:dyDescent="0.25">
      <c r="E2" s="122" t="s">
        <v>71</v>
      </c>
      <c r="F2" s="122"/>
    </row>
    <row r="3" spans="1:9" ht="15" customHeight="1" x14ac:dyDescent="0.25">
      <c r="E3" s="122" t="s">
        <v>55</v>
      </c>
      <c r="F3" s="122"/>
    </row>
    <row r="4" spans="1:9" ht="15" customHeight="1" x14ac:dyDescent="0.25">
      <c r="E4" s="122" t="s">
        <v>47</v>
      </c>
      <c r="F4" s="122"/>
    </row>
    <row r="5" spans="1:9" ht="15" customHeight="1" x14ac:dyDescent="0.25">
      <c r="E5" s="48"/>
      <c r="F5" s="48"/>
    </row>
    <row r="6" spans="1:9" ht="13.5" customHeight="1" x14ac:dyDescent="0.25">
      <c r="A6" s="148" t="s">
        <v>58</v>
      </c>
      <c r="B6" s="148"/>
      <c r="C6" s="148"/>
      <c r="D6" s="148"/>
      <c r="E6" s="148"/>
      <c r="F6" s="148"/>
      <c r="G6" s="61"/>
      <c r="H6" s="61"/>
      <c r="I6" s="61"/>
    </row>
    <row r="7" spans="1:9" ht="17.25" customHeight="1" x14ac:dyDescent="0.25">
      <c r="F7" s="21" t="s">
        <v>23</v>
      </c>
    </row>
    <row r="8" spans="1:9" ht="29.25" customHeight="1" x14ac:dyDescent="0.25">
      <c r="A8" s="54" t="s">
        <v>21</v>
      </c>
      <c r="B8" s="54" t="s">
        <v>16</v>
      </c>
      <c r="C8" s="54" t="s">
        <v>17</v>
      </c>
      <c r="D8" s="54" t="s">
        <v>18</v>
      </c>
      <c r="E8" s="54" t="s">
        <v>33</v>
      </c>
      <c r="F8" s="54" t="s">
        <v>2</v>
      </c>
    </row>
    <row r="9" spans="1:9" ht="17.25" customHeight="1" x14ac:dyDescent="0.25">
      <c r="A9" s="64" t="s">
        <v>34</v>
      </c>
      <c r="B9" s="83" t="s">
        <v>7</v>
      </c>
      <c r="C9" s="26" t="s">
        <v>68</v>
      </c>
      <c r="D9" s="10" t="s">
        <v>69</v>
      </c>
      <c r="E9" s="41">
        <v>1.24</v>
      </c>
      <c r="F9" s="41">
        <v>1.24</v>
      </c>
    </row>
    <row r="10" spans="1:9" ht="17.25" customHeight="1" x14ac:dyDescent="0.25">
      <c r="A10" s="67" t="s">
        <v>100</v>
      </c>
      <c r="B10" s="140" t="s">
        <v>8</v>
      </c>
      <c r="C10" s="142" t="s">
        <v>3</v>
      </c>
      <c r="D10" s="85" t="s">
        <v>99</v>
      </c>
      <c r="E10" s="86">
        <f>SUM(E11:E12)</f>
        <v>39.6</v>
      </c>
      <c r="F10" s="86">
        <f>SUM(F11:F12)</f>
        <v>0.4</v>
      </c>
    </row>
    <row r="11" spans="1:9" ht="31.5" customHeight="1" x14ac:dyDescent="0.25">
      <c r="A11" s="68" t="s">
        <v>101</v>
      </c>
      <c r="B11" s="144"/>
      <c r="C11" s="143"/>
      <c r="D11" s="10" t="s">
        <v>96</v>
      </c>
      <c r="E11" s="41">
        <v>31.1</v>
      </c>
      <c r="F11" s="41">
        <v>0.3</v>
      </c>
    </row>
    <row r="12" spans="1:9" ht="32.25" customHeight="1" x14ac:dyDescent="0.25">
      <c r="A12" s="68" t="s">
        <v>102</v>
      </c>
      <c r="B12" s="141"/>
      <c r="C12" s="63" t="s">
        <v>3</v>
      </c>
      <c r="D12" s="10" t="s">
        <v>98</v>
      </c>
      <c r="E12" s="59">
        <v>8.5</v>
      </c>
      <c r="F12" s="59">
        <v>0.1</v>
      </c>
    </row>
    <row r="13" spans="1:9" ht="18" customHeight="1" x14ac:dyDescent="0.25">
      <c r="A13" s="68" t="s">
        <v>105</v>
      </c>
      <c r="B13" s="72" t="s">
        <v>7</v>
      </c>
      <c r="C13" s="63" t="s">
        <v>3</v>
      </c>
      <c r="D13" s="31" t="s">
        <v>103</v>
      </c>
      <c r="E13" s="59">
        <v>-28.78</v>
      </c>
      <c r="F13" s="59"/>
    </row>
    <row r="14" spans="1:9" ht="18" customHeight="1" x14ac:dyDescent="0.25">
      <c r="A14" s="65" t="s">
        <v>80</v>
      </c>
      <c r="B14" s="140" t="s">
        <v>7</v>
      </c>
      <c r="C14" s="62" t="s">
        <v>72</v>
      </c>
      <c r="D14" s="62" t="s">
        <v>73</v>
      </c>
      <c r="E14" s="41">
        <v>2.464</v>
      </c>
      <c r="F14" s="41">
        <v>2.464</v>
      </c>
    </row>
    <row r="15" spans="1:9" ht="18" customHeight="1" x14ac:dyDescent="0.25">
      <c r="A15" s="65" t="s">
        <v>81</v>
      </c>
      <c r="B15" s="144"/>
      <c r="C15" s="62" t="s">
        <v>64</v>
      </c>
      <c r="D15" s="62" t="s">
        <v>65</v>
      </c>
      <c r="E15" s="41">
        <v>4.9279999999999999</v>
      </c>
      <c r="F15" s="41">
        <v>4.9279999999999999</v>
      </c>
    </row>
    <row r="16" spans="1:9" ht="18" customHeight="1" x14ac:dyDescent="0.25">
      <c r="A16" s="65" t="s">
        <v>82</v>
      </c>
      <c r="B16" s="144"/>
      <c r="C16" s="62" t="s">
        <v>74</v>
      </c>
      <c r="D16" s="62" t="s">
        <v>75</v>
      </c>
      <c r="E16" s="41">
        <v>2.2879999999999998</v>
      </c>
      <c r="F16" s="41">
        <v>2.2879999999999998</v>
      </c>
    </row>
    <row r="17" spans="1:7" ht="18" customHeight="1" x14ac:dyDescent="0.25">
      <c r="A17" s="65" t="s">
        <v>83</v>
      </c>
      <c r="B17" s="144"/>
      <c r="C17" s="62" t="s">
        <v>76</v>
      </c>
      <c r="D17" s="62" t="s">
        <v>77</v>
      </c>
      <c r="E17" s="41">
        <v>1.232</v>
      </c>
      <c r="F17" s="41">
        <v>1.232</v>
      </c>
    </row>
    <row r="18" spans="1:7" ht="18" customHeight="1" x14ac:dyDescent="0.25">
      <c r="A18" s="65" t="s">
        <v>84</v>
      </c>
      <c r="B18" s="141"/>
      <c r="C18" s="1" t="s">
        <v>78</v>
      </c>
      <c r="D18" s="62" t="s">
        <v>79</v>
      </c>
      <c r="E18" s="41">
        <v>2.64</v>
      </c>
      <c r="F18" s="41">
        <v>2.64</v>
      </c>
    </row>
    <row r="19" spans="1:7" ht="28.5" customHeight="1" x14ac:dyDescent="0.25">
      <c r="A19" s="65" t="s">
        <v>91</v>
      </c>
      <c r="B19" s="140" t="s">
        <v>7</v>
      </c>
      <c r="C19" s="84" t="s">
        <v>85</v>
      </c>
      <c r="D19" s="31" t="s">
        <v>86</v>
      </c>
      <c r="E19" s="41">
        <v>1.4279999999999999</v>
      </c>
      <c r="F19" s="41">
        <v>1.4279999999999999</v>
      </c>
      <c r="G19" s="23"/>
    </row>
    <row r="20" spans="1:7" ht="17.25" customHeight="1" x14ac:dyDescent="0.25">
      <c r="A20" s="65" t="s">
        <v>42</v>
      </c>
      <c r="B20" s="144"/>
      <c r="C20" s="62" t="s">
        <v>87</v>
      </c>
      <c r="D20" s="62" t="s">
        <v>88</v>
      </c>
      <c r="E20" s="41">
        <v>3.1160000000000001</v>
      </c>
      <c r="F20" s="41">
        <v>3.1160000000000001</v>
      </c>
      <c r="G20" s="23"/>
    </row>
    <row r="21" spans="1:7" ht="30" customHeight="1" x14ac:dyDescent="0.25">
      <c r="A21" s="65" t="s">
        <v>92</v>
      </c>
      <c r="B21" s="144"/>
      <c r="C21" s="62" t="s">
        <v>89</v>
      </c>
      <c r="D21" s="62" t="s">
        <v>90</v>
      </c>
      <c r="E21" s="41">
        <v>0.95199999999999996</v>
      </c>
      <c r="F21" s="41">
        <v>0.95199999999999996</v>
      </c>
      <c r="G21" s="23"/>
    </row>
    <row r="22" spans="1:7" ht="18" customHeight="1" x14ac:dyDescent="0.25">
      <c r="A22" s="69" t="s">
        <v>61</v>
      </c>
      <c r="B22" s="141"/>
      <c r="C22" s="62" t="s">
        <v>66</v>
      </c>
      <c r="D22" s="62" t="s">
        <v>67</v>
      </c>
      <c r="E22" s="41">
        <v>28.78</v>
      </c>
      <c r="F22" s="41"/>
      <c r="G22" s="23"/>
    </row>
    <row r="23" spans="1:7" ht="18" customHeight="1" x14ac:dyDescent="0.25">
      <c r="A23" s="102" t="s">
        <v>139</v>
      </c>
      <c r="B23" s="103" t="s">
        <v>120</v>
      </c>
      <c r="C23" s="104" t="s">
        <v>3</v>
      </c>
      <c r="D23" s="105" t="s">
        <v>140</v>
      </c>
      <c r="E23" s="106">
        <v>8.7650000000000006</v>
      </c>
      <c r="F23" s="106">
        <v>0.17</v>
      </c>
      <c r="G23" s="23"/>
    </row>
    <row r="24" spans="1:7" ht="18" customHeight="1" x14ac:dyDescent="0.25">
      <c r="A24" s="102" t="s">
        <v>141</v>
      </c>
      <c r="B24" s="103" t="s">
        <v>121</v>
      </c>
      <c r="C24" s="104" t="s">
        <v>3</v>
      </c>
      <c r="D24" s="105" t="s">
        <v>142</v>
      </c>
      <c r="E24" s="106">
        <v>3.931</v>
      </c>
      <c r="F24" s="106">
        <v>1.6519999999999999</v>
      </c>
      <c r="G24" s="23"/>
    </row>
    <row r="25" spans="1:7" ht="15" customHeight="1" x14ac:dyDescent="0.25">
      <c r="A25" s="146" t="s">
        <v>19</v>
      </c>
      <c r="B25" s="146"/>
      <c r="C25" s="146"/>
      <c r="D25" s="146"/>
      <c r="E25" s="41">
        <f>SUM(E9,E13:E22)</f>
        <v>20.287999999999997</v>
      </c>
      <c r="F25" s="41">
        <f>SUM(F9,F13:F22)</f>
        <v>20.287999999999997</v>
      </c>
      <c r="G25" s="22" t="e">
        <f>SUM(#REF!)</f>
        <v>#REF!</v>
      </c>
    </row>
    <row r="26" spans="1:7" ht="15" customHeight="1" x14ac:dyDescent="0.25">
      <c r="A26" s="146" t="s">
        <v>20</v>
      </c>
      <c r="B26" s="146"/>
      <c r="C26" s="146"/>
      <c r="D26" s="146"/>
      <c r="E26" s="41">
        <f>SUM(E11:E12)</f>
        <v>39.6</v>
      </c>
      <c r="F26" s="41">
        <f>SUM(F11:F12)</f>
        <v>0.4</v>
      </c>
      <c r="G26" s="23"/>
    </row>
    <row r="27" spans="1:7" ht="15" customHeight="1" x14ac:dyDescent="0.25">
      <c r="A27" s="146" t="s">
        <v>122</v>
      </c>
      <c r="B27" s="146"/>
      <c r="C27" s="146"/>
      <c r="D27" s="146"/>
      <c r="E27" s="41">
        <f>SUM(E23)</f>
        <v>8.7650000000000006</v>
      </c>
      <c r="F27" s="41">
        <f>SUM(F23)</f>
        <v>0.17</v>
      </c>
      <c r="G27" s="23"/>
    </row>
    <row r="28" spans="1:7" ht="15" customHeight="1" x14ac:dyDescent="0.25">
      <c r="A28" s="147" t="s">
        <v>123</v>
      </c>
      <c r="B28" s="147"/>
      <c r="C28" s="147"/>
      <c r="D28" s="147"/>
      <c r="E28" s="106">
        <f>SUM(E24)</f>
        <v>3.931</v>
      </c>
      <c r="F28" s="106">
        <f>SUM(F24)</f>
        <v>1.6519999999999999</v>
      </c>
      <c r="G28" s="23"/>
    </row>
    <row r="29" spans="1:7" ht="15" customHeight="1" x14ac:dyDescent="0.25">
      <c r="A29" s="145" t="s">
        <v>24</v>
      </c>
      <c r="B29" s="145"/>
      <c r="C29" s="145"/>
      <c r="D29" s="145"/>
      <c r="E29" s="111">
        <f>SUM(E25:E28)</f>
        <v>72.583999999999989</v>
      </c>
      <c r="F29" s="111">
        <f>SUM(F25:F28)</f>
        <v>22.509999999999998</v>
      </c>
    </row>
    <row r="31" spans="1:7" x14ac:dyDescent="0.25">
      <c r="E31" s="91"/>
    </row>
  </sheetData>
  <mergeCells count="14">
    <mergeCell ref="E1:F1"/>
    <mergeCell ref="E2:F2"/>
    <mergeCell ref="E3:F3"/>
    <mergeCell ref="E4:F4"/>
    <mergeCell ref="A6:F6"/>
    <mergeCell ref="C10:C11"/>
    <mergeCell ref="B10:B12"/>
    <mergeCell ref="A29:D29"/>
    <mergeCell ref="A26:D26"/>
    <mergeCell ref="A25:D25"/>
    <mergeCell ref="B14:B18"/>
    <mergeCell ref="A27:D27"/>
    <mergeCell ref="A28:D28"/>
    <mergeCell ref="B19:B22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E28" sqref="E28"/>
    </sheetView>
  </sheetViews>
  <sheetFormatPr defaultColWidth="9.109375" defaultRowHeight="13.8" x14ac:dyDescent="0.25"/>
  <cols>
    <col min="1" max="1" width="4" style="35" customWidth="1"/>
    <col min="2" max="2" width="13" style="35" customWidth="1"/>
    <col min="3" max="3" width="41.33203125" style="35" customWidth="1"/>
    <col min="4" max="4" width="40.88671875" style="35" customWidth="1"/>
    <col min="5" max="5" width="12.5546875" style="35" customWidth="1"/>
    <col min="6" max="6" width="14.109375" style="35" customWidth="1"/>
    <col min="7" max="16384" width="9.109375" style="35"/>
  </cols>
  <sheetData>
    <row r="1" spans="1:11" ht="12.75" customHeight="1" x14ac:dyDescent="0.25">
      <c r="D1" s="21"/>
      <c r="E1" s="122" t="s">
        <v>44</v>
      </c>
      <c r="F1" s="122"/>
    </row>
    <row r="2" spans="1:11" ht="12.75" customHeight="1" x14ac:dyDescent="0.25">
      <c r="D2" s="21"/>
      <c r="E2" s="122" t="s">
        <v>71</v>
      </c>
      <c r="F2" s="122"/>
    </row>
    <row r="3" spans="1:11" ht="12.75" customHeight="1" x14ac:dyDescent="0.25">
      <c r="D3" s="21"/>
      <c r="E3" s="122" t="s">
        <v>55</v>
      </c>
      <c r="F3" s="122"/>
    </row>
    <row r="4" spans="1:11" ht="15" customHeight="1" x14ac:dyDescent="0.25">
      <c r="D4" s="21"/>
      <c r="E4" s="122" t="s">
        <v>50</v>
      </c>
      <c r="F4" s="122"/>
    </row>
    <row r="5" spans="1:11" ht="15" customHeight="1" x14ac:dyDescent="0.25"/>
    <row r="6" spans="1:11" ht="30" customHeight="1" x14ac:dyDescent="0.25">
      <c r="A6" s="138" t="s">
        <v>59</v>
      </c>
      <c r="B6" s="138"/>
      <c r="C6" s="138"/>
      <c r="D6" s="138"/>
      <c r="E6" s="138"/>
      <c r="F6" s="138"/>
      <c r="G6" s="7"/>
      <c r="H6" s="7"/>
      <c r="I6" s="7"/>
    </row>
    <row r="7" spans="1:11" ht="15" customHeight="1" x14ac:dyDescent="0.25">
      <c r="F7" s="32" t="s">
        <v>23</v>
      </c>
    </row>
    <row r="8" spans="1:11" ht="45.75" customHeight="1" x14ac:dyDescent="0.25">
      <c r="A8" s="47" t="s">
        <v>10</v>
      </c>
      <c r="B8" s="47" t="s">
        <v>16</v>
      </c>
      <c r="C8" s="47" t="s">
        <v>17</v>
      </c>
      <c r="D8" s="47" t="s">
        <v>18</v>
      </c>
      <c r="E8" s="47" t="s">
        <v>33</v>
      </c>
      <c r="F8" s="47" t="s">
        <v>2</v>
      </c>
    </row>
    <row r="9" spans="1:11" ht="26.25" customHeight="1" x14ac:dyDescent="0.25">
      <c r="A9" s="69" t="s">
        <v>38</v>
      </c>
      <c r="B9" s="140" t="s">
        <v>7</v>
      </c>
      <c r="C9" s="1" t="s">
        <v>89</v>
      </c>
      <c r="D9" s="31" t="s">
        <v>90</v>
      </c>
      <c r="E9" s="37">
        <v>1</v>
      </c>
      <c r="F9" s="37">
        <v>0.6</v>
      </c>
    </row>
    <row r="10" spans="1:11" ht="15.75" customHeight="1" x14ac:dyDescent="0.25">
      <c r="A10" s="69" t="s">
        <v>111</v>
      </c>
      <c r="B10" s="144"/>
      <c r="C10" s="31" t="s">
        <v>112</v>
      </c>
      <c r="D10" s="31" t="s">
        <v>113</v>
      </c>
      <c r="E10" s="37">
        <v>1.4</v>
      </c>
      <c r="F10" s="37"/>
    </row>
    <row r="11" spans="1:11" ht="18" customHeight="1" x14ac:dyDescent="0.25">
      <c r="A11" s="149" t="s">
        <v>19</v>
      </c>
      <c r="B11" s="149"/>
      <c r="C11" s="149"/>
      <c r="D11" s="149"/>
      <c r="E11" s="37">
        <f>SUM(E9:E10)</f>
        <v>2.4</v>
      </c>
      <c r="F11" s="37">
        <f>SUM(F9:F10)</f>
        <v>0.6</v>
      </c>
      <c r="I11" s="8"/>
      <c r="J11" s="8"/>
      <c r="K11" s="8"/>
    </row>
    <row r="12" spans="1:11" ht="18" customHeight="1" x14ac:dyDescent="0.25">
      <c r="A12" s="139" t="s">
        <v>24</v>
      </c>
      <c r="B12" s="139"/>
      <c r="C12" s="139"/>
      <c r="D12" s="139"/>
      <c r="E12" s="39">
        <f>SUM(E11)</f>
        <v>2.4</v>
      </c>
      <c r="F12" s="39">
        <f>SUM(F11)</f>
        <v>0.6</v>
      </c>
    </row>
    <row r="14" spans="1:11" x14ac:dyDescent="0.25">
      <c r="E14" s="8"/>
      <c r="F14" s="8"/>
    </row>
    <row r="15" spans="1:11" x14ac:dyDescent="0.25">
      <c r="E15" s="8"/>
      <c r="F15" s="8"/>
    </row>
    <row r="16" spans="1:11" x14ac:dyDescent="0.25">
      <c r="E16" s="8"/>
      <c r="F16" s="8"/>
    </row>
    <row r="17" spans="5:6" x14ac:dyDescent="0.25">
      <c r="E17" s="8"/>
    </row>
    <row r="18" spans="5:6" x14ac:dyDescent="0.25">
      <c r="E18" s="8"/>
      <c r="F18" s="8"/>
    </row>
  </sheetData>
  <mergeCells count="8">
    <mergeCell ref="A12:D12"/>
    <mergeCell ref="A11:D11"/>
    <mergeCell ref="A6:F6"/>
    <mergeCell ref="E1:F1"/>
    <mergeCell ref="E2:F2"/>
    <mergeCell ref="E3:F3"/>
    <mergeCell ref="E4:F4"/>
    <mergeCell ref="B9:B10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2"/>
  <sheetViews>
    <sheetView workbookViewId="0">
      <selection activeCell="C28" sqref="C28"/>
    </sheetView>
  </sheetViews>
  <sheetFormatPr defaultColWidth="9.109375" defaultRowHeight="13.8" x14ac:dyDescent="0.25"/>
  <cols>
    <col min="1" max="1" width="4.5546875" style="5" customWidth="1"/>
    <col min="2" max="2" width="10.109375" style="5" customWidth="1"/>
    <col min="3" max="3" width="62.44140625" style="5" customWidth="1"/>
    <col min="4" max="4" width="19.33203125" style="5" customWidth="1"/>
    <col min="5" max="5" width="18.6640625" style="5" customWidth="1"/>
    <col min="6" max="16384" width="9.109375" style="5"/>
  </cols>
  <sheetData>
    <row r="1" spans="1:8" ht="13.5" customHeight="1" x14ac:dyDescent="0.25">
      <c r="C1" s="35"/>
      <c r="D1" s="122" t="s">
        <v>44</v>
      </c>
      <c r="E1" s="122"/>
    </row>
    <row r="2" spans="1:8" ht="13.5" customHeight="1" x14ac:dyDescent="0.25">
      <c r="C2" s="35"/>
      <c r="D2" s="122" t="s">
        <v>71</v>
      </c>
      <c r="E2" s="122"/>
    </row>
    <row r="3" spans="1:8" ht="13.5" customHeight="1" x14ac:dyDescent="0.25">
      <c r="C3" s="35"/>
      <c r="D3" s="122" t="s">
        <v>55</v>
      </c>
      <c r="E3" s="122"/>
    </row>
    <row r="4" spans="1:8" ht="13.5" customHeight="1" x14ac:dyDescent="0.25">
      <c r="C4" s="35"/>
      <c r="D4" s="122" t="s">
        <v>51</v>
      </c>
      <c r="E4" s="122"/>
    </row>
    <row r="5" spans="1:8" x14ac:dyDescent="0.25">
      <c r="D5" s="30"/>
      <c r="E5" s="30"/>
    </row>
    <row r="6" spans="1:8" ht="32.25" customHeight="1" x14ac:dyDescent="0.25">
      <c r="A6" s="156" t="s">
        <v>60</v>
      </c>
      <c r="B6" s="156"/>
      <c r="C6" s="156"/>
      <c r="D6" s="156"/>
      <c r="E6" s="156"/>
    </row>
    <row r="7" spans="1:8" ht="15" customHeight="1" x14ac:dyDescent="0.25">
      <c r="E7" s="36" t="s">
        <v>23</v>
      </c>
    </row>
    <row r="8" spans="1:8" ht="35.25" customHeight="1" x14ac:dyDescent="0.25">
      <c r="A8" s="50" t="s">
        <v>21</v>
      </c>
      <c r="B8" s="45" t="s">
        <v>6</v>
      </c>
      <c r="C8" s="45" t="s">
        <v>5</v>
      </c>
      <c r="D8" s="45" t="s">
        <v>1</v>
      </c>
      <c r="E8" s="33" t="s">
        <v>2</v>
      </c>
    </row>
    <row r="9" spans="1:8" ht="24.9" customHeight="1" x14ac:dyDescent="0.25">
      <c r="A9" s="50" t="s">
        <v>34</v>
      </c>
      <c r="B9" s="49" t="s">
        <v>7</v>
      </c>
      <c r="C9" s="6" t="s">
        <v>32</v>
      </c>
      <c r="D9" s="38">
        <f>SUM('savivaldybės funkcijos(3)'!E16,'ugd_reikmems(5)'!E11,'kt_ dotacijos (6)'!E25,'biud_ist_pajamos (7)'!E11)</f>
        <v>22.687999999999995</v>
      </c>
      <c r="E9" s="38">
        <f>SUM('savivaldybės funkcijos(3)'!F16,'ugd_reikmems(5)'!F11,'kt_ dotacijos (6)'!F25,'biud_ist_pajamos (7)'!F11)</f>
        <v>8.5879999999999956</v>
      </c>
      <c r="G9" s="11"/>
    </row>
    <row r="10" spans="1:8" ht="24.9" customHeight="1" x14ac:dyDescent="0.25">
      <c r="A10" s="50" t="s">
        <v>35</v>
      </c>
      <c r="B10" s="34" t="s">
        <v>8</v>
      </c>
      <c r="C10" s="6" t="s">
        <v>13</v>
      </c>
      <c r="D10" s="38">
        <f>SUM('kt_ dotacijos (6)'!E26)</f>
        <v>39.6</v>
      </c>
      <c r="E10" s="38">
        <f>SUM('kt_ dotacijos (6)'!F26)</f>
        <v>0.4</v>
      </c>
      <c r="G10" s="11"/>
    </row>
    <row r="11" spans="1:8" ht="24.9" customHeight="1" x14ac:dyDescent="0.25">
      <c r="A11" s="112" t="s">
        <v>124</v>
      </c>
      <c r="B11" s="113" t="s">
        <v>120</v>
      </c>
      <c r="C11" s="114" t="s">
        <v>125</v>
      </c>
      <c r="D11" s="100">
        <f>SUM('savivaldybės funkcijos(3)'!E17,'v- f(4)'!E10,'kt_ dotacijos (6)'!E27)</f>
        <v>60.765000000000001</v>
      </c>
      <c r="E11" s="100">
        <f>SUM('savivaldybės funkcijos(3)'!F17,'v- f(4)'!F10,'kt_ dotacijos (6)'!F27)</f>
        <v>10.026999999999999</v>
      </c>
      <c r="G11" s="11"/>
    </row>
    <row r="12" spans="1:8" ht="24.9" customHeight="1" x14ac:dyDescent="0.25">
      <c r="A12" s="112" t="s">
        <v>126</v>
      </c>
      <c r="B12" s="113" t="s">
        <v>121</v>
      </c>
      <c r="C12" s="114" t="s">
        <v>127</v>
      </c>
      <c r="D12" s="100">
        <f>SUM('savivaldybės funkcijos(3)'!E15,'kt_ dotacijos (6)'!E24)</f>
        <v>1.931</v>
      </c>
      <c r="E12" s="100">
        <f>SUM('savivaldybės funkcijos(3)'!F15,'kt_ dotacijos (6)'!F24)</f>
        <v>1.6519999999999999</v>
      </c>
      <c r="G12" s="11"/>
    </row>
    <row r="13" spans="1:8" ht="17.25" customHeight="1" x14ac:dyDescent="0.25">
      <c r="A13" s="50" t="s">
        <v>37</v>
      </c>
      <c r="B13" s="154" t="s">
        <v>22</v>
      </c>
      <c r="C13" s="155"/>
      <c r="D13" s="115">
        <f>SUM(D9:D12)</f>
        <v>124.98399999999999</v>
      </c>
      <c r="E13" s="115">
        <f>SUM(E9:E12)</f>
        <v>20.666999999999994</v>
      </c>
      <c r="F13" s="18"/>
      <c r="G13" s="18"/>
    </row>
    <row r="14" spans="1:8" ht="18" customHeight="1" x14ac:dyDescent="0.25">
      <c r="A14" s="50" t="s">
        <v>38</v>
      </c>
      <c r="B14" s="150" t="s">
        <v>31</v>
      </c>
      <c r="C14" s="151"/>
      <c r="D14" s="57">
        <v>0</v>
      </c>
      <c r="E14" s="57">
        <v>0</v>
      </c>
    </row>
    <row r="15" spans="1:8" ht="17.25" customHeight="1" x14ac:dyDescent="0.25">
      <c r="A15" s="50" t="s">
        <v>39</v>
      </c>
      <c r="B15" s="152" t="s">
        <v>27</v>
      </c>
      <c r="C15" s="153"/>
      <c r="D15" s="115">
        <f>D13-D14</f>
        <v>124.98399999999999</v>
      </c>
      <c r="E15" s="115">
        <f>E13-E14</f>
        <v>20.666999999999994</v>
      </c>
      <c r="G15" s="42"/>
      <c r="H15" s="42"/>
    </row>
    <row r="16" spans="1:8" x14ac:dyDescent="0.25">
      <c r="C16" s="24"/>
      <c r="E16" s="12"/>
    </row>
    <row r="17" spans="3:4" x14ac:dyDescent="0.25">
      <c r="C17" s="24"/>
      <c r="D17" s="42"/>
    </row>
    <row r="18" spans="3:4" x14ac:dyDescent="0.25">
      <c r="C18" s="56"/>
      <c r="D18" s="42"/>
    </row>
    <row r="20" spans="3:4" x14ac:dyDescent="0.25">
      <c r="D20" s="42"/>
    </row>
    <row r="22" spans="3:4" x14ac:dyDescent="0.25">
      <c r="D22" s="42"/>
    </row>
  </sheetData>
  <mergeCells count="8">
    <mergeCell ref="B14:C14"/>
    <mergeCell ref="B15:C15"/>
    <mergeCell ref="B13:C13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Įvardinti diapazonai</vt:lpstr>
      </vt:variant>
      <vt:variant>
        <vt:i4>6</vt:i4>
      </vt:variant>
    </vt:vector>
  </HeadingPairs>
  <TitlesOfParts>
    <vt:vector size="14" baseType="lpstr">
      <vt:lpstr>pajamos (1)</vt:lpstr>
      <vt:lpstr> imokos(2)</vt:lpstr>
      <vt:lpstr>savivaldybės funkcijos(3)</vt:lpstr>
      <vt:lpstr>v- f(4)</vt:lpstr>
      <vt:lpstr>ugd_reikmems(5)</vt:lpstr>
      <vt:lpstr>kt_ dotacijos (6)</vt:lpstr>
      <vt:lpstr>biud_ist_pajamos (7)</vt:lpstr>
      <vt:lpstr>programos(9)</vt:lpstr>
      <vt:lpstr>' imokos(2)'!Print_Titles</vt:lpstr>
      <vt:lpstr>'biud_ist_pajamos (7)'!Print_Titles</vt:lpstr>
      <vt:lpstr>'kt_ dotacijos (6)'!Print_Titles</vt:lpstr>
      <vt:lpstr>'pajamos (1)'!Print_Titles</vt:lpstr>
      <vt:lpstr>'savivaldybės funkcijos(3)'!Print_Titles</vt:lpstr>
      <vt:lpstr>'v- f(4)'!Print_Titles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Daiva Mažeikienė</cp:lastModifiedBy>
  <cp:lastPrinted>2022-06-07T10:11:15Z</cp:lastPrinted>
  <dcterms:created xsi:type="dcterms:W3CDTF">2002-11-07T10:01:21Z</dcterms:created>
  <dcterms:modified xsi:type="dcterms:W3CDTF">2022-06-14T12:24:28Z</dcterms:modified>
</cp:coreProperties>
</file>