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-32715" windowWidth="20730" windowHeight="8970"/>
  </bookViews>
  <sheets>
    <sheet name="PRIEDAS" sheetId="1" r:id="rId1"/>
  </sheets>
  <calcPr calcId="145621"/>
</workbook>
</file>

<file path=xl/calcChain.xml><?xml version="1.0" encoding="utf-8"?>
<calcChain xmlns="http://schemas.openxmlformats.org/spreadsheetml/2006/main">
  <c r="G31" i="1" l="1"/>
  <c r="G30" i="1"/>
  <c r="G33" i="1"/>
  <c r="G32" i="1"/>
  <c r="C26" i="1"/>
  <c r="E26" i="1"/>
  <c r="E25" i="1"/>
  <c r="E27" i="1"/>
  <c r="C25" i="1"/>
  <c r="C27" i="1"/>
  <c r="C28" i="1"/>
  <c r="G26" i="1"/>
  <c r="G14" i="1"/>
  <c r="G12" i="1"/>
  <c r="G34" i="1"/>
  <c r="G35" i="1"/>
  <c r="F13" i="1"/>
  <c r="D13" i="1"/>
  <c r="F26" i="1"/>
  <c r="D26" i="1"/>
  <c r="F23" i="1"/>
  <c r="F24" i="1"/>
  <c r="F20" i="1"/>
  <c r="F16" i="1"/>
  <c r="F17" i="1"/>
  <c r="F21" i="1"/>
  <c r="F22" i="1"/>
  <c r="F15" i="1"/>
  <c r="F19" i="1"/>
  <c r="F18" i="1"/>
  <c r="G13" i="1"/>
  <c r="D22" i="1"/>
  <c r="D24" i="1"/>
  <c r="G24" i="1"/>
  <c r="D21" i="1"/>
  <c r="D23" i="1"/>
  <c r="G23" i="1"/>
  <c r="D20" i="1"/>
  <c r="D18" i="1"/>
  <c r="G18" i="1"/>
  <c r="D15" i="1"/>
  <c r="D19" i="1"/>
  <c r="G19" i="1"/>
  <c r="D16" i="1"/>
  <c r="G16" i="1"/>
  <c r="D17" i="1"/>
  <c r="G17" i="1"/>
  <c r="G20" i="1"/>
  <c r="G22" i="1"/>
  <c r="G15" i="1"/>
  <c r="D25" i="1"/>
  <c r="D27" i="1"/>
  <c r="G21" i="1"/>
  <c r="F25" i="1"/>
  <c r="F27" i="1"/>
  <c r="G25" i="1"/>
  <c r="G27" i="1"/>
</calcChain>
</file>

<file path=xl/sharedStrings.xml><?xml version="1.0" encoding="utf-8"?>
<sst xmlns="http://schemas.openxmlformats.org/spreadsheetml/2006/main" count="46" uniqueCount="43">
  <si>
    <t>Eil</t>
  </si>
  <si>
    <t>Nr.</t>
  </si>
  <si>
    <t>Seniūnijos</t>
  </si>
  <si>
    <t>Gyventojų</t>
  </si>
  <si>
    <t>žm.</t>
  </si>
  <si>
    <t>Fondo</t>
  </si>
  <si>
    <t>dalis</t>
  </si>
  <si>
    <t>Vietinių</t>
  </si>
  <si>
    <t>kelių ir</t>
  </si>
  <si>
    <t>gatvių</t>
  </si>
  <si>
    <t>ilgis, km</t>
  </si>
  <si>
    <t>nuo  kelių</t>
  </si>
  <si>
    <t>Priskaičiuota</t>
  </si>
  <si>
    <t>Alsėdžių seniūnija</t>
  </si>
  <si>
    <t>Skirta lėšų</t>
  </si>
  <si>
    <t>(nuo gyventojų skaičiaus)</t>
  </si>
  <si>
    <t>Babrungo seniūnija</t>
  </si>
  <si>
    <t>Kulių seniūnija</t>
  </si>
  <si>
    <t>Nausodžio seniūnija</t>
  </si>
  <si>
    <t>Paukštakių seniūnija</t>
  </si>
  <si>
    <t>Platelių seniūnija</t>
  </si>
  <si>
    <t>Stalgėnų seniūnija</t>
  </si>
  <si>
    <t>Šateikių seniūnija</t>
  </si>
  <si>
    <t>Žlibinų seniūnija</t>
  </si>
  <si>
    <t>skaičius,</t>
  </si>
  <si>
    <t xml:space="preserve">Fondo dalis </t>
  </si>
  <si>
    <t>Likusi suma:</t>
  </si>
  <si>
    <t>Žemaičių Kalvarijos seniūnija</t>
  </si>
  <si>
    <t>Plungės miesto seniūnija</t>
  </si>
  <si>
    <t xml:space="preserve">kelių fondo lėšų </t>
  </si>
  <si>
    <t>Iš viso kaimo seniūnijose</t>
  </si>
  <si>
    <t>Skirta 50 % miesto seniūnijai</t>
  </si>
  <si>
    <t>Skirta 50 % kaimo seniūnijoms</t>
  </si>
  <si>
    <r>
      <t>(nuo kelių ir gatvių ilgio</t>
    </r>
    <r>
      <rPr>
        <sz val="10"/>
        <rFont val="Times New Roman"/>
        <family val="1"/>
        <charset val="186"/>
      </rPr>
      <t>)</t>
    </r>
  </si>
  <si>
    <t>Eur</t>
  </si>
  <si>
    <t>Iš viso Savivaldybėje</t>
  </si>
  <si>
    <t>5 % – atliktų darbų kokybės kontrolei, techninei priežiūrai keliams ir gatvėms, kelių statiniams ir jų užimtai žemei inventorizuoti, apskaitai atlikti;  paliekamas lėšų rezervas  (avarinėms situacijoms likviduoti)</t>
  </si>
  <si>
    <r>
      <t>50 % – miesto seniūnijai</t>
    </r>
    <r>
      <rPr>
        <sz val="10"/>
        <rFont val="Times New Roman"/>
        <family val="1"/>
        <charset val="186"/>
      </rPr>
      <t xml:space="preserve"> </t>
    </r>
  </si>
  <si>
    <t>50 % – kaimo seniūnijoms</t>
  </si>
  <si>
    <t xml:space="preserve">10 % – saugaus eismo priemonėms įgyvendinti </t>
  </si>
  <si>
    <t xml:space="preserve">50 % – kapitalo investicijoms </t>
  </si>
  <si>
    <t>2022 m. Kelių priežiūros ir plėtros programos Plungės rajono savivaldybei skirtų lėšų paskirstymas (tūkst. Eur)</t>
  </si>
  <si>
    <t>PATVIRTINTA
Plungės rajono savivaldybės                                                    tarybos 2022 m. kovo 24 d. 
sprendimu Nr. T1-79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</si>
</sst>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186"/>
    </font>
    <font>
      <sz val="8"/>
      <name val="Arial"/>
      <family val="2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b/>
      <i/>
      <sz val="9"/>
      <name val="Times New Roman"/>
      <family val="1"/>
      <charset val="186"/>
    </font>
    <font>
      <b/>
      <i/>
      <u/>
      <sz val="9"/>
      <color indexed="10"/>
      <name val="Times New Roman"/>
      <family val="1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sz val="9"/>
      <color rgb="FF7030A0"/>
      <name val="Times New Roman"/>
      <family val="1"/>
      <charset val="186"/>
    </font>
    <font>
      <b/>
      <sz val="11"/>
      <color rgb="FF002060"/>
      <name val="Times New Roman"/>
      <family val="1"/>
      <charset val="186"/>
    </font>
    <font>
      <b/>
      <sz val="11"/>
      <color rgb="FFFF33CC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" fontId="2" fillId="0" borderId="0" xfId="0" applyNumberFormat="1" applyFont="1"/>
    <xf numFmtId="1" fontId="3" fillId="0" borderId="0" xfId="0" applyNumberFormat="1" applyFont="1"/>
    <xf numFmtId="0" fontId="14" fillId="0" borderId="0" xfId="0" applyFont="1"/>
    <xf numFmtId="2" fontId="14" fillId="0" borderId="0" xfId="0" applyNumberFormat="1" applyFont="1"/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" fontId="8" fillId="0" borderId="3" xfId="0" applyNumberFormat="1" applyFont="1" applyBorder="1" applyAlignment="1">
      <alignment horizontal="center" vertical="top" wrapText="1"/>
    </xf>
    <xf numFmtId="0" fontId="9" fillId="0" borderId="0" xfId="0" applyFont="1"/>
    <xf numFmtId="0" fontId="8" fillId="0" borderId="0" xfId="0" applyFont="1"/>
    <xf numFmtId="0" fontId="8" fillId="0" borderId="0" xfId="0" applyFont="1" applyFill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9" fontId="11" fillId="0" borderId="7" xfId="0" applyNumberFormat="1" applyFont="1" applyBorder="1" applyAlignment="1">
      <alignment horizontal="center" vertical="top" wrapText="1"/>
    </xf>
    <xf numFmtId="9" fontId="11" fillId="0" borderId="2" xfId="0" applyNumberFormat="1" applyFont="1" applyBorder="1" applyAlignment="1">
      <alignment horizontal="center" vertical="top" wrapText="1"/>
    </xf>
    <xf numFmtId="0" fontId="10" fillId="0" borderId="7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wrapText="1"/>
    </xf>
    <xf numFmtId="9" fontId="11" fillId="0" borderId="0" xfId="0" applyNumberFormat="1" applyFont="1"/>
    <xf numFmtId="1" fontId="10" fillId="0" borderId="0" xfId="0" applyNumberFormat="1" applyFont="1"/>
    <xf numFmtId="1" fontId="6" fillId="0" borderId="0" xfId="0" applyNumberFormat="1" applyFont="1"/>
    <xf numFmtId="1" fontId="9" fillId="0" borderId="0" xfId="0" applyNumberFormat="1" applyFont="1"/>
    <xf numFmtId="1" fontId="11" fillId="0" borderId="6" xfId="0" applyNumberFormat="1" applyFont="1" applyBorder="1" applyAlignment="1">
      <alignment horizontal="center" vertical="top" wrapText="1"/>
    </xf>
    <xf numFmtId="1" fontId="11" fillId="0" borderId="7" xfId="0" applyNumberFormat="1" applyFont="1" applyBorder="1" applyAlignment="1">
      <alignment horizontal="center" vertical="top" wrapText="1"/>
    </xf>
    <xf numFmtId="1" fontId="11" fillId="0" borderId="7" xfId="0" applyNumberFormat="1" applyFont="1" applyBorder="1" applyAlignment="1">
      <alignment vertical="top" wrapText="1"/>
    </xf>
    <xf numFmtId="1" fontId="9" fillId="0" borderId="4" xfId="0" applyNumberFormat="1" applyFont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vertical="top" wrapText="1"/>
    </xf>
    <xf numFmtId="0" fontId="15" fillId="2" borderId="0" xfId="0" applyFont="1" applyFill="1" applyBorder="1" applyAlignment="1">
      <alignment vertical="top" wrapText="1"/>
    </xf>
    <xf numFmtId="1" fontId="16" fillId="2" borderId="8" xfId="0" applyNumberFormat="1" applyFont="1" applyFill="1" applyBorder="1" applyAlignment="1">
      <alignment horizontal="center" vertical="top" wrapText="1"/>
    </xf>
    <xf numFmtId="1" fontId="15" fillId="2" borderId="7" xfId="0" applyNumberFormat="1" applyFont="1" applyFill="1" applyBorder="1" applyAlignment="1">
      <alignment horizontal="center" vertical="top" wrapText="1"/>
    </xf>
    <xf numFmtId="2" fontId="15" fillId="2" borderId="8" xfId="0" applyNumberFormat="1" applyFont="1" applyFill="1" applyBorder="1" applyAlignment="1">
      <alignment horizontal="center" vertical="top" wrapText="1"/>
    </xf>
    <xf numFmtId="1" fontId="15" fillId="2" borderId="9" xfId="0" applyNumberFormat="1" applyFont="1" applyFill="1" applyBorder="1" applyAlignment="1">
      <alignment horizontal="center" vertical="top" wrapText="1"/>
    </xf>
    <xf numFmtId="2" fontId="8" fillId="2" borderId="3" xfId="0" applyNumberFormat="1" applyFont="1" applyFill="1" applyBorder="1" applyAlignment="1">
      <alignment horizontal="center" vertical="top" wrapText="1"/>
    </xf>
    <xf numFmtId="1" fontId="8" fillId="2" borderId="3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12" fillId="0" borderId="0" xfId="0" applyFont="1"/>
    <xf numFmtId="2" fontId="8" fillId="0" borderId="0" xfId="0" applyNumberFormat="1" applyFont="1"/>
    <xf numFmtId="9" fontId="11" fillId="0" borderId="0" xfId="0" applyNumberFormat="1" applyFont="1" applyFill="1" applyBorder="1" applyAlignment="1">
      <alignment vertical="top"/>
    </xf>
    <xf numFmtId="2" fontId="13" fillId="0" borderId="0" xfId="0" applyNumberFormat="1" applyFont="1"/>
    <xf numFmtId="9" fontId="11" fillId="0" borderId="0" xfId="0" applyNumberFormat="1" applyFont="1" applyFill="1" applyBorder="1" applyAlignment="1">
      <alignment vertical="top" wrapText="1"/>
    </xf>
    <xf numFmtId="2" fontId="11" fillId="0" borderId="0" xfId="0" applyNumberFormat="1" applyFont="1"/>
    <xf numFmtId="0" fontId="8" fillId="0" borderId="5" xfId="0" applyFont="1" applyFill="1" applyBorder="1" applyAlignment="1">
      <alignment vertical="top" wrapText="1"/>
    </xf>
    <xf numFmtId="1" fontId="8" fillId="0" borderId="5" xfId="0" applyNumberFormat="1" applyFont="1" applyFill="1" applyBorder="1" applyAlignment="1">
      <alignment horizontal="center" vertical="top" wrapText="1"/>
    </xf>
    <xf numFmtId="2" fontId="8" fillId="0" borderId="5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1" fontId="8" fillId="0" borderId="4" xfId="0" applyNumberFormat="1" applyFont="1" applyFill="1" applyBorder="1" applyAlignment="1">
      <alignment horizontal="center" vertical="top" wrapText="1"/>
    </xf>
    <xf numFmtId="2" fontId="8" fillId="0" borderId="4" xfId="0" applyNumberFormat="1" applyFont="1" applyFill="1" applyBorder="1" applyAlignment="1">
      <alignment horizontal="center" vertical="top" wrapText="1"/>
    </xf>
    <xf numFmtId="1" fontId="8" fillId="0" borderId="3" xfId="0" applyNumberFormat="1" applyFont="1" applyFill="1" applyBorder="1" applyAlignment="1">
      <alignment horizontal="center" vertical="top" wrapText="1"/>
    </xf>
    <xf numFmtId="2" fontId="8" fillId="0" borderId="3" xfId="0" applyNumberFormat="1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vertical="top" wrapText="1"/>
    </xf>
    <xf numFmtId="1" fontId="17" fillId="2" borderId="3" xfId="0" applyNumberFormat="1" applyFont="1" applyFill="1" applyBorder="1" applyAlignment="1">
      <alignment horizontal="center" vertical="top" wrapText="1"/>
    </xf>
    <xf numFmtId="1" fontId="17" fillId="2" borderId="4" xfId="0" applyNumberFormat="1" applyFont="1" applyFill="1" applyBorder="1" applyAlignment="1">
      <alignment horizontal="center" vertical="top" wrapText="1"/>
    </xf>
    <xf numFmtId="2" fontId="17" fillId="0" borderId="4" xfId="0" applyNumberFormat="1" applyFont="1" applyFill="1" applyBorder="1" applyAlignment="1">
      <alignment horizontal="center" vertical="top" wrapText="1"/>
    </xf>
    <xf numFmtId="2" fontId="17" fillId="2" borderId="7" xfId="0" applyNumberFormat="1" applyFont="1" applyFill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2" fontId="8" fillId="0" borderId="3" xfId="0" applyNumberFormat="1" applyFont="1" applyBorder="1" applyAlignment="1">
      <alignment horizontal="center" vertical="top" wrapText="1"/>
    </xf>
    <xf numFmtId="2" fontId="8" fillId="2" borderId="5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10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9" fontId="11" fillId="0" borderId="0" xfId="0" applyNumberFormat="1" applyFont="1" applyFill="1" applyBorder="1" applyAlignment="1">
      <alignment horizontal="lef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3" workbookViewId="0">
      <selection activeCell="M12" sqref="M12"/>
    </sheetView>
  </sheetViews>
  <sheetFormatPr defaultRowHeight="12" x14ac:dyDescent="0.2"/>
  <cols>
    <col min="1" max="1" width="5" style="1" customWidth="1"/>
    <col min="2" max="2" width="30.7109375" style="1" customWidth="1"/>
    <col min="3" max="3" width="19.140625" style="1" customWidth="1"/>
    <col min="4" max="4" width="21" style="1" customWidth="1"/>
    <col min="5" max="5" width="20.85546875" style="1" customWidth="1"/>
    <col min="6" max="6" width="21.85546875" style="1" customWidth="1"/>
    <col min="7" max="7" width="20.5703125" style="6" customWidth="1"/>
    <col min="8" max="16384" width="9.140625" style="2"/>
  </cols>
  <sheetData>
    <row r="1" spans="1:7" ht="50.25" hidden="1" customHeight="1" x14ac:dyDescent="0.2"/>
    <row r="2" spans="1:7" hidden="1" x14ac:dyDescent="0.2">
      <c r="C2" s="3"/>
      <c r="D2" s="4"/>
      <c r="E2" s="5"/>
      <c r="F2" s="5"/>
      <c r="G2" s="37"/>
    </row>
    <row r="3" spans="1:7" ht="62.25" customHeight="1" x14ac:dyDescent="0.25">
      <c r="A3" s="10"/>
      <c r="B3" s="19"/>
      <c r="C3" s="19"/>
      <c r="D3" s="19"/>
      <c r="E3" s="20"/>
      <c r="F3" s="76" t="s">
        <v>42</v>
      </c>
      <c r="G3" s="76"/>
    </row>
    <row r="4" spans="1:7" ht="15.75" customHeight="1" x14ac:dyDescent="0.25">
      <c r="A4" s="10"/>
      <c r="B4" s="19"/>
      <c r="C4" s="19"/>
      <c r="D4" s="19"/>
      <c r="E4" s="20"/>
      <c r="F4" s="73"/>
      <c r="G4" s="73"/>
    </row>
    <row r="5" spans="1:7" ht="19.5" customHeight="1" thickBot="1" x14ac:dyDescent="0.3">
      <c r="A5" s="10"/>
      <c r="B5" s="53" t="s">
        <v>41</v>
      </c>
      <c r="C5" s="10"/>
      <c r="D5" s="10"/>
      <c r="E5" s="10"/>
      <c r="F5" s="10"/>
      <c r="G5" s="38"/>
    </row>
    <row r="6" spans="1:7" ht="14.25" customHeight="1" x14ac:dyDescent="0.2">
      <c r="A6" s="11" t="s">
        <v>0</v>
      </c>
      <c r="B6" s="22"/>
      <c r="C6" s="23" t="s">
        <v>3</v>
      </c>
      <c r="D6" s="23" t="s">
        <v>5</v>
      </c>
      <c r="E6" s="23" t="s">
        <v>7</v>
      </c>
      <c r="F6" s="24" t="s">
        <v>25</v>
      </c>
      <c r="G6" s="39" t="s">
        <v>12</v>
      </c>
    </row>
    <row r="7" spans="1:7" ht="15" customHeight="1" x14ac:dyDescent="0.2">
      <c r="A7" s="12" t="s">
        <v>1</v>
      </c>
      <c r="B7" s="25"/>
      <c r="C7" s="26" t="s">
        <v>24</v>
      </c>
      <c r="D7" s="26" t="s">
        <v>6</v>
      </c>
      <c r="E7" s="26" t="s">
        <v>8</v>
      </c>
      <c r="F7" s="27" t="s">
        <v>11</v>
      </c>
      <c r="G7" s="40" t="s">
        <v>29</v>
      </c>
    </row>
    <row r="8" spans="1:7" ht="15.75" customHeight="1" x14ac:dyDescent="0.2">
      <c r="A8" s="13"/>
      <c r="B8" s="26" t="s">
        <v>2</v>
      </c>
      <c r="C8" s="26" t="s">
        <v>4</v>
      </c>
      <c r="D8" s="28">
        <v>0.5</v>
      </c>
      <c r="E8" s="26" t="s">
        <v>9</v>
      </c>
      <c r="F8" s="29">
        <v>0.5</v>
      </c>
      <c r="G8" s="40" t="s">
        <v>34</v>
      </c>
    </row>
    <row r="9" spans="1:7" ht="15" customHeight="1" x14ac:dyDescent="0.2">
      <c r="A9" s="13"/>
      <c r="B9" s="30"/>
      <c r="C9" s="77"/>
      <c r="D9" s="26" t="s">
        <v>34</v>
      </c>
      <c r="E9" s="26" t="s">
        <v>10</v>
      </c>
      <c r="F9" s="27" t="s">
        <v>34</v>
      </c>
      <c r="G9" s="40"/>
    </row>
    <row r="10" spans="1:7" ht="16.5" customHeight="1" thickBot="1" x14ac:dyDescent="0.25">
      <c r="A10" s="13"/>
      <c r="B10" s="30"/>
      <c r="C10" s="78"/>
      <c r="D10" s="26" t="s">
        <v>15</v>
      </c>
      <c r="E10" s="25"/>
      <c r="F10" s="31" t="s">
        <v>33</v>
      </c>
      <c r="G10" s="41"/>
    </row>
    <row r="11" spans="1:7" ht="15.75" thickBot="1" x14ac:dyDescent="0.25">
      <c r="A11" s="14">
        <v>1</v>
      </c>
      <c r="B11" s="15">
        <v>2</v>
      </c>
      <c r="C11" s="15">
        <v>3</v>
      </c>
      <c r="D11" s="15">
        <v>4</v>
      </c>
      <c r="E11" s="15">
        <v>5</v>
      </c>
      <c r="F11" s="16">
        <v>6</v>
      </c>
      <c r="G11" s="42">
        <v>7</v>
      </c>
    </row>
    <row r="12" spans="1:7" ht="15.75" thickBot="1" x14ac:dyDescent="0.25">
      <c r="A12" s="14"/>
      <c r="B12" s="82" t="s">
        <v>31</v>
      </c>
      <c r="C12" s="83"/>
      <c r="D12" s="83"/>
      <c r="E12" s="83"/>
      <c r="F12" s="84"/>
      <c r="G12" s="72">
        <f>G33*0.5</f>
        <v>430.9199999999999</v>
      </c>
    </row>
    <row r="13" spans="1:7" ht="15" thickBot="1" x14ac:dyDescent="0.25">
      <c r="A13" s="17">
        <v>1</v>
      </c>
      <c r="B13" s="62" t="s">
        <v>28</v>
      </c>
      <c r="C13" s="65">
        <v>17928</v>
      </c>
      <c r="D13" s="65">
        <f>G12/2</f>
        <v>215.45999999999995</v>
      </c>
      <c r="E13" s="66">
        <v>68.849999999999994</v>
      </c>
      <c r="F13" s="65">
        <f>G12/2</f>
        <v>215.45999999999995</v>
      </c>
      <c r="G13" s="74">
        <f>SUM(D13+F13)</f>
        <v>430.9199999999999</v>
      </c>
    </row>
    <row r="14" spans="1:7" ht="15" thickBot="1" x14ac:dyDescent="0.25">
      <c r="A14" s="17"/>
      <c r="B14" s="79" t="s">
        <v>32</v>
      </c>
      <c r="C14" s="80"/>
      <c r="D14" s="80"/>
      <c r="E14" s="80"/>
      <c r="F14" s="81"/>
      <c r="G14" s="72">
        <f>G33*0.5</f>
        <v>430.9199999999999</v>
      </c>
    </row>
    <row r="15" spans="1:7" ht="15" thickBot="1" x14ac:dyDescent="0.25">
      <c r="A15" s="43">
        <v>2</v>
      </c>
      <c r="B15" s="59" t="s">
        <v>13</v>
      </c>
      <c r="C15" s="60">
        <v>1092</v>
      </c>
      <c r="D15" s="60">
        <f>(D26/C26)*C15</f>
        <v>13.331198368179496</v>
      </c>
      <c r="E15" s="61">
        <v>82.33</v>
      </c>
      <c r="F15" s="60">
        <f>(F26/E26)*E15</f>
        <v>12.294472733775102</v>
      </c>
      <c r="G15" s="75">
        <f>SUM(D15+F15)</f>
        <v>25.625671101954598</v>
      </c>
    </row>
    <row r="16" spans="1:7" ht="15" thickBot="1" x14ac:dyDescent="0.25">
      <c r="A16" s="43">
        <v>3</v>
      </c>
      <c r="B16" s="59" t="s">
        <v>16</v>
      </c>
      <c r="C16" s="60">
        <v>2400</v>
      </c>
      <c r="D16" s="60">
        <f>(D26/C26)*C16</f>
        <v>29.299337072921972</v>
      </c>
      <c r="E16" s="61">
        <v>124.22799999999999</v>
      </c>
      <c r="F16" s="60">
        <f>(F26/E26)*E16</f>
        <v>18.551169182210778</v>
      </c>
      <c r="G16" s="75">
        <f t="shared" ref="G16:G24" si="0">SUM(D16+F16)</f>
        <v>47.85050625513275</v>
      </c>
    </row>
    <row r="17" spans="1:8" s="52" customFormat="1" ht="15" thickBot="1" x14ac:dyDescent="0.25">
      <c r="A17" s="43">
        <v>4</v>
      </c>
      <c r="B17" s="59" t="s">
        <v>17</v>
      </c>
      <c r="C17" s="60">
        <v>1021</v>
      </c>
      <c r="D17" s="60">
        <f>D26/C26*C17</f>
        <v>12.464426313105555</v>
      </c>
      <c r="E17" s="61">
        <v>113.66</v>
      </c>
      <c r="F17" s="60">
        <f>(F26/E26)*E17</f>
        <v>16.973032563110387</v>
      </c>
      <c r="G17" s="75">
        <f t="shared" si="0"/>
        <v>29.437458876215942</v>
      </c>
    </row>
    <row r="18" spans="1:8" s="52" customFormat="1" ht="15" thickBot="1" x14ac:dyDescent="0.25">
      <c r="A18" s="43">
        <v>5</v>
      </c>
      <c r="B18" s="59" t="s">
        <v>18</v>
      </c>
      <c r="C18" s="60">
        <v>4151</v>
      </c>
      <c r="D18" s="60">
        <f>D26/C26*C18</f>
        <v>50.675645079041296</v>
      </c>
      <c r="E18" s="61">
        <v>169.346</v>
      </c>
      <c r="F18" s="60">
        <f>(F26/E26)*E18</f>
        <v>25.288713465005202</v>
      </c>
      <c r="G18" s="75">
        <f t="shared" si="0"/>
        <v>75.96435854404649</v>
      </c>
    </row>
    <row r="19" spans="1:8" s="52" customFormat="1" ht="15" thickBot="1" x14ac:dyDescent="0.25">
      <c r="A19" s="43">
        <v>6</v>
      </c>
      <c r="B19" s="59" t="s">
        <v>19</v>
      </c>
      <c r="C19" s="60">
        <v>1144</v>
      </c>
      <c r="D19" s="60">
        <f>D26/C26*C19</f>
        <v>13.966017338092806</v>
      </c>
      <c r="E19" s="61">
        <v>126.161</v>
      </c>
      <c r="F19" s="60">
        <f>(F26/E26)*E19</f>
        <v>18.839827214451606</v>
      </c>
      <c r="G19" s="75">
        <f t="shared" si="0"/>
        <v>32.805844552544414</v>
      </c>
    </row>
    <row r="20" spans="1:8" ht="15" thickBot="1" x14ac:dyDescent="0.25">
      <c r="A20" s="43">
        <v>7</v>
      </c>
      <c r="B20" s="59" t="s">
        <v>20</v>
      </c>
      <c r="C20" s="60">
        <v>1681</v>
      </c>
      <c r="D20" s="60">
        <f>(D26/C26)*C20</f>
        <v>20.521744008159096</v>
      </c>
      <c r="E20" s="61">
        <v>167.71899999999999</v>
      </c>
      <c r="F20" s="60">
        <f>(F26/E26)*E20</f>
        <v>25.045750910191014</v>
      </c>
      <c r="G20" s="75">
        <f t="shared" si="0"/>
        <v>45.567494918350107</v>
      </c>
    </row>
    <row r="21" spans="1:8" ht="15" thickBot="1" x14ac:dyDescent="0.25">
      <c r="A21" s="43">
        <v>8</v>
      </c>
      <c r="B21" s="59" t="s">
        <v>21</v>
      </c>
      <c r="C21" s="60">
        <v>908</v>
      </c>
      <c r="D21" s="60">
        <f>D26/C26*C21</f>
        <v>11.08491585925548</v>
      </c>
      <c r="E21" s="61">
        <v>87.838999999999999</v>
      </c>
      <c r="F21" s="60">
        <f>(F26/E26)*E21</f>
        <v>13.11714065908018</v>
      </c>
      <c r="G21" s="75">
        <f t="shared" si="0"/>
        <v>24.20205651833566</v>
      </c>
    </row>
    <row r="22" spans="1:8" ht="15" thickBot="1" x14ac:dyDescent="0.25">
      <c r="A22" s="43">
        <v>9</v>
      </c>
      <c r="B22" s="59" t="s">
        <v>22</v>
      </c>
      <c r="C22" s="60">
        <v>2236</v>
      </c>
      <c r="D22" s="60">
        <f>(D26/C26)*C22</f>
        <v>27.297215706272304</v>
      </c>
      <c r="E22" s="61">
        <v>157.52699999999999</v>
      </c>
      <c r="F22" s="60">
        <f>(F26/E26)*E22</f>
        <v>23.523762982307666</v>
      </c>
      <c r="G22" s="75">
        <f t="shared" si="0"/>
        <v>50.82097868857997</v>
      </c>
    </row>
    <row r="23" spans="1:8" ht="15" thickBot="1" x14ac:dyDescent="0.25">
      <c r="A23" s="43">
        <v>10</v>
      </c>
      <c r="B23" s="59" t="s">
        <v>27</v>
      </c>
      <c r="C23" s="60">
        <v>1707</v>
      </c>
      <c r="D23" s="60">
        <f>(D26/C26)*C23</f>
        <v>20.839153493115752</v>
      </c>
      <c r="E23" s="61">
        <v>225.55799999999999</v>
      </c>
      <c r="F23" s="60">
        <f>(F26/E26)*E23</f>
        <v>33.682942801953651</v>
      </c>
      <c r="G23" s="75">
        <f t="shared" si="0"/>
        <v>54.522096295069403</v>
      </c>
    </row>
    <row r="24" spans="1:8" ht="15" thickBot="1" x14ac:dyDescent="0.25">
      <c r="A24" s="43">
        <v>11</v>
      </c>
      <c r="B24" s="62" t="s">
        <v>23</v>
      </c>
      <c r="C24" s="63">
        <v>1309</v>
      </c>
      <c r="D24" s="60">
        <f>(D26/C26)*C24</f>
        <v>15.980346761856191</v>
      </c>
      <c r="E24" s="64">
        <v>188.46100000000001</v>
      </c>
      <c r="F24" s="60">
        <f>(F26/E26)*E24</f>
        <v>28.143187487914364</v>
      </c>
      <c r="G24" s="75">
        <f t="shared" si="0"/>
        <v>44.123534249770557</v>
      </c>
      <c r="H24" s="7"/>
    </row>
    <row r="25" spans="1:8" ht="14.25" customHeight="1" thickBot="1" x14ac:dyDescent="0.25">
      <c r="A25" s="32"/>
      <c r="B25" s="67" t="s">
        <v>30</v>
      </c>
      <c r="C25" s="68">
        <f>SUM(C15:C24)</f>
        <v>17649</v>
      </c>
      <c r="D25" s="69">
        <f>SUM(D15:D24)</f>
        <v>215.45999999999998</v>
      </c>
      <c r="E25" s="70">
        <f>SUM(E15:E24)</f>
        <v>1442.829</v>
      </c>
      <c r="F25" s="69">
        <f>SUM(F15:F24)</f>
        <v>215.45999999999995</v>
      </c>
      <c r="G25" s="71">
        <f>SUM(G15:G24)</f>
        <v>430.91999999999985</v>
      </c>
    </row>
    <row r="26" spans="1:8" ht="14.45" hidden="1" customHeight="1" thickBot="1" x14ac:dyDescent="0.25">
      <c r="A26" s="32"/>
      <c r="B26" s="45" t="s">
        <v>32</v>
      </c>
      <c r="C26" s="46">
        <f>SUM(C15:C24)</f>
        <v>17649</v>
      </c>
      <c r="D26" s="47">
        <f>G26/2</f>
        <v>215.45999999999995</v>
      </c>
      <c r="E26" s="48">
        <f>SUM(E15:E24)</f>
        <v>1442.829</v>
      </c>
      <c r="F26" s="49">
        <f>G26/2</f>
        <v>215.45999999999995</v>
      </c>
      <c r="G26" s="50">
        <f>G33*0.5</f>
        <v>430.9199999999999</v>
      </c>
    </row>
    <row r="27" spans="1:8" ht="15" thickBot="1" x14ac:dyDescent="0.25">
      <c r="A27" s="32"/>
      <c r="B27" s="44" t="s">
        <v>35</v>
      </c>
      <c r="C27" s="51">
        <f>SUM(C13+C25)</f>
        <v>35577</v>
      </c>
      <c r="D27" s="51">
        <f>SUM(D13+D25)</f>
        <v>430.91999999999996</v>
      </c>
      <c r="E27" s="50">
        <f>SUM(E13+E25)</f>
        <v>1511.6789999999999</v>
      </c>
      <c r="F27" s="51">
        <f>SUM(F13+F25)</f>
        <v>430.9199999999999</v>
      </c>
      <c r="G27" s="50">
        <f>SUM(G13+G25)</f>
        <v>861.83999999999969</v>
      </c>
    </row>
    <row r="28" spans="1:8" ht="15.75" hidden="1" thickBot="1" x14ac:dyDescent="0.3">
      <c r="A28" s="32"/>
      <c r="B28" s="21"/>
      <c r="C28" s="18">
        <f>SUM(C15:C25)</f>
        <v>35298</v>
      </c>
      <c r="D28" s="19"/>
      <c r="E28" s="19"/>
      <c r="F28" s="19"/>
      <c r="G28" s="38"/>
    </row>
    <row r="29" spans="1:8" ht="17.25" customHeight="1" x14ac:dyDescent="0.25">
      <c r="A29" s="32"/>
      <c r="B29" s="21" t="s">
        <v>14</v>
      </c>
      <c r="C29" s="19"/>
      <c r="D29" s="19"/>
      <c r="E29" s="19"/>
      <c r="F29" s="19"/>
      <c r="G29" s="54">
        <v>2462.4</v>
      </c>
    </row>
    <row r="30" spans="1:8" ht="16.5" customHeight="1" x14ac:dyDescent="0.2">
      <c r="A30" s="32"/>
      <c r="B30" s="55" t="s">
        <v>39</v>
      </c>
      <c r="C30" s="33"/>
      <c r="D30" s="33"/>
      <c r="E30" s="32"/>
      <c r="F30" s="32"/>
      <c r="G30" s="56">
        <f>G29*0.1</f>
        <v>246.24</v>
      </c>
    </row>
    <row r="31" spans="1:8" ht="18" customHeight="1" x14ac:dyDescent="0.2">
      <c r="A31" s="32"/>
      <c r="B31" s="57" t="s">
        <v>40</v>
      </c>
      <c r="C31" s="34"/>
      <c r="D31" s="34"/>
      <c r="E31" s="32"/>
      <c r="F31" s="32"/>
      <c r="G31" s="56">
        <f>G29*0.5</f>
        <v>1231.2</v>
      </c>
    </row>
    <row r="32" spans="1:8" ht="33" customHeight="1" x14ac:dyDescent="0.2">
      <c r="A32" s="32"/>
      <c r="B32" s="85" t="s">
        <v>36</v>
      </c>
      <c r="C32" s="85"/>
      <c r="D32" s="85"/>
      <c r="E32" s="85"/>
      <c r="F32" s="32"/>
      <c r="G32" s="56">
        <f>G29*0.05</f>
        <v>123.12</v>
      </c>
    </row>
    <row r="33" spans="2:7" ht="17.25" customHeight="1" x14ac:dyDescent="0.2">
      <c r="B33" s="35" t="s">
        <v>26</v>
      </c>
      <c r="C33" s="32"/>
      <c r="D33" s="32"/>
      <c r="E33" s="32"/>
      <c r="F33" s="32"/>
      <c r="G33" s="56">
        <f>G29-G30-G31-G32</f>
        <v>861.8399999999998</v>
      </c>
    </row>
    <row r="34" spans="2:7" ht="12.75" x14ac:dyDescent="0.2">
      <c r="B34" s="35" t="s">
        <v>37</v>
      </c>
      <c r="C34" s="32"/>
      <c r="D34" s="32"/>
      <c r="E34" s="32"/>
      <c r="F34" s="32"/>
      <c r="G34" s="58">
        <f>G33*0.5</f>
        <v>430.9199999999999</v>
      </c>
    </row>
    <row r="35" spans="2:7" ht="12.75" x14ac:dyDescent="0.2">
      <c r="B35" s="35" t="s">
        <v>38</v>
      </c>
      <c r="C35" s="32"/>
      <c r="D35" s="32"/>
      <c r="E35" s="32"/>
      <c r="F35" s="32"/>
      <c r="G35" s="58">
        <f>G33*0.5</f>
        <v>430.9199999999999</v>
      </c>
    </row>
    <row r="36" spans="2:7" ht="12.75" x14ac:dyDescent="0.2">
      <c r="B36" s="32"/>
      <c r="C36" s="32"/>
      <c r="D36" s="32"/>
      <c r="E36" s="32"/>
      <c r="F36" s="32"/>
      <c r="G36" s="36"/>
    </row>
    <row r="37" spans="2:7" ht="12.75" x14ac:dyDescent="0.2">
      <c r="B37" s="32"/>
      <c r="C37" s="32"/>
      <c r="D37" s="32"/>
      <c r="E37" s="32"/>
      <c r="F37" s="32"/>
      <c r="G37" s="36"/>
    </row>
    <row r="38" spans="2:7" x14ac:dyDescent="0.2">
      <c r="C38" s="6"/>
    </row>
    <row r="39" spans="2:7" x14ac:dyDescent="0.2">
      <c r="B39" s="8"/>
      <c r="C39" s="9"/>
    </row>
    <row r="40" spans="2:7" x14ac:dyDescent="0.2">
      <c r="B40" s="8"/>
      <c r="C40" s="9"/>
    </row>
    <row r="41" spans="2:7" x14ac:dyDescent="0.2">
      <c r="B41" s="8"/>
      <c r="C41" s="9"/>
    </row>
  </sheetData>
  <mergeCells count="5">
    <mergeCell ref="F3:G3"/>
    <mergeCell ref="C9:C10"/>
    <mergeCell ref="B14:F14"/>
    <mergeCell ref="B12:F12"/>
    <mergeCell ref="B32:E32"/>
  </mergeCells>
  <phoneticPr fontId="1" type="noConversion"/>
  <pageMargins left="0.39370078740157483" right="0.39370078740157483" top="0.39370078740157483" bottom="0.39370078740157483" header="0.51181102362204722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>WinXP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Jovita Šumskienė</cp:lastModifiedBy>
  <cp:lastPrinted>2022-03-10T06:04:49Z</cp:lastPrinted>
  <dcterms:created xsi:type="dcterms:W3CDTF">2009-03-16T12:29:24Z</dcterms:created>
  <dcterms:modified xsi:type="dcterms:W3CDTF">2022-03-25T05:49:02Z</dcterms:modified>
</cp:coreProperties>
</file>