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8800" windowHeight="12435" activeTab="7"/>
  </bookViews>
  <sheets>
    <sheet name="pajamos (1)" sheetId="11" r:id="rId1"/>
    <sheet name="įmokos (2)" sheetId="28" r:id="rId2"/>
    <sheet name="savivaldybės funkcijos(3)" sheetId="24" r:id="rId3"/>
    <sheet name="v.f.(4)" sheetId="32" r:id="rId4"/>
    <sheet name="ugdymo reikmėms(5)" sheetId="29" r:id="rId5"/>
    <sheet name="kt_ dotacijos (6)" sheetId="21" r:id="rId6"/>
    <sheet name="biudz įst paj (7)" sheetId="25" r:id="rId7"/>
    <sheet name="programos(9)" sheetId="6" r:id="rId8"/>
  </sheets>
  <definedNames>
    <definedName name="_xlnm.Print_Titles" localSheetId="6">'biudz įst paj (7)'!$8:$11</definedName>
    <definedName name="_xlnm.Print_Titles" localSheetId="1">'įmokos (2)'!$8:$8</definedName>
    <definedName name="_xlnm.Print_Titles" localSheetId="5">'kt_ dotacijos (6)'!$8:$11</definedName>
    <definedName name="_xlnm.Print_Titles" localSheetId="0">'pajamos (1)'!$8:$8</definedName>
    <definedName name="_xlnm.Print_Titles" localSheetId="2">'savivaldybės funkcijos(3)'!$9:$12</definedName>
    <definedName name="_xlnm.Print_Titles" localSheetId="4">'ugdymo reikmėms(5)'!$9:$12</definedName>
    <definedName name="_xlnm.Print_Titles" localSheetId="3">'v.f.(4)'!#REF!</definedName>
  </definedNames>
  <calcPr calcId="145621"/>
</workbook>
</file>

<file path=xl/calcChain.xml><?xml version="1.0" encoding="utf-8"?>
<calcChain xmlns="http://schemas.openxmlformats.org/spreadsheetml/2006/main">
  <c r="F14" i="6" l="1"/>
  <c r="G14" i="6"/>
  <c r="G28" i="21"/>
  <c r="F27" i="21"/>
  <c r="F28" i="21" s="1"/>
  <c r="G27" i="21"/>
  <c r="H27" i="21"/>
  <c r="E24" i="21"/>
  <c r="E22" i="21"/>
  <c r="E14" i="6" l="1"/>
  <c r="E17" i="6"/>
  <c r="F17" i="6"/>
  <c r="G17" i="6"/>
  <c r="E16" i="6"/>
  <c r="F16" i="6"/>
  <c r="E15" i="6"/>
  <c r="F15" i="6"/>
  <c r="G15" i="6"/>
  <c r="E13" i="6"/>
  <c r="F13" i="6"/>
  <c r="G13" i="6"/>
  <c r="F12" i="6"/>
  <c r="F40" i="24"/>
  <c r="G40" i="24"/>
  <c r="H40" i="24"/>
  <c r="F39" i="24"/>
  <c r="G39" i="24"/>
  <c r="H39" i="24"/>
  <c r="F37" i="24"/>
  <c r="G37" i="24"/>
  <c r="H37" i="24"/>
  <c r="E16" i="25" l="1"/>
  <c r="C14" i="28"/>
  <c r="F21" i="25" l="1"/>
  <c r="G21" i="25"/>
  <c r="H21" i="25"/>
  <c r="E12" i="25"/>
  <c r="D19" i="28"/>
  <c r="E19" i="28"/>
  <c r="F19" i="28"/>
  <c r="E18" i="24" l="1"/>
  <c r="F22" i="25" l="1"/>
  <c r="G22" i="25"/>
  <c r="H22" i="25"/>
  <c r="C20" i="11"/>
  <c r="F19" i="21"/>
  <c r="G19" i="21"/>
  <c r="H19" i="21"/>
  <c r="C10" i="11" l="1"/>
  <c r="F26" i="21" l="1"/>
  <c r="G26" i="21"/>
  <c r="H26" i="21"/>
  <c r="F25" i="21"/>
  <c r="G25" i="21"/>
  <c r="H25" i="21"/>
  <c r="E12" i="21"/>
  <c r="E23" i="21"/>
  <c r="E13" i="21"/>
  <c r="F15" i="32"/>
  <c r="G15" i="32"/>
  <c r="H15" i="32"/>
  <c r="E12" i="32"/>
  <c r="E13" i="32"/>
  <c r="F42" i="24" l="1"/>
  <c r="G42" i="24"/>
  <c r="H42" i="24"/>
  <c r="F41" i="24"/>
  <c r="G41" i="24"/>
  <c r="H41" i="24"/>
  <c r="G16" i="6" s="1"/>
  <c r="F38" i="24"/>
  <c r="G38" i="24"/>
  <c r="H38" i="24"/>
  <c r="F26" i="24"/>
  <c r="G26" i="24"/>
  <c r="H26" i="24"/>
  <c r="E35" i="24"/>
  <c r="E33" i="24"/>
  <c r="E27" i="24" l="1"/>
  <c r="E15" i="21"/>
  <c r="E16" i="21"/>
  <c r="E17" i="21"/>
  <c r="E18" i="21"/>
  <c r="E29" i="29"/>
  <c r="E30" i="29"/>
  <c r="E24" i="29"/>
  <c r="E27" i="29"/>
  <c r="E28" i="29"/>
  <c r="E21" i="21" l="1"/>
  <c r="E24" i="24" l="1"/>
  <c r="E23" i="24"/>
  <c r="E19" i="25"/>
  <c r="C17" i="28"/>
  <c r="E17" i="25"/>
  <c r="C15" i="28"/>
  <c r="E26" i="29"/>
  <c r="E25" i="29"/>
  <c r="C10" i="28" l="1"/>
  <c r="D19" i="6" l="1"/>
  <c r="G23" i="25" l="1"/>
  <c r="F23" i="25"/>
  <c r="E30" i="24"/>
  <c r="E20" i="21" l="1"/>
  <c r="E14" i="21"/>
  <c r="E19" i="24" l="1"/>
  <c r="E20" i="24"/>
  <c r="E21" i="24"/>
  <c r="E13" i="24"/>
  <c r="E26" i="21" l="1"/>
  <c r="H23" i="25" l="1"/>
  <c r="E14" i="32" l="1"/>
  <c r="F33" i="29" l="1"/>
  <c r="E12" i="6" s="1"/>
  <c r="G33" i="29"/>
  <c r="F18" i="6" s="1"/>
  <c r="F20" i="6" s="1"/>
  <c r="H33" i="29"/>
  <c r="G12" i="6" s="1"/>
  <c r="E14" i="25"/>
  <c r="C11" i="28"/>
  <c r="C12" i="28"/>
  <c r="E15" i="25"/>
  <c r="E20" i="25"/>
  <c r="C18" i="28"/>
  <c r="E19" i="21"/>
  <c r="E18" i="25"/>
  <c r="C16" i="28"/>
  <c r="E13" i="29" l="1"/>
  <c r="E21" i="29" l="1"/>
  <c r="H16" i="32" l="1"/>
  <c r="G16" i="32"/>
  <c r="F16" i="32"/>
  <c r="E16" i="32" l="1"/>
  <c r="E15" i="32"/>
  <c r="E16" i="24"/>
  <c r="E36" i="24" l="1"/>
  <c r="E32" i="29"/>
  <c r="E18" i="6" l="1"/>
  <c r="E20" i="6" s="1"/>
  <c r="G18" i="6"/>
  <c r="G20" i="6" l="1"/>
  <c r="D20" i="6" s="1"/>
  <c r="D18" i="6"/>
  <c r="E42" i="24" l="1"/>
  <c r="E34" i="24"/>
  <c r="F34" i="29"/>
  <c r="G34" i="29"/>
  <c r="H34" i="29"/>
  <c r="E31" i="29"/>
  <c r="E22" i="25" l="1"/>
  <c r="H43" i="24"/>
  <c r="H45" i="24" s="1"/>
  <c r="F43" i="24"/>
  <c r="F45" i="24" s="1"/>
  <c r="G43" i="24"/>
  <c r="G45" i="24" s="1"/>
  <c r="E23" i="29" l="1"/>
  <c r="E16" i="29"/>
  <c r="E17" i="29"/>
  <c r="E18" i="29"/>
  <c r="E19" i="29"/>
  <c r="E20" i="29"/>
  <c r="E22" i="29"/>
  <c r="E28" i="24"/>
  <c r="E29" i="24"/>
  <c r="E22" i="24"/>
  <c r="E17" i="24"/>
  <c r="E25" i="24"/>
  <c r="E21" i="25" l="1"/>
  <c r="C13" i="28"/>
  <c r="E23" i="25" l="1"/>
  <c r="E39" i="24"/>
  <c r="D17" i="6" l="1"/>
  <c r="E31" i="24" l="1"/>
  <c r="D15" i="6" l="1"/>
  <c r="E15" i="29"/>
  <c r="E37" i="24"/>
  <c r="E38" i="24"/>
  <c r="E40" i="24"/>
  <c r="E14" i="29" l="1"/>
  <c r="E33" i="29" l="1"/>
  <c r="E14" i="24"/>
  <c r="E15" i="24"/>
  <c r="E34" i="29" l="1"/>
  <c r="C19" i="28"/>
  <c r="E13" i="25" l="1"/>
  <c r="D14" i="6" l="1"/>
  <c r="E41" i="24" l="1"/>
  <c r="I25" i="21"/>
  <c r="E32" i="24"/>
  <c r="E25" i="21"/>
  <c r="E26" i="24" l="1"/>
  <c r="E44" i="24"/>
  <c r="D12" i="6"/>
  <c r="D13" i="6"/>
  <c r="E43" i="24" l="1"/>
  <c r="E45" i="24" l="1"/>
  <c r="D16" i="6" l="1"/>
  <c r="E27" i="21" l="1"/>
  <c r="H28" i="21"/>
  <c r="E28" i="21"/>
</calcChain>
</file>

<file path=xl/sharedStrings.xml><?xml version="1.0" encoding="utf-8"?>
<sst xmlns="http://schemas.openxmlformats.org/spreadsheetml/2006/main" count="339" uniqueCount="172">
  <si>
    <t>Iš viso</t>
  </si>
  <si>
    <t>Iš jų</t>
  </si>
  <si>
    <t>išlaidoms</t>
  </si>
  <si>
    <t>turtui įsigyti</t>
  </si>
  <si>
    <t>iš viso</t>
  </si>
  <si>
    <t>iš jų darbo užmokesčiui</t>
  </si>
  <si>
    <t>Savivaldybės administracija</t>
  </si>
  <si>
    <t>IŠ VISO:</t>
  </si>
  <si>
    <t xml:space="preserve">Programos pavadinimas </t>
  </si>
  <si>
    <t>Ugdymo kokybės ir modernios aplinkos užtikrinimo programa</t>
  </si>
  <si>
    <t>Programos kodas</t>
  </si>
  <si>
    <t>01</t>
  </si>
  <si>
    <t>02</t>
  </si>
  <si>
    <t>07</t>
  </si>
  <si>
    <t>Eil.Nr.</t>
  </si>
  <si>
    <t>Pajamų pavadinimas</t>
  </si>
  <si>
    <t>IŠ VISO</t>
  </si>
  <si>
    <t>Ekonominės ir projektinės veiklos programa</t>
  </si>
  <si>
    <t>Programos kodas, pavadinimas</t>
  </si>
  <si>
    <t xml:space="preserve">Asignavimų valdytojo pavadinimas </t>
  </si>
  <si>
    <t>Priemonės pavadinimas</t>
  </si>
  <si>
    <t>Plungės rajono seniūnijų veikla</t>
  </si>
  <si>
    <t>Iš viso 01 programai</t>
  </si>
  <si>
    <t>Iš viso 02 programai</t>
  </si>
  <si>
    <t>Iš viso 07 programai</t>
  </si>
  <si>
    <t>Savivaldybės veiklos valdymo programa</t>
  </si>
  <si>
    <t>Eil. Nr.</t>
  </si>
  <si>
    <t xml:space="preserve">                  Plungės rajono savivaldybės </t>
  </si>
  <si>
    <t xml:space="preserve">                  3 priedas</t>
  </si>
  <si>
    <t xml:space="preserve">              IŠ VISO:</t>
  </si>
  <si>
    <t>tūkst. Eur</t>
  </si>
  <si>
    <t xml:space="preserve">IŠ VISO ASIGNAVIMŲ </t>
  </si>
  <si>
    <t>Dotacijos:</t>
  </si>
  <si>
    <t xml:space="preserve">  Plungės rajono savivaldybės </t>
  </si>
  <si>
    <t xml:space="preserve">  6 priedas</t>
  </si>
  <si>
    <t xml:space="preserve">                  9 priedas</t>
  </si>
  <si>
    <t>iš jų: paskolų grąžinimas</t>
  </si>
  <si>
    <t>IŠ VISO ASIGNAVIMŲ (9eil.-10eil.)</t>
  </si>
  <si>
    <t>iš jų - paskolų grąžinimas</t>
  </si>
  <si>
    <t>42.34.</t>
  </si>
  <si>
    <t>PLUNGĖS RAJONO SAVIVALDYBĖS 2021 METŲ BIUDŽETO PAJAMŲ PAKEITIMAI (PADIDINTA+, SUMAŽINTA -)</t>
  </si>
  <si>
    <t>ASIGNAVIMŲ SAVARANKIŠKOSIOMS SAVIVALDYBĖS FUNKCIJOMS VYKDYTI 2021 METAIS PASKIRSTYMO PAKEITIMAI (PADIDINTA+, SUMAŽINTA -)</t>
  </si>
  <si>
    <t>2021 METŲ KITŲ  DOTACIJŲ PASKIRSTYMO PAKEITIMAI (PADIDINTA+, SUMAŽINTA -)</t>
  </si>
  <si>
    <t>PLUNGĖS RAJONO SAVIVALDYBĖS 2021 METŲ BIUDŽETO ASIGNAVIMŲ PASKIRSTYMO PAGAL 2021-2023 METŲ STRATEGINIO VEIKLOS PLANO PROGRAMAS PAKEITIMAI (PADIDINTA+, SUMAŽINTA -)</t>
  </si>
  <si>
    <t xml:space="preserve">  2 priedas</t>
  </si>
  <si>
    <t>Eil.   Nr.</t>
  </si>
  <si>
    <t>Įstaigos pavadinimas</t>
  </si>
  <si>
    <t>Pajamos už prekes ir paslaugas</t>
  </si>
  <si>
    <t>Įmokos už išlaikymą švietimo, socialinės apsaugos ir kitose įstaigose</t>
  </si>
  <si>
    <t>Pajamos už ilgalaikio ir trumpalaikio materialiojo turto nuomą</t>
  </si>
  <si>
    <t>„Ryto“ pagrindinė mokykla</t>
  </si>
  <si>
    <t>Senamiesčio mokykla</t>
  </si>
  <si>
    <t>Lopšelis-darželis „Pasaka“</t>
  </si>
  <si>
    <t>Viso:</t>
  </si>
  <si>
    <t>BIUDŽETINIŲ ĮSTAIGŲ  PAJAMŲ UŽ PREKES, TEIKIAMAS PASLAUGAS IR TURTO NUOMĄ ĮMOKŲ 2021 M.  Į SAVIVALDYBĖS BIUDŽETĄ PAKEITIMAI (PADIDINTA+, SUMAŽINTA -)</t>
  </si>
  <si>
    <t>2021 METŲ BIUDŽETINIŲ ĮSTAIGŲ GAUNAMŲ LĖŠŲ IR PAJAMŲ UŽ NUOMĄ  PASKIRSTYMO PAKEITIMAI (PADIDINTA+, SUMAŽINTA -)</t>
  </si>
  <si>
    <t xml:space="preserve">  7 priedas</t>
  </si>
  <si>
    <t>04</t>
  </si>
  <si>
    <t>Iš viso 04 programai</t>
  </si>
  <si>
    <t xml:space="preserve">Žemaičių dailės muziejus </t>
  </si>
  <si>
    <t>06</t>
  </si>
  <si>
    <t>Investicijų ir kiti projektai (prisidėti prie projektų)</t>
  </si>
  <si>
    <t>Lopšelio-darželio „Pasaka“ veikla</t>
  </si>
  <si>
    <t xml:space="preserve">                  5 priedas</t>
  </si>
  <si>
    <t>2021 METŲ VALSTYBĖS BIUDŽETO SPECIALIOSIOS TIKSLINĖS DOTACIJOS,  SKIRIAMOS UGDYMO REIKMĖMS FINANSUOTI, PASKIRSTYMO PAKEITIMAI (PADIDINTA+, SUMAŽINTA -)</t>
  </si>
  <si>
    <t>Senamiesčio mokyklos veikla</t>
  </si>
  <si>
    <t>„Ryto“ pagrindinės mokyklos veikla</t>
  </si>
  <si>
    <t>42.33.</t>
  </si>
  <si>
    <t>Iš viso 06 programai</t>
  </si>
  <si>
    <t>13.</t>
  </si>
  <si>
    <t>Biudžetinių įstaigų pajamos už prekes ir paslaugas</t>
  </si>
  <si>
    <t>Socialiai saugios ir sveikos aplinkos kūrimo programa</t>
  </si>
  <si>
    <t>Kultūros ir sporto programa</t>
  </si>
  <si>
    <t>08</t>
  </si>
  <si>
    <t>Iš viso 08 programai</t>
  </si>
  <si>
    <t>Infrastruktūros objektų priežiūros ir ūkinių subjektų rėmimo programa</t>
  </si>
  <si>
    <t>„Babrungo“ progimnazija</t>
  </si>
  <si>
    <t>„Babrungo“ progimnazijos veikla</t>
  </si>
  <si>
    <t>Akademiko Adolfo Jucio progimnazija</t>
  </si>
  <si>
    <t>Akademiko Adolfo Jucio progimnazijos veikla</t>
  </si>
  <si>
    <t>Kulių gimnazija</t>
  </si>
  <si>
    <t>Kulių gimnazijos veikla</t>
  </si>
  <si>
    <t>„Saulės“  gimnazija</t>
  </si>
  <si>
    <t>„Saulės“  gimnazijos veikla</t>
  </si>
  <si>
    <t xml:space="preserve">Specialiojo ugdymo centras </t>
  </si>
  <si>
    <t>Specialiojo ugdymo centro veikla</t>
  </si>
  <si>
    <t>Žemaičių Kalvarijos M.Valančiaus gimnazija</t>
  </si>
  <si>
    <t>Žemaičių Kalvarijos M.Valančiaus gimnazijos veikla</t>
  </si>
  <si>
    <t>Žemaičių dailės muziejaus veikla</t>
  </si>
  <si>
    <t>Plungės sporto ir rekreacijos centras</t>
  </si>
  <si>
    <t>Plungės sporto ir rekreacijos centro veikla</t>
  </si>
  <si>
    <t>42.15.</t>
  </si>
  <si>
    <t xml:space="preserve">Socialinėms pašalpoms ir kompensacijoms skaičiuoti ir mokėti </t>
  </si>
  <si>
    <t>Lopšelis-darželis „Raudonkepuraitė“</t>
  </si>
  <si>
    <t>Lopšelio-darželio „Raudonkepuraitė“ veikla</t>
  </si>
  <si>
    <t>Lopšelis-darželis „Saulutė“</t>
  </si>
  <si>
    <t>Lopšelio-darželio „Saulutė“ veikla</t>
  </si>
  <si>
    <t>15.</t>
  </si>
  <si>
    <t>Plungės rajono savivaldybės administracija</t>
  </si>
  <si>
    <t>Ugdymo kokybės užtikrinimas</t>
  </si>
  <si>
    <t>42.12.</t>
  </si>
  <si>
    <t>Savivaldybės teikiamos paramos organizavimas</t>
  </si>
  <si>
    <t>Savivaldybės administracijos veikla</t>
  </si>
  <si>
    <t>49</t>
  </si>
  <si>
    <t>Liepijų mokykla</t>
  </si>
  <si>
    <t>Liepijų mokyklos veikla</t>
  </si>
  <si>
    <t xml:space="preserve">                  4 priedas</t>
  </si>
  <si>
    <t>2021 METŲ VALSTYBĖS BIUDŽETO SPECIALIOSIOS TIKSLINĖS DOTACIJOS,  SKIRIAMOS VALSTYBINĖMS (VALSTYBĖS PERDUOTOMS SAVIVALDYBĖMS) FUNKCIJOMS ATLIKTI, PASKIRSTYM) PAKEITIMAI (PADIDINTA+, SUMAŽINTA -)</t>
  </si>
  <si>
    <t>Alsėdžių Stanislovo Narutavičiaus gimnazija</t>
  </si>
  <si>
    <t xml:space="preserve"> Alsėdžių Stanislovo Narutavičiaus gimnazijos veikla</t>
  </si>
  <si>
    <t>Investicijų ir kiti projektai</t>
  </si>
  <si>
    <t>Žlibinų kultūros centras</t>
  </si>
  <si>
    <t>Žlibinų kultūros centro veikla</t>
  </si>
  <si>
    <t>Lopšelis-darželis „Nykštukas“</t>
  </si>
  <si>
    <t>Lopšelio-darželio „Nykštukas“ veikla</t>
  </si>
  <si>
    <t>Lopšelis-darželis „Rūtelė“</t>
  </si>
  <si>
    <t>Lopšelio-darželio „Rūtelė“ veikla</t>
  </si>
  <si>
    <t>Lopšelis-darželis „Vyturėlis“</t>
  </si>
  <si>
    <t>Lopšelio-darželio „Vyturėlis“ veikla</t>
  </si>
  <si>
    <t>Alsėdžių Stanislovo Narutavičiaus gimnazijos veikla</t>
  </si>
  <si>
    <t>14.</t>
  </si>
  <si>
    <t xml:space="preserve">  tarybos 2021 m. lapkričio 25 d. </t>
  </si>
  <si>
    <t xml:space="preserve">                  tarybos 2021 m. lapkričio 25 d. </t>
  </si>
  <si>
    <t xml:space="preserve">                  tarybos 2021 m. lapkričio  25 d. </t>
  </si>
  <si>
    <t>42.21.</t>
  </si>
  <si>
    <t>Visuomenės sveikatos rėmimo specialioji programa</t>
  </si>
  <si>
    <t>Plungės socialinių paslaugų centras</t>
  </si>
  <si>
    <t>Plungės socialinių paslaugų centro veikla</t>
  </si>
  <si>
    <t>Kulių kultūros centras</t>
  </si>
  <si>
    <t>Kulių kultūros centro veikla</t>
  </si>
  <si>
    <t>Neveiksnių asmenų būklės peržiūrėjimui užtikrinti</t>
  </si>
  <si>
    <t>8.22.</t>
  </si>
  <si>
    <t>neveiksnių asmenų būklės peržiūrėjimui užtikrinti</t>
  </si>
  <si>
    <t>17.17.</t>
  </si>
  <si>
    <t>8.59.</t>
  </si>
  <si>
    <t>M.Oginskio meno mokykla</t>
  </si>
  <si>
    <t>M.Oginskio meno mokyklos veikla</t>
  </si>
  <si>
    <t>Platelių meno mokykla</t>
  </si>
  <si>
    <t>Platelių meno mokyklos veikla</t>
  </si>
  <si>
    <t>Plungės paslaugų ir švietimo pagalbos centras</t>
  </si>
  <si>
    <t>Plungės paslaugų ir švietimo pagalbos centro veikla</t>
  </si>
  <si>
    <t>42.8.</t>
  </si>
  <si>
    <t>Savivaldybės turto valdymas</t>
  </si>
  <si>
    <t>42.37.</t>
  </si>
  <si>
    <t>Savivaldybės vietinės reikšmės keliams (gatvėms) tiesti, taisyti, prižiūrėti ir saugaus eismo sąlygoms užtikrinti</t>
  </si>
  <si>
    <t>42.40.</t>
  </si>
  <si>
    <t>42.41.</t>
  </si>
  <si>
    <t>Infrastruktūros plėtra savivaldybės ir fizinių ar juridinių asmenų jungtinės veiklos pagrindu</t>
  </si>
  <si>
    <t>Socialinei paramai mokiniams</t>
  </si>
  <si>
    <t>Socialinėms paslaugoms</t>
  </si>
  <si>
    <t xml:space="preserve">Neformaliojo vaikų švietimo programa </t>
  </si>
  <si>
    <t>Neformaliojo vaikų švietimo programa (vaikų vasaros stovykloms organizuoti)</t>
  </si>
  <si>
    <t>17.3.</t>
  </si>
  <si>
    <t>projektui  „Kraštovaizdžio planavimas, tvarkymas ir būklės gerinimas Plungės rajone" (VIPA)</t>
  </si>
  <si>
    <t>8.24.</t>
  </si>
  <si>
    <t>8.23.</t>
  </si>
  <si>
    <t>ugdymo reikmėms finansuoti</t>
  </si>
  <si>
    <t>Gyventojų pajamų mokestis</t>
  </si>
  <si>
    <t>stiprinti bendruomeninę veiklą savivaldybėse</t>
  </si>
  <si>
    <t>8.58.</t>
  </si>
  <si>
    <t>sveikatos priežiūros įstaigų patirtoms išlaidoms darbo užmokesčiui kompensuoti</t>
  </si>
  <si>
    <t>VšĮ Plungės rajono savivaldybės ligoninės programa</t>
  </si>
  <si>
    <t>VšĮ Plungės rajono greitosios medicinos pagalbos programa</t>
  </si>
  <si>
    <t>8.60.</t>
  </si>
  <si>
    <t>sveikatos priežiūros įstaigų patirtoms išlaidoms už ėminių COVID-19 ligos tyrimui ar greitajam testui paėmimo mobiliuosiuose punktuose ir COVID-19 ligos tyrimo ir greitojo testo atlikimo paslaugas</t>
  </si>
  <si>
    <t xml:space="preserve">                                                                                                                                                   tarybos 2021 m. lapkričio 25  d. </t>
  </si>
  <si>
    <t xml:space="preserve">                                                                                                                                             Plungės rajono savivaldybės </t>
  </si>
  <si>
    <t xml:space="preserve">skaitmeninio ugdymo plėtrai ir dėl pandemijos patirtiems mokymosi praradimams kompensuoti
</t>
  </si>
  <si>
    <t xml:space="preserve">                                                                                                                                   sprendimo Nr. T1-305</t>
  </si>
  <si>
    <t xml:space="preserve">                                                                                                               1 priedas</t>
  </si>
  <si>
    <t xml:space="preserve">  sprendimo Nr. T1-305</t>
  </si>
  <si>
    <t xml:space="preserve">                  sprendimo Nr. T1-305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</si>
</sst>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&quot;Lt&quot;_-;\-* #,##0.00\ &quot;Lt&quot;_-;_-* &quot;-&quot;??\ &quot;Lt&quot;_-;_-@_-"/>
    <numFmt numFmtId="165" formatCode="_-* #,##0.00\ _L_t_-;\-* #,##0.00\ _L_t_-;_-* &quot;-&quot;??\ _L_t_-;_-@_-"/>
    <numFmt numFmtId="166" formatCode="_(* #,##0.00_);_(* \(#,##0.00\);_(* &quot;-&quot;??_);_(@_)"/>
    <numFmt numFmtId="167" formatCode="0.0"/>
    <numFmt numFmtId="168" formatCode="0.000"/>
  </numFmts>
  <fonts count="14" x14ac:knownFonts="1">
    <font>
      <sz val="10"/>
      <name val="Arial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name val="Times New Roman"/>
      <family val="1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1"/>
      <color theme="0"/>
      <name val="Times New Roman"/>
      <family val="1"/>
      <charset val="186"/>
    </font>
    <font>
      <sz val="11"/>
      <color indexed="9"/>
      <name val="Times New Roman"/>
      <family val="1"/>
      <charset val="186"/>
    </font>
    <font>
      <b/>
      <sz val="11"/>
      <color indexed="9"/>
      <name val="Times New Roman"/>
      <family val="1"/>
      <charset val="186"/>
    </font>
    <font>
      <sz val="12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166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6" fillId="0" borderId="0"/>
    <xf numFmtId="0" fontId="8" fillId="0" borderId="0"/>
    <xf numFmtId="0" fontId="7" fillId="0" borderId="0"/>
  </cellStyleXfs>
  <cellXfs count="188">
    <xf numFmtId="0" fontId="0" fillId="0" borderId="0" xfId="0"/>
    <xf numFmtId="0" fontId="1" fillId="0" borderId="0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Fill="1"/>
    <xf numFmtId="0" fontId="1" fillId="0" borderId="1" xfId="0" applyFont="1" applyFill="1" applyBorder="1" applyAlignment="1">
      <alignment vertical="center" wrapText="1"/>
    </xf>
    <xf numFmtId="0" fontId="1" fillId="0" borderId="0" xfId="0" applyNumberFormat="1" applyFont="1" applyFill="1" applyAlignment="1">
      <alignment vertical="justify"/>
    </xf>
    <xf numFmtId="167" fontId="1" fillId="0" borderId="0" xfId="0" applyNumberFormat="1" applyFont="1" applyFill="1"/>
    <xf numFmtId="167" fontId="1" fillId="0" borderId="0" xfId="0" applyNumberFormat="1" applyFont="1" applyFill="1" applyAlignment="1">
      <alignment vertical="justify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/>
    <xf numFmtId="0" fontId="2" fillId="0" borderId="0" xfId="0" applyFont="1" applyFill="1" applyAlignment="1">
      <alignment horizontal="center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wrapText="1"/>
    </xf>
    <xf numFmtId="167" fontId="1" fillId="0" borderId="1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Alignment="1">
      <alignment horizontal="left"/>
    </xf>
    <xf numFmtId="168" fontId="1" fillId="0" borderId="1" xfId="0" applyNumberFormat="1" applyFont="1" applyFill="1" applyBorder="1" applyAlignment="1">
      <alignment horizontal="right" wrapText="1"/>
    </xf>
    <xf numFmtId="168" fontId="1" fillId="0" borderId="1" xfId="0" applyNumberFormat="1" applyFont="1" applyFill="1" applyBorder="1" applyAlignment="1">
      <alignment wrapText="1"/>
    </xf>
    <xf numFmtId="168" fontId="2" fillId="0" borderId="1" xfId="0" applyNumberFormat="1" applyFont="1" applyFill="1" applyBorder="1" applyAlignment="1">
      <alignment wrapText="1"/>
    </xf>
    <xf numFmtId="0" fontId="1" fillId="0" borderId="1" xfId="0" quotePrefix="1" applyNumberFormat="1" applyFont="1" applyFill="1" applyBorder="1" applyAlignment="1">
      <alignment horizontal="center" vertical="center" wrapText="1"/>
    </xf>
    <xf numFmtId="168" fontId="2" fillId="0" borderId="1" xfId="0" applyNumberFormat="1" applyFont="1" applyFill="1" applyBorder="1" applyAlignment="1">
      <alignment horizontal="right" wrapText="1"/>
    </xf>
    <xf numFmtId="168" fontId="1" fillId="0" borderId="0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horizontal="left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wrapText="1"/>
    </xf>
    <xf numFmtId="2" fontId="1" fillId="0" borderId="0" xfId="0" applyNumberFormat="1" applyFont="1" applyFill="1" applyBorder="1"/>
    <xf numFmtId="0" fontId="1" fillId="0" borderId="0" xfId="0" applyFont="1" applyFill="1" applyBorder="1" applyAlignment="1">
      <alignment horizontal="left"/>
    </xf>
    <xf numFmtId="0" fontId="1" fillId="0" borderId="1" xfId="0" applyFont="1" applyFill="1" applyBorder="1"/>
    <xf numFmtId="168" fontId="1" fillId="0" borderId="1" xfId="0" applyNumberFormat="1" applyFont="1" applyFill="1" applyBorder="1" applyAlignment="1">
      <alignment vertical="center" wrapText="1"/>
    </xf>
    <xf numFmtId="168" fontId="5" fillId="0" borderId="1" xfId="0" applyNumberFormat="1" applyFont="1" applyFill="1" applyBorder="1" applyAlignment="1">
      <alignment vertical="center" wrapText="1"/>
    </xf>
    <xf numFmtId="168" fontId="9" fillId="0" borderId="1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Fill="1" applyBorder="1" applyAlignment="1">
      <alignment wrapText="1"/>
    </xf>
    <xf numFmtId="168" fontId="1" fillId="0" borderId="0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/>
    </xf>
    <xf numFmtId="17" fontId="9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0" fillId="0" borderId="0" xfId="0" applyNumberFormat="1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quotePrefix="1" applyFont="1" applyFill="1" applyBorder="1" applyAlignment="1">
      <alignment vertical="center" wrapText="1"/>
    </xf>
    <xf numFmtId="167" fontId="12" fillId="0" borderId="9" xfId="0" applyNumberFormat="1" applyFont="1" applyFill="1" applyBorder="1" applyAlignment="1">
      <alignment vertical="center" wrapText="1"/>
    </xf>
    <xf numFmtId="167" fontId="11" fillId="0" borderId="0" xfId="0" applyNumberFormat="1" applyFont="1" applyFill="1" applyBorder="1" applyAlignment="1">
      <alignment vertical="center" wrapText="1"/>
    </xf>
    <xf numFmtId="167" fontId="12" fillId="0" borderId="0" xfId="0" applyNumberFormat="1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16" fontId="1" fillId="0" borderId="0" xfId="0" applyNumberFormat="1" applyFont="1" applyFill="1"/>
    <xf numFmtId="0" fontId="1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right" wrapText="1"/>
    </xf>
    <xf numFmtId="168" fontId="1" fillId="0" borderId="0" xfId="0" applyNumberFormat="1" applyFont="1" applyFill="1"/>
    <xf numFmtId="0" fontId="1" fillId="0" borderId="0" xfId="0" applyNumberFormat="1" applyFont="1" applyFill="1" applyBorder="1" applyAlignment="1">
      <alignment horizontal="right" vertical="center" wrapText="1"/>
    </xf>
    <xf numFmtId="167" fontId="1" fillId="0" borderId="0" xfId="0" applyNumberFormat="1" applyFont="1" applyFill="1" applyBorder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168" fontId="5" fillId="0" borderId="1" xfId="0" applyNumberFormat="1" applyFont="1" applyFill="1" applyBorder="1"/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quotePrefix="1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2" xfId="0" applyFont="1" applyFill="1" applyBorder="1"/>
    <xf numFmtId="0" fontId="1" fillId="0" borderId="2" xfId="0" applyFont="1" applyFill="1" applyBorder="1" applyAlignment="1">
      <alignment horizont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9" fillId="0" borderId="6" xfId="0" quotePrefix="1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167" fontId="1" fillId="0" borderId="4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4" xfId="0" quotePrefix="1" applyNumberFormat="1" applyFont="1" applyFill="1" applyBorder="1" applyAlignment="1">
      <alignment horizontal="center" vertical="center" wrapText="1"/>
    </xf>
    <xf numFmtId="167" fontId="1" fillId="0" borderId="1" xfId="0" applyNumberFormat="1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wrapText="1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wrapText="1"/>
    </xf>
    <xf numFmtId="168" fontId="1" fillId="2" borderId="1" xfId="0" applyNumberFormat="1" applyFont="1" applyFill="1" applyBorder="1" applyAlignment="1">
      <alignment horizontal="right"/>
    </xf>
    <xf numFmtId="0" fontId="5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168" fontId="2" fillId="2" borderId="1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horizontal="left"/>
    </xf>
    <xf numFmtId="0" fontId="1" fillId="2" borderId="7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left" wrapText="1"/>
    </xf>
    <xf numFmtId="168" fontId="1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168" fontId="2" fillId="2" borderId="1" xfId="0" applyNumberFormat="1" applyFont="1" applyFill="1" applyBorder="1" applyAlignment="1">
      <alignment horizontal="right" wrapTex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vertical="center" wrapText="1"/>
    </xf>
    <xf numFmtId="168" fontId="1" fillId="2" borderId="1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wrapText="1"/>
    </xf>
    <xf numFmtId="168" fontId="2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vertical="center" wrapText="1"/>
    </xf>
    <xf numFmtId="0" fontId="13" fillId="2" borderId="1" xfId="0" applyFont="1" applyFill="1" applyBorder="1" applyAlignment="1">
      <alignment wrapText="1"/>
    </xf>
    <xf numFmtId="0" fontId="1" fillId="2" borderId="1" xfId="0" quotePrefix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justify"/>
    </xf>
    <xf numFmtId="0" fontId="1" fillId="2" borderId="1" xfId="0" applyFont="1" applyFill="1" applyBorder="1" applyAlignment="1">
      <alignment vertical="justify" wrapText="1"/>
    </xf>
    <xf numFmtId="0" fontId="1" fillId="2" borderId="1" xfId="0" applyFont="1" applyFill="1" applyBorder="1" applyAlignment="1">
      <alignment horizontal="center" vertical="justify" wrapText="1"/>
    </xf>
    <xf numFmtId="49" fontId="1" fillId="2" borderId="1" xfId="0" applyNumberFormat="1" applyFont="1" applyFill="1" applyBorder="1" applyAlignment="1">
      <alignment horizontal="center" vertical="justify"/>
    </xf>
    <xf numFmtId="0" fontId="2" fillId="2" borderId="3" xfId="0" applyNumberFormat="1" applyFont="1" applyFill="1" applyBorder="1" applyAlignment="1">
      <alignment horizontal="center" vertical="justify" wrapText="1"/>
    </xf>
    <xf numFmtId="168" fontId="2" fillId="2" borderId="1" xfId="0" applyNumberFormat="1" applyFont="1" applyFill="1" applyBorder="1" applyAlignment="1">
      <alignment vertical="justify"/>
    </xf>
    <xf numFmtId="0" fontId="1" fillId="2" borderId="1" xfId="0" applyNumberFormat="1" applyFont="1" applyFill="1" applyBorder="1" applyAlignment="1">
      <alignment vertical="justify"/>
    </xf>
    <xf numFmtId="168" fontId="1" fillId="2" borderId="1" xfId="0" applyNumberFormat="1" applyFont="1" applyFill="1" applyBorder="1" applyAlignment="1">
      <alignment vertical="justify"/>
    </xf>
    <xf numFmtId="0" fontId="1" fillId="2" borderId="1" xfId="0" applyNumberFormat="1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right"/>
    </xf>
    <xf numFmtId="0" fontId="5" fillId="0" borderId="3" xfId="0" applyFont="1" applyFill="1" applyBorder="1" applyAlignment="1">
      <alignment horizontal="right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left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4" xfId="0" quotePrefix="1" applyNumberFormat="1" applyFont="1" applyFill="1" applyBorder="1" applyAlignment="1">
      <alignment horizontal="center" vertical="center" wrapText="1"/>
    </xf>
    <xf numFmtId="0" fontId="1" fillId="0" borderId="6" xfId="0" quotePrefix="1" applyNumberFormat="1" applyFont="1" applyFill="1" applyBorder="1" applyAlignment="1">
      <alignment horizontal="center" vertical="center" wrapText="1"/>
    </xf>
    <xf numFmtId="0" fontId="1" fillId="0" borderId="2" xfId="0" quotePrefix="1" applyNumberFormat="1" applyFont="1" applyFill="1" applyBorder="1" applyAlignment="1">
      <alignment horizontal="center" vertical="center" wrapText="1"/>
    </xf>
    <xf numFmtId="0" fontId="9" fillId="0" borderId="6" xfId="0" quotePrefix="1" applyNumberFormat="1" applyFont="1" applyFill="1" applyBorder="1" applyAlignment="1">
      <alignment horizontal="center" vertical="center" wrapText="1"/>
    </xf>
    <xf numFmtId="0" fontId="9" fillId="0" borderId="2" xfId="0" quotePrefix="1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9" fillId="0" borderId="4" xfId="0" quotePrefix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right" vertical="center" wrapText="1"/>
    </xf>
    <xf numFmtId="0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2" borderId="4" xfId="0" quotePrefix="1" applyFont="1" applyFill="1" applyBorder="1" applyAlignment="1">
      <alignment horizontal="center" vertical="center" wrapText="1"/>
    </xf>
    <xf numFmtId="0" fontId="1" fillId="2" borderId="6" xfId="0" quotePrefix="1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1" fillId="0" borderId="0" xfId="0" applyFont="1" applyFill="1" applyAlignment="1">
      <alignment horizontal="left"/>
    </xf>
    <xf numFmtId="0" fontId="2" fillId="2" borderId="7" xfId="0" applyNumberFormat="1" applyFont="1" applyFill="1" applyBorder="1" applyAlignment="1">
      <alignment horizontal="center" vertical="justify" wrapText="1"/>
    </xf>
    <xf numFmtId="0" fontId="2" fillId="2" borderId="3" xfId="0" applyNumberFormat="1" applyFont="1" applyFill="1" applyBorder="1" applyAlignment="1">
      <alignment horizontal="center" vertical="justify" wrapText="1"/>
    </xf>
    <xf numFmtId="0" fontId="1" fillId="2" borderId="1" xfId="0" applyNumberFormat="1" applyFont="1" applyFill="1" applyBorder="1" applyAlignment="1">
      <alignment horizontal="center" vertical="justify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justify" wrapText="1"/>
    </xf>
    <xf numFmtId="0" fontId="1" fillId="0" borderId="5" xfId="0" applyNumberFormat="1" applyFont="1" applyFill="1" applyBorder="1" applyAlignment="1">
      <alignment horizontal="right" vertical="justify"/>
    </xf>
    <xf numFmtId="0" fontId="1" fillId="2" borderId="1" xfId="0" applyNumberFormat="1" applyFont="1" applyFill="1" applyBorder="1" applyAlignment="1">
      <alignment horizontal="center" vertical="justify"/>
    </xf>
    <xf numFmtId="0" fontId="2" fillId="2" borderId="1" xfId="0" applyNumberFormat="1" applyFont="1" applyFill="1" applyBorder="1" applyAlignment="1">
      <alignment horizontal="center" vertical="justify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</cellXfs>
  <cellStyles count="9">
    <cellStyle name="Comma 2" xfId="1"/>
    <cellStyle name="Comma 3" xfId="2"/>
    <cellStyle name="Currency 2" xfId="3"/>
    <cellStyle name="Currency 2 2" xfId="4"/>
    <cellStyle name="Įprastas" xfId="0" builtinId="0"/>
    <cellStyle name="Įprastas 2" xfId="5"/>
    <cellStyle name="Normal 2" xfId="6"/>
    <cellStyle name="Normal 2 2" xfId="7"/>
    <cellStyle name="Normal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32"/>
  <sheetViews>
    <sheetView workbookViewId="0">
      <selection activeCell="L15" sqref="L15"/>
    </sheetView>
  </sheetViews>
  <sheetFormatPr defaultColWidth="9.140625" defaultRowHeight="15" x14ac:dyDescent="0.25"/>
  <cols>
    <col min="1" max="1" width="7.140625" style="9" customWidth="1"/>
    <col min="2" max="2" width="98.7109375" style="3" customWidth="1"/>
    <col min="3" max="3" width="12.42578125" style="3" customWidth="1"/>
    <col min="4" max="16384" width="9.140625" style="3"/>
  </cols>
  <sheetData>
    <row r="1" spans="1:4" ht="15" customHeight="1" x14ac:dyDescent="0.25">
      <c r="B1" s="131" t="s">
        <v>166</v>
      </c>
      <c r="C1" s="131"/>
    </row>
    <row r="2" spans="1:4" ht="15" customHeight="1" x14ac:dyDescent="0.25">
      <c r="B2" s="131" t="s">
        <v>165</v>
      </c>
      <c r="C2" s="131"/>
    </row>
    <row r="3" spans="1:4" ht="15" customHeight="1" x14ac:dyDescent="0.25">
      <c r="B3" s="131" t="s">
        <v>168</v>
      </c>
      <c r="C3" s="131"/>
    </row>
    <row r="4" spans="1:4" ht="15" customHeight="1" x14ac:dyDescent="0.25">
      <c r="B4" s="131" t="s">
        <v>169</v>
      </c>
      <c r="C4" s="131"/>
    </row>
    <row r="5" spans="1:4" ht="15" customHeight="1" x14ac:dyDescent="0.25">
      <c r="B5" s="8"/>
      <c r="C5" s="1"/>
    </row>
    <row r="6" spans="1:4" ht="16.5" customHeight="1" x14ac:dyDescent="0.25">
      <c r="B6" s="10" t="s">
        <v>40</v>
      </c>
      <c r="C6" s="1"/>
    </row>
    <row r="7" spans="1:4" ht="15.75" customHeight="1" x14ac:dyDescent="0.25">
      <c r="B7" s="10"/>
      <c r="C7" s="1" t="s">
        <v>30</v>
      </c>
    </row>
    <row r="8" spans="1:4" ht="24.75" customHeight="1" x14ac:dyDescent="0.25">
      <c r="A8" s="96" t="s">
        <v>14</v>
      </c>
      <c r="B8" s="97" t="s">
        <v>15</v>
      </c>
      <c r="C8" s="97" t="s">
        <v>0</v>
      </c>
    </row>
    <row r="9" spans="1:4" ht="18" customHeight="1" x14ac:dyDescent="0.25">
      <c r="A9" s="98">
        <v>1</v>
      </c>
      <c r="B9" s="99" t="s">
        <v>157</v>
      </c>
      <c r="C9" s="100">
        <v>236.1</v>
      </c>
    </row>
    <row r="10" spans="1:4" ht="17.25" customHeight="1" x14ac:dyDescent="0.25">
      <c r="A10" s="101">
        <v>8</v>
      </c>
      <c r="B10" s="102" t="s">
        <v>32</v>
      </c>
      <c r="C10" s="103">
        <f>SUM(C11:C15)</f>
        <v>223.17999999999998</v>
      </c>
    </row>
    <row r="11" spans="1:4" ht="18" customHeight="1" x14ac:dyDescent="0.25">
      <c r="A11" s="98" t="s">
        <v>131</v>
      </c>
      <c r="B11" s="104" t="s">
        <v>132</v>
      </c>
      <c r="C11" s="100">
        <v>-0.4</v>
      </c>
      <c r="D11" s="44">
        <v>36547.57</v>
      </c>
    </row>
    <row r="12" spans="1:4" ht="18" customHeight="1" x14ac:dyDescent="0.25">
      <c r="A12" s="98" t="s">
        <v>155</v>
      </c>
      <c r="B12" s="99" t="s">
        <v>156</v>
      </c>
      <c r="C12" s="100">
        <v>72.599999999999994</v>
      </c>
      <c r="D12" s="44"/>
    </row>
    <row r="13" spans="1:4" ht="29.25" customHeight="1" x14ac:dyDescent="0.25">
      <c r="A13" s="128" t="s">
        <v>154</v>
      </c>
      <c r="B13" s="99" t="s">
        <v>167</v>
      </c>
      <c r="C13" s="100">
        <v>-0.7</v>
      </c>
      <c r="D13" s="44"/>
    </row>
    <row r="14" spans="1:4" ht="17.25" customHeight="1" x14ac:dyDescent="0.25">
      <c r="A14" s="105" t="s">
        <v>159</v>
      </c>
      <c r="B14" s="106" t="s">
        <v>160</v>
      </c>
      <c r="C14" s="100">
        <v>127.73399999999999</v>
      </c>
      <c r="D14" s="44"/>
    </row>
    <row r="15" spans="1:4" ht="19.5" customHeight="1" x14ac:dyDescent="0.25">
      <c r="A15" s="105" t="s">
        <v>134</v>
      </c>
      <c r="B15" s="106" t="s">
        <v>158</v>
      </c>
      <c r="C15" s="107">
        <v>23.946000000000002</v>
      </c>
    </row>
    <row r="16" spans="1:4" ht="30" customHeight="1" x14ac:dyDescent="0.25">
      <c r="A16" s="105" t="s">
        <v>163</v>
      </c>
      <c r="B16" s="106" t="s">
        <v>164</v>
      </c>
      <c r="C16" s="107">
        <v>44.213999999999999</v>
      </c>
    </row>
    <row r="17" spans="1:7" ht="16.5" customHeight="1" x14ac:dyDescent="0.25">
      <c r="A17" s="105" t="s">
        <v>69</v>
      </c>
      <c r="B17" s="99" t="s">
        <v>70</v>
      </c>
      <c r="C17" s="107">
        <v>10.7</v>
      </c>
    </row>
    <row r="18" spans="1:7" ht="16.5" customHeight="1" x14ac:dyDescent="0.25">
      <c r="A18" s="98" t="s">
        <v>120</v>
      </c>
      <c r="B18" s="108" t="s">
        <v>49</v>
      </c>
      <c r="C18" s="107">
        <v>-1.5</v>
      </c>
    </row>
    <row r="19" spans="1:7" ht="16.5" customHeight="1" x14ac:dyDescent="0.25">
      <c r="A19" s="105" t="s">
        <v>97</v>
      </c>
      <c r="B19" s="108" t="s">
        <v>48</v>
      </c>
      <c r="C19" s="107">
        <v>21.6</v>
      </c>
      <c r="G19" s="54"/>
    </row>
    <row r="20" spans="1:7" ht="13.5" customHeight="1" x14ac:dyDescent="0.25">
      <c r="A20" s="129" t="s">
        <v>16</v>
      </c>
      <c r="B20" s="130"/>
      <c r="C20" s="103">
        <f>SUM(C9,C11:C19)</f>
        <v>534.29399999999998</v>
      </c>
    </row>
    <row r="22" spans="1:7" x14ac:dyDescent="0.25">
      <c r="C22" s="6"/>
    </row>
    <row r="23" spans="1:7" x14ac:dyDescent="0.25">
      <c r="C23" s="6"/>
    </row>
    <row r="24" spans="1:7" x14ac:dyDescent="0.25">
      <c r="B24" s="55"/>
      <c r="C24" s="66"/>
    </row>
    <row r="27" spans="1:7" x14ac:dyDescent="0.25">
      <c r="B27" s="55"/>
      <c r="C27" s="64"/>
    </row>
    <row r="28" spans="1:7" x14ac:dyDescent="0.25">
      <c r="B28" s="55"/>
      <c r="C28" s="64"/>
    </row>
    <row r="31" spans="1:7" x14ac:dyDescent="0.25">
      <c r="C31" s="64"/>
    </row>
    <row r="32" spans="1:7" x14ac:dyDescent="0.25">
      <c r="C32" s="64"/>
    </row>
  </sheetData>
  <mergeCells count="5">
    <mergeCell ref="A20:B20"/>
    <mergeCell ref="B1:C1"/>
    <mergeCell ref="B2:C2"/>
    <mergeCell ref="B3:C3"/>
    <mergeCell ref="B4:C4"/>
  </mergeCells>
  <phoneticPr fontId="0" type="noConversion"/>
  <pageMargins left="0.78740157480314965" right="0.39370078740157483" top="0.59055118110236227" bottom="0.59055118110236227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G25" sqref="G25"/>
    </sheetView>
  </sheetViews>
  <sheetFormatPr defaultColWidth="22.5703125" defaultRowHeight="15" customHeight="1" x14ac:dyDescent="0.25"/>
  <cols>
    <col min="1" max="1" width="8.5703125" style="9" customWidth="1"/>
    <col min="2" max="2" width="40.28515625" style="3" customWidth="1"/>
    <col min="3" max="3" width="13.85546875" style="3" customWidth="1"/>
    <col min="4" max="4" width="14.85546875" style="3" customWidth="1"/>
    <col min="5" max="5" width="18.140625" style="3" customWidth="1"/>
    <col min="6" max="6" width="22.5703125" style="3" customWidth="1"/>
    <col min="7" max="16384" width="22.5703125" style="3"/>
  </cols>
  <sheetData>
    <row r="1" spans="1:8" ht="15" customHeight="1" x14ac:dyDescent="0.25">
      <c r="A1" s="31"/>
      <c r="B1" s="131"/>
      <c r="C1" s="131"/>
      <c r="D1" s="1"/>
      <c r="E1" s="135" t="s">
        <v>33</v>
      </c>
      <c r="F1" s="135"/>
      <c r="G1" s="135"/>
      <c r="H1" s="135"/>
    </row>
    <row r="2" spans="1:8" ht="15" customHeight="1" x14ac:dyDescent="0.25">
      <c r="A2" s="31"/>
      <c r="B2" s="131"/>
      <c r="C2" s="131"/>
      <c r="D2" s="1"/>
      <c r="E2" s="135" t="s">
        <v>121</v>
      </c>
      <c r="F2" s="135"/>
      <c r="G2" s="135"/>
      <c r="H2" s="135"/>
    </row>
    <row r="3" spans="1:8" ht="15" customHeight="1" x14ac:dyDescent="0.25">
      <c r="A3" s="31"/>
      <c r="B3" s="131"/>
      <c r="C3" s="131"/>
      <c r="D3" s="1"/>
      <c r="E3" s="135" t="s">
        <v>170</v>
      </c>
      <c r="F3" s="135"/>
      <c r="G3" s="135"/>
      <c r="H3" s="135"/>
    </row>
    <row r="4" spans="1:8" ht="15" customHeight="1" x14ac:dyDescent="0.25">
      <c r="A4" s="31"/>
      <c r="B4" s="131"/>
      <c r="C4" s="131"/>
      <c r="D4" s="1"/>
      <c r="E4" s="135" t="s">
        <v>44</v>
      </c>
      <c r="F4" s="135"/>
      <c r="G4" s="135"/>
      <c r="H4" s="135"/>
    </row>
    <row r="5" spans="1:8" ht="15" customHeight="1" x14ac:dyDescent="0.25">
      <c r="A5" s="31"/>
      <c r="B5" s="32"/>
      <c r="C5" s="1"/>
      <c r="D5" s="1"/>
      <c r="E5" s="1"/>
      <c r="F5" s="1"/>
    </row>
    <row r="6" spans="1:8" ht="30" customHeight="1" x14ac:dyDescent="0.25">
      <c r="A6" s="134" t="s">
        <v>54</v>
      </c>
      <c r="B6" s="134"/>
      <c r="C6" s="134"/>
      <c r="D6" s="134"/>
      <c r="E6" s="134"/>
      <c r="F6" s="134"/>
    </row>
    <row r="7" spans="1:8" ht="15" customHeight="1" x14ac:dyDescent="0.25">
      <c r="A7" s="30"/>
      <c r="B7" s="30"/>
      <c r="C7" s="30"/>
      <c r="D7" s="30"/>
      <c r="E7" s="30"/>
      <c r="F7" s="30"/>
    </row>
    <row r="8" spans="1:8" ht="15" customHeight="1" x14ac:dyDescent="0.25">
      <c r="B8" s="10"/>
      <c r="F8" s="1" t="s">
        <v>30</v>
      </c>
    </row>
    <row r="9" spans="1:8" ht="61.5" customHeight="1" x14ac:dyDescent="0.25">
      <c r="A9" s="27" t="s">
        <v>45</v>
      </c>
      <c r="B9" s="27" t="s">
        <v>46</v>
      </c>
      <c r="C9" s="27" t="s">
        <v>0</v>
      </c>
      <c r="D9" s="27" t="s">
        <v>47</v>
      </c>
      <c r="E9" s="27" t="s">
        <v>49</v>
      </c>
      <c r="F9" s="27" t="s">
        <v>48</v>
      </c>
    </row>
    <row r="10" spans="1:8" ht="16.5" customHeight="1" x14ac:dyDescent="0.25">
      <c r="A10" s="42">
        <v>1</v>
      </c>
      <c r="B10" s="77" t="s">
        <v>108</v>
      </c>
      <c r="C10" s="34">
        <f t="shared" ref="C10:C19" si="0">SUM(D10:F10)</f>
        <v>1.9</v>
      </c>
      <c r="D10" s="34">
        <v>2.4</v>
      </c>
      <c r="E10" s="34"/>
      <c r="F10" s="34">
        <v>-0.5</v>
      </c>
    </row>
    <row r="11" spans="1:8" ht="16.5" customHeight="1" x14ac:dyDescent="0.25">
      <c r="A11" s="2">
        <v>7</v>
      </c>
      <c r="B11" s="33" t="s">
        <v>50</v>
      </c>
      <c r="C11" s="34">
        <f t="shared" si="0"/>
        <v>1.7</v>
      </c>
      <c r="D11" s="34">
        <v>-0.3</v>
      </c>
      <c r="E11" s="34">
        <v>2</v>
      </c>
      <c r="F11" s="34"/>
    </row>
    <row r="12" spans="1:8" ht="16.5" customHeight="1" x14ac:dyDescent="0.25">
      <c r="A12" s="27">
        <v>8</v>
      </c>
      <c r="B12" s="33" t="s">
        <v>82</v>
      </c>
      <c r="C12" s="34">
        <f t="shared" si="0"/>
        <v>-3.9</v>
      </c>
      <c r="D12" s="34">
        <v>-2.4</v>
      </c>
      <c r="E12" s="34">
        <v>-1.5</v>
      </c>
      <c r="F12" s="34"/>
    </row>
    <row r="13" spans="1:8" ht="15" customHeight="1" x14ac:dyDescent="0.25">
      <c r="A13" s="41">
        <v>13</v>
      </c>
      <c r="B13" s="33" t="s">
        <v>113</v>
      </c>
      <c r="C13" s="34">
        <f t="shared" si="0"/>
        <v>-10.1</v>
      </c>
      <c r="D13" s="34">
        <v>-1</v>
      </c>
      <c r="E13" s="34"/>
      <c r="F13" s="34">
        <v>-9.1</v>
      </c>
    </row>
    <row r="14" spans="1:8" ht="15" customHeight="1" x14ac:dyDescent="0.25">
      <c r="A14" s="78">
        <v>15</v>
      </c>
      <c r="B14" s="33" t="s">
        <v>93</v>
      </c>
      <c r="C14" s="34">
        <f t="shared" si="0"/>
        <v>11.9</v>
      </c>
      <c r="D14" s="34"/>
      <c r="E14" s="34"/>
      <c r="F14" s="34">
        <v>11.9</v>
      </c>
    </row>
    <row r="15" spans="1:8" ht="15" customHeight="1" x14ac:dyDescent="0.25">
      <c r="A15" s="78">
        <v>16</v>
      </c>
      <c r="B15" s="33" t="s">
        <v>115</v>
      </c>
      <c r="C15" s="34">
        <f t="shared" si="0"/>
        <v>3.5999999999999996</v>
      </c>
      <c r="D15" s="34"/>
      <c r="E15" s="34">
        <v>-2</v>
      </c>
      <c r="F15" s="34">
        <v>5.6</v>
      </c>
    </row>
    <row r="16" spans="1:8" ht="15" customHeight="1" x14ac:dyDescent="0.25">
      <c r="A16" s="42">
        <v>17</v>
      </c>
      <c r="B16" s="33" t="s">
        <v>95</v>
      </c>
      <c r="C16" s="34">
        <f t="shared" si="0"/>
        <v>5.3</v>
      </c>
      <c r="D16" s="34"/>
      <c r="E16" s="34"/>
      <c r="F16" s="34">
        <v>5.3</v>
      </c>
    </row>
    <row r="17" spans="1:6" ht="15" customHeight="1" x14ac:dyDescent="0.25">
      <c r="A17" s="42">
        <v>18</v>
      </c>
      <c r="B17" s="33" t="s">
        <v>117</v>
      </c>
      <c r="C17" s="34">
        <f t="shared" si="0"/>
        <v>8.4</v>
      </c>
      <c r="D17" s="34"/>
      <c r="E17" s="34"/>
      <c r="F17" s="34">
        <v>8.4</v>
      </c>
    </row>
    <row r="18" spans="1:6" ht="15" customHeight="1" x14ac:dyDescent="0.25">
      <c r="A18" s="42">
        <v>27</v>
      </c>
      <c r="B18" s="4" t="s">
        <v>59</v>
      </c>
      <c r="C18" s="34">
        <f t="shared" si="0"/>
        <v>12</v>
      </c>
      <c r="D18" s="34">
        <v>12</v>
      </c>
      <c r="E18" s="34"/>
      <c r="F18" s="34"/>
    </row>
    <row r="19" spans="1:6" ht="15" customHeight="1" x14ac:dyDescent="0.25">
      <c r="A19" s="132" t="s">
        <v>53</v>
      </c>
      <c r="B19" s="133"/>
      <c r="C19" s="35">
        <f t="shared" si="0"/>
        <v>30.8</v>
      </c>
      <c r="D19" s="71">
        <f>SUM(D10:D18)</f>
        <v>10.7</v>
      </c>
      <c r="E19" s="71">
        <f>SUM(E10:E18)</f>
        <v>-1.5</v>
      </c>
      <c r="F19" s="71">
        <f>SUM(F10:F18)</f>
        <v>21.6</v>
      </c>
    </row>
  </sheetData>
  <mergeCells count="10">
    <mergeCell ref="A19:B19"/>
    <mergeCell ref="A6:F6"/>
    <mergeCell ref="B1:C1"/>
    <mergeCell ref="B2:C2"/>
    <mergeCell ref="B3:C3"/>
    <mergeCell ref="B4:C4"/>
    <mergeCell ref="E1:H1"/>
    <mergeCell ref="E2:H2"/>
    <mergeCell ref="E3:H3"/>
    <mergeCell ref="E4:H4"/>
  </mergeCells>
  <pageMargins left="0.78740157480314965" right="0.39370078740157483" top="0.59055118110236227" bottom="0.59055118110236227" header="0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workbookViewId="0">
      <selection activeCell="K13" sqref="K13"/>
    </sheetView>
  </sheetViews>
  <sheetFormatPr defaultColWidth="9.140625" defaultRowHeight="15" x14ac:dyDescent="0.2"/>
  <cols>
    <col min="1" max="1" width="6.28515625" style="11" customWidth="1"/>
    <col min="2" max="2" width="13.28515625" style="11" customWidth="1"/>
    <col min="3" max="3" width="32.140625" style="11" customWidth="1"/>
    <col min="4" max="4" width="41.42578125" style="11" customWidth="1"/>
    <col min="5" max="5" width="9.85546875" style="11" customWidth="1"/>
    <col min="6" max="6" width="9.28515625" style="11" customWidth="1"/>
    <col min="7" max="7" width="11.42578125" style="11" customWidth="1"/>
    <col min="8" max="8" width="9.5703125" style="11" customWidth="1"/>
    <col min="9" max="9" width="9.140625" style="11"/>
    <col min="10" max="10" width="11" style="11" customWidth="1"/>
    <col min="11" max="16384" width="9.140625" style="11"/>
  </cols>
  <sheetData>
    <row r="1" spans="1:8" ht="13.5" customHeight="1" x14ac:dyDescent="0.2">
      <c r="E1" s="147" t="s">
        <v>27</v>
      </c>
      <c r="F1" s="147"/>
      <c r="G1" s="147"/>
      <c r="H1" s="147"/>
    </row>
    <row r="2" spans="1:8" ht="13.5" customHeight="1" x14ac:dyDescent="0.2">
      <c r="E2" s="147" t="s">
        <v>122</v>
      </c>
      <c r="F2" s="147"/>
      <c r="G2" s="147"/>
      <c r="H2" s="147"/>
    </row>
    <row r="3" spans="1:8" ht="13.5" customHeight="1" x14ac:dyDescent="0.2">
      <c r="E3" s="147" t="s">
        <v>171</v>
      </c>
      <c r="F3" s="147"/>
      <c r="G3" s="147"/>
      <c r="H3" s="147"/>
    </row>
    <row r="4" spans="1:8" ht="13.5" customHeight="1" x14ac:dyDescent="0.2">
      <c r="E4" s="147" t="s">
        <v>28</v>
      </c>
      <c r="F4" s="147"/>
      <c r="G4" s="147"/>
      <c r="H4" s="147"/>
    </row>
    <row r="5" spans="1:8" ht="13.5" customHeight="1" x14ac:dyDescent="0.2">
      <c r="E5" s="28"/>
      <c r="F5" s="28"/>
      <c r="G5" s="28"/>
      <c r="H5" s="28"/>
    </row>
    <row r="6" spans="1:8" ht="33" customHeight="1" x14ac:dyDescent="0.2">
      <c r="B6" s="148" t="s">
        <v>41</v>
      </c>
      <c r="C6" s="148"/>
      <c r="D6" s="148"/>
      <c r="E6" s="148"/>
      <c r="F6" s="148"/>
      <c r="G6" s="148"/>
      <c r="H6" s="148"/>
    </row>
    <row r="7" spans="1:8" ht="4.9000000000000004" hidden="1" customHeight="1" x14ac:dyDescent="0.2">
      <c r="B7" s="150"/>
      <c r="C7" s="150"/>
      <c r="D7" s="150"/>
      <c r="E7" s="150"/>
      <c r="F7" s="150"/>
      <c r="G7" s="150"/>
      <c r="H7" s="150"/>
    </row>
    <row r="8" spans="1:8" ht="14.25" customHeight="1" x14ac:dyDescent="0.2">
      <c r="G8" s="149" t="s">
        <v>30</v>
      </c>
      <c r="H8" s="149"/>
    </row>
    <row r="9" spans="1:8" ht="10.5" customHeight="1" x14ac:dyDescent="0.2">
      <c r="A9" s="136" t="s">
        <v>26</v>
      </c>
      <c r="B9" s="136" t="s">
        <v>18</v>
      </c>
      <c r="C9" s="136" t="s">
        <v>19</v>
      </c>
      <c r="D9" s="136" t="s">
        <v>20</v>
      </c>
      <c r="E9" s="136" t="s">
        <v>0</v>
      </c>
      <c r="F9" s="136" t="s">
        <v>1</v>
      </c>
      <c r="G9" s="136"/>
      <c r="H9" s="136"/>
    </row>
    <row r="10" spans="1:8" ht="12" customHeight="1" x14ac:dyDescent="0.2">
      <c r="A10" s="136"/>
      <c r="B10" s="136"/>
      <c r="C10" s="136"/>
      <c r="D10" s="136"/>
      <c r="E10" s="136"/>
      <c r="F10" s="136" t="s">
        <v>2</v>
      </c>
      <c r="G10" s="136"/>
      <c r="H10" s="136" t="s">
        <v>3</v>
      </c>
    </row>
    <row r="11" spans="1:8" ht="15" customHeight="1" x14ac:dyDescent="0.2">
      <c r="A11" s="136"/>
      <c r="B11" s="136"/>
      <c r="C11" s="136"/>
      <c r="D11" s="136"/>
      <c r="E11" s="136"/>
      <c r="F11" s="136" t="s">
        <v>4</v>
      </c>
      <c r="G11" s="136" t="s">
        <v>5</v>
      </c>
      <c r="H11" s="136"/>
    </row>
    <row r="12" spans="1:8" ht="15" customHeight="1" x14ac:dyDescent="0.2">
      <c r="A12" s="136"/>
      <c r="B12" s="136"/>
      <c r="C12" s="136"/>
      <c r="D12" s="136"/>
      <c r="E12" s="136"/>
      <c r="F12" s="136"/>
      <c r="G12" s="136"/>
      <c r="H12" s="136"/>
    </row>
    <row r="13" spans="1:8" ht="30" customHeight="1" x14ac:dyDescent="0.25">
      <c r="A13" s="67">
        <v>1</v>
      </c>
      <c r="B13" s="137" t="s">
        <v>11</v>
      </c>
      <c r="C13" s="62" t="s">
        <v>108</v>
      </c>
      <c r="D13" s="4" t="s">
        <v>119</v>
      </c>
      <c r="E13" s="36">
        <f t="shared" ref="E13:E26" si="0">SUM(F13,H13)</f>
        <v>0</v>
      </c>
      <c r="F13" s="16"/>
      <c r="G13" s="16">
        <v>-15</v>
      </c>
      <c r="H13" s="16"/>
    </row>
    <row r="14" spans="1:8" ht="30" customHeight="1" x14ac:dyDescent="0.25">
      <c r="A14" s="67">
        <v>3</v>
      </c>
      <c r="B14" s="138"/>
      <c r="C14" s="61" t="s">
        <v>78</v>
      </c>
      <c r="D14" s="61" t="s">
        <v>79</v>
      </c>
      <c r="E14" s="36">
        <f t="shared" si="0"/>
        <v>0</v>
      </c>
      <c r="F14" s="16">
        <v>-1.4</v>
      </c>
      <c r="G14" s="16">
        <v>-12</v>
      </c>
      <c r="H14" s="16">
        <v>1.4</v>
      </c>
    </row>
    <row r="15" spans="1:8" ht="17.25" customHeight="1" x14ac:dyDescent="0.25">
      <c r="A15" s="67">
        <v>5</v>
      </c>
      <c r="B15" s="138"/>
      <c r="C15" s="61" t="s">
        <v>80</v>
      </c>
      <c r="D15" s="61" t="s">
        <v>81</v>
      </c>
      <c r="E15" s="36">
        <f t="shared" si="0"/>
        <v>3.9</v>
      </c>
      <c r="F15" s="16"/>
      <c r="G15" s="16"/>
      <c r="H15" s="16">
        <v>3.9</v>
      </c>
    </row>
    <row r="16" spans="1:8" ht="17.25" customHeight="1" x14ac:dyDescent="0.25">
      <c r="A16" s="67">
        <v>7</v>
      </c>
      <c r="B16" s="138"/>
      <c r="C16" s="72" t="s">
        <v>50</v>
      </c>
      <c r="D16" s="72" t="s">
        <v>66</v>
      </c>
      <c r="E16" s="36">
        <f t="shared" si="0"/>
        <v>0</v>
      </c>
      <c r="F16" s="16"/>
      <c r="G16" s="16">
        <v>-7</v>
      </c>
      <c r="H16" s="16"/>
    </row>
    <row r="17" spans="1:11" ht="28.5" customHeight="1" x14ac:dyDescent="0.25">
      <c r="A17" s="67">
        <v>12</v>
      </c>
      <c r="B17" s="138"/>
      <c r="C17" s="72" t="s">
        <v>86</v>
      </c>
      <c r="D17" s="72" t="s">
        <v>87</v>
      </c>
      <c r="E17" s="36">
        <f t="shared" si="0"/>
        <v>0</v>
      </c>
      <c r="F17" s="16"/>
      <c r="G17" s="16">
        <v>-8.8000000000000007</v>
      </c>
      <c r="H17" s="16"/>
    </row>
    <row r="18" spans="1:11" ht="18" customHeight="1" x14ac:dyDescent="0.25">
      <c r="A18" s="89">
        <v>13</v>
      </c>
      <c r="B18" s="138"/>
      <c r="C18" s="81" t="s">
        <v>113</v>
      </c>
      <c r="D18" s="81" t="s">
        <v>114</v>
      </c>
      <c r="E18" s="36">
        <f t="shared" si="0"/>
        <v>0</v>
      </c>
      <c r="F18" s="16"/>
      <c r="G18" s="16">
        <v>0.7</v>
      </c>
      <c r="H18" s="16"/>
    </row>
    <row r="19" spans="1:11" ht="17.25" customHeight="1" x14ac:dyDescent="0.25">
      <c r="A19" s="67">
        <v>16</v>
      </c>
      <c r="B19" s="138"/>
      <c r="C19" s="68" t="s">
        <v>115</v>
      </c>
      <c r="D19" s="68" t="s">
        <v>116</v>
      </c>
      <c r="E19" s="36">
        <f t="shared" si="0"/>
        <v>0</v>
      </c>
      <c r="F19" s="16"/>
      <c r="G19" s="16">
        <v>-1.3</v>
      </c>
      <c r="H19" s="16"/>
    </row>
    <row r="20" spans="1:11" ht="17.25" customHeight="1" x14ac:dyDescent="0.25">
      <c r="A20" s="67">
        <v>17</v>
      </c>
      <c r="B20" s="138"/>
      <c r="C20" s="68" t="s">
        <v>95</v>
      </c>
      <c r="D20" s="68" t="s">
        <v>96</v>
      </c>
      <c r="E20" s="36">
        <f t="shared" si="0"/>
        <v>6.5</v>
      </c>
      <c r="F20" s="16">
        <v>6.5</v>
      </c>
      <c r="G20" s="16">
        <v>6.5</v>
      </c>
      <c r="H20" s="16"/>
      <c r="I20" s="47">
        <v>1</v>
      </c>
    </row>
    <row r="21" spans="1:11" ht="17.25" customHeight="1" x14ac:dyDescent="0.25">
      <c r="A21" s="67">
        <v>18</v>
      </c>
      <c r="B21" s="138"/>
      <c r="C21" s="68" t="s">
        <v>117</v>
      </c>
      <c r="D21" s="68" t="s">
        <v>118</v>
      </c>
      <c r="E21" s="36">
        <f t="shared" si="0"/>
        <v>0</v>
      </c>
      <c r="F21" s="16"/>
      <c r="G21" s="16">
        <v>-0.6</v>
      </c>
      <c r="H21" s="16"/>
    </row>
    <row r="22" spans="1:11" ht="17.25" customHeight="1" x14ac:dyDescent="0.25">
      <c r="A22" s="67">
        <v>21</v>
      </c>
      <c r="B22" s="139"/>
      <c r="C22" s="61" t="s">
        <v>89</v>
      </c>
      <c r="D22" s="61" t="s">
        <v>90</v>
      </c>
      <c r="E22" s="36">
        <f t="shared" si="0"/>
        <v>3.2</v>
      </c>
      <c r="F22" s="16">
        <v>2.5</v>
      </c>
      <c r="G22" s="16">
        <v>-2.2999999999999998</v>
      </c>
      <c r="H22" s="16">
        <v>0.7</v>
      </c>
      <c r="I22" s="47">
        <v>0.7</v>
      </c>
      <c r="J22" s="47">
        <v>2.5</v>
      </c>
    </row>
    <row r="23" spans="1:11" ht="17.25" customHeight="1" x14ac:dyDescent="0.25">
      <c r="A23" s="73">
        <v>26</v>
      </c>
      <c r="B23" s="74" t="s">
        <v>57</v>
      </c>
      <c r="C23" s="75" t="s">
        <v>126</v>
      </c>
      <c r="D23" s="75" t="s">
        <v>127</v>
      </c>
      <c r="E23" s="36">
        <f t="shared" si="0"/>
        <v>8.1</v>
      </c>
      <c r="F23" s="16">
        <v>8.1</v>
      </c>
      <c r="G23" s="16">
        <v>5</v>
      </c>
      <c r="H23" s="16"/>
      <c r="I23" s="47">
        <v>5.0999999999999996</v>
      </c>
      <c r="J23" s="47">
        <v>3</v>
      </c>
    </row>
    <row r="24" spans="1:11" ht="17.25" customHeight="1" x14ac:dyDescent="0.25">
      <c r="A24" s="73">
        <v>35</v>
      </c>
      <c r="B24" s="137" t="s">
        <v>60</v>
      </c>
      <c r="C24" s="75" t="s">
        <v>128</v>
      </c>
      <c r="D24" s="75" t="s">
        <v>129</v>
      </c>
      <c r="E24" s="36">
        <f t="shared" si="0"/>
        <v>1.8</v>
      </c>
      <c r="F24" s="16">
        <v>1.8</v>
      </c>
      <c r="G24" s="16">
        <v>-5</v>
      </c>
      <c r="H24" s="16"/>
      <c r="I24" s="47"/>
      <c r="J24" s="47"/>
    </row>
    <row r="25" spans="1:11" ht="17.25" customHeight="1" x14ac:dyDescent="0.25">
      <c r="A25" s="67">
        <v>38</v>
      </c>
      <c r="B25" s="139"/>
      <c r="C25" s="68" t="s">
        <v>111</v>
      </c>
      <c r="D25" s="68" t="s">
        <v>112</v>
      </c>
      <c r="E25" s="36">
        <f t="shared" si="0"/>
        <v>0.6</v>
      </c>
      <c r="F25" s="16">
        <v>0.6</v>
      </c>
      <c r="G25" s="16">
        <v>-2</v>
      </c>
      <c r="H25" s="16"/>
    </row>
    <row r="26" spans="1:11" ht="15.75" customHeight="1" x14ac:dyDescent="0.2">
      <c r="A26" s="23">
        <v>42</v>
      </c>
      <c r="B26" s="23"/>
      <c r="C26" s="24" t="s">
        <v>6</v>
      </c>
      <c r="D26" s="24"/>
      <c r="E26" s="20">
        <f t="shared" si="0"/>
        <v>211.99999999999997</v>
      </c>
      <c r="F26" s="20">
        <f t="shared" ref="F26:G26" si="1">SUM(F27:F35)</f>
        <v>157.99999999999997</v>
      </c>
      <c r="G26" s="20">
        <f t="shared" si="1"/>
        <v>-1.9000000000000001</v>
      </c>
      <c r="H26" s="20">
        <f>SUM(H27:H35)</f>
        <v>54</v>
      </c>
      <c r="K26" s="25"/>
    </row>
    <row r="27" spans="1:11" ht="15.75" customHeight="1" x14ac:dyDescent="0.25">
      <c r="A27" s="38" t="s">
        <v>141</v>
      </c>
      <c r="B27" s="80" t="s">
        <v>12</v>
      </c>
      <c r="C27" s="82" t="s">
        <v>6</v>
      </c>
      <c r="D27" s="81" t="s">
        <v>61</v>
      </c>
      <c r="E27" s="16">
        <f t="shared" ref="E27:E45" si="2">SUM(F27,H27)</f>
        <v>0</v>
      </c>
      <c r="F27" s="36">
        <v>-0.4</v>
      </c>
      <c r="G27" s="36">
        <v>-0.3</v>
      </c>
      <c r="H27" s="36">
        <v>0.4</v>
      </c>
      <c r="K27" s="25"/>
    </row>
    <row r="28" spans="1:11" ht="15.75" customHeight="1" x14ac:dyDescent="0.25">
      <c r="A28" s="43" t="s">
        <v>100</v>
      </c>
      <c r="B28" s="145" t="s">
        <v>57</v>
      </c>
      <c r="C28" s="144" t="s">
        <v>6</v>
      </c>
      <c r="D28" s="70" t="s">
        <v>101</v>
      </c>
      <c r="E28" s="16">
        <f t="shared" si="2"/>
        <v>21</v>
      </c>
      <c r="F28" s="36">
        <v>21</v>
      </c>
      <c r="G28" s="36"/>
      <c r="H28" s="36"/>
      <c r="K28" s="25"/>
    </row>
    <row r="29" spans="1:11" ht="32.25" customHeight="1" x14ac:dyDescent="0.25">
      <c r="A29" s="38" t="s">
        <v>91</v>
      </c>
      <c r="B29" s="140"/>
      <c r="C29" s="142"/>
      <c r="D29" s="70" t="s">
        <v>92</v>
      </c>
      <c r="E29" s="16">
        <f t="shared" si="2"/>
        <v>83</v>
      </c>
      <c r="F29" s="36">
        <v>83</v>
      </c>
      <c r="G29" s="36"/>
      <c r="H29" s="36"/>
      <c r="K29" s="25"/>
    </row>
    <row r="30" spans="1:11" ht="30.75" customHeight="1" x14ac:dyDescent="0.25">
      <c r="A30" s="38" t="s">
        <v>124</v>
      </c>
      <c r="B30" s="141"/>
      <c r="C30" s="143"/>
      <c r="D30" s="72" t="s">
        <v>125</v>
      </c>
      <c r="E30" s="16">
        <f t="shared" si="2"/>
        <v>-9</v>
      </c>
      <c r="F30" s="36">
        <v>-9</v>
      </c>
      <c r="G30" s="36"/>
      <c r="H30" s="36"/>
      <c r="I30" s="47">
        <v>3.8</v>
      </c>
      <c r="K30" s="25"/>
    </row>
    <row r="31" spans="1:11" ht="15.75" customHeight="1" x14ac:dyDescent="0.25">
      <c r="A31" s="38" t="s">
        <v>67</v>
      </c>
      <c r="B31" s="140" t="s">
        <v>13</v>
      </c>
      <c r="C31" s="142" t="s">
        <v>6</v>
      </c>
      <c r="D31" s="70" t="s">
        <v>102</v>
      </c>
      <c r="E31" s="16">
        <f t="shared" si="2"/>
        <v>-1.7</v>
      </c>
      <c r="F31" s="36">
        <v>-1.7</v>
      </c>
      <c r="G31" s="36">
        <v>-1.6</v>
      </c>
      <c r="H31" s="36"/>
      <c r="I31" s="47">
        <v>-0.8</v>
      </c>
      <c r="K31" s="25"/>
    </row>
    <row r="32" spans="1:11" ht="16.5" customHeight="1" x14ac:dyDescent="0.25">
      <c r="A32" s="69" t="s">
        <v>39</v>
      </c>
      <c r="B32" s="140"/>
      <c r="C32" s="142"/>
      <c r="D32" s="70" t="s">
        <v>21</v>
      </c>
      <c r="E32" s="16">
        <f t="shared" si="2"/>
        <v>118.7</v>
      </c>
      <c r="F32" s="16">
        <v>62.5</v>
      </c>
      <c r="G32" s="16"/>
      <c r="H32" s="16">
        <v>56.2</v>
      </c>
      <c r="I32" s="47">
        <v>21.2</v>
      </c>
      <c r="J32" s="47">
        <v>35</v>
      </c>
    </row>
    <row r="33" spans="1:10" ht="16.5" customHeight="1" x14ac:dyDescent="0.25">
      <c r="A33" s="79" t="s">
        <v>143</v>
      </c>
      <c r="B33" s="141"/>
      <c r="C33" s="143"/>
      <c r="D33" s="81" t="s">
        <v>142</v>
      </c>
      <c r="E33" s="16">
        <f t="shared" si="2"/>
        <v>0</v>
      </c>
      <c r="F33" s="16">
        <v>0.5</v>
      </c>
      <c r="G33" s="16"/>
      <c r="H33" s="16">
        <v>-0.5</v>
      </c>
      <c r="I33" s="47"/>
    </row>
    <row r="34" spans="1:10" ht="43.5" customHeight="1" x14ac:dyDescent="0.25">
      <c r="A34" s="69" t="s">
        <v>145</v>
      </c>
      <c r="B34" s="137" t="s">
        <v>73</v>
      </c>
      <c r="C34" s="144" t="s">
        <v>6</v>
      </c>
      <c r="D34" s="81" t="s">
        <v>144</v>
      </c>
      <c r="E34" s="16">
        <f t="shared" si="2"/>
        <v>9.5</v>
      </c>
      <c r="F34" s="16">
        <v>11.6</v>
      </c>
      <c r="G34" s="16"/>
      <c r="H34" s="16">
        <v>-2.1</v>
      </c>
    </row>
    <row r="35" spans="1:10" ht="32.25" customHeight="1" x14ac:dyDescent="0.25">
      <c r="A35" s="79" t="s">
        <v>146</v>
      </c>
      <c r="B35" s="139"/>
      <c r="C35" s="143"/>
      <c r="D35" s="81" t="s">
        <v>147</v>
      </c>
      <c r="E35" s="16">
        <f t="shared" si="2"/>
        <v>-9.5</v>
      </c>
      <c r="F35" s="16">
        <v>-9.5</v>
      </c>
      <c r="G35" s="16"/>
      <c r="H35" s="16"/>
    </row>
    <row r="36" spans="1:10" ht="17.25" customHeight="1" x14ac:dyDescent="0.25">
      <c r="A36" s="45" t="s">
        <v>103</v>
      </c>
      <c r="B36" s="19" t="s">
        <v>11</v>
      </c>
      <c r="C36" s="68" t="s">
        <v>104</v>
      </c>
      <c r="D36" s="68" t="s">
        <v>105</v>
      </c>
      <c r="E36" s="16">
        <f t="shared" si="2"/>
        <v>0</v>
      </c>
      <c r="F36" s="16"/>
      <c r="G36" s="16">
        <v>-6</v>
      </c>
      <c r="H36" s="16"/>
    </row>
    <row r="37" spans="1:10" ht="16.5" customHeight="1" x14ac:dyDescent="0.25">
      <c r="A37" s="136" t="s">
        <v>22</v>
      </c>
      <c r="B37" s="136"/>
      <c r="C37" s="136"/>
      <c r="D37" s="136"/>
      <c r="E37" s="16">
        <f t="shared" si="2"/>
        <v>13.6</v>
      </c>
      <c r="F37" s="16">
        <f t="shared" ref="F37:G37" si="3">SUM(F13:F22,F36)</f>
        <v>7.6</v>
      </c>
      <c r="G37" s="16">
        <f t="shared" si="3"/>
        <v>-45.79999999999999</v>
      </c>
      <c r="H37" s="16">
        <f>SUM(H13:H22,H36)</f>
        <v>6</v>
      </c>
    </row>
    <row r="38" spans="1:10" ht="16.5" customHeight="1" x14ac:dyDescent="0.25">
      <c r="A38" s="136" t="s">
        <v>23</v>
      </c>
      <c r="B38" s="136"/>
      <c r="C38" s="136"/>
      <c r="D38" s="136"/>
      <c r="E38" s="16">
        <f t="shared" si="2"/>
        <v>0</v>
      </c>
      <c r="F38" s="16">
        <f t="shared" ref="F38:G38" si="4">SUM(F27)</f>
        <v>-0.4</v>
      </c>
      <c r="G38" s="16">
        <f t="shared" si="4"/>
        <v>-0.3</v>
      </c>
      <c r="H38" s="16">
        <f>SUM(H27)</f>
        <v>0.4</v>
      </c>
    </row>
    <row r="39" spans="1:10" ht="16.5" customHeight="1" x14ac:dyDescent="0.25">
      <c r="A39" s="136" t="s">
        <v>58</v>
      </c>
      <c r="B39" s="136"/>
      <c r="C39" s="136"/>
      <c r="D39" s="136"/>
      <c r="E39" s="16">
        <f t="shared" si="2"/>
        <v>103.1</v>
      </c>
      <c r="F39" s="16">
        <f t="shared" ref="F39:G39" si="5">SUM(F23,F28:F30)</f>
        <v>103.1</v>
      </c>
      <c r="G39" s="16">
        <f t="shared" si="5"/>
        <v>5</v>
      </c>
      <c r="H39" s="16">
        <f>SUM(H23,H28:H30)</f>
        <v>0</v>
      </c>
    </row>
    <row r="40" spans="1:10" ht="16.5" customHeight="1" x14ac:dyDescent="0.25">
      <c r="A40" s="136" t="s">
        <v>68</v>
      </c>
      <c r="B40" s="136"/>
      <c r="C40" s="136"/>
      <c r="D40" s="136"/>
      <c r="E40" s="16">
        <f t="shared" si="2"/>
        <v>2.4</v>
      </c>
      <c r="F40" s="16">
        <f t="shared" ref="F40:G40" si="6">SUM(F24:F25)</f>
        <v>2.4</v>
      </c>
      <c r="G40" s="16">
        <f t="shared" si="6"/>
        <v>-7</v>
      </c>
      <c r="H40" s="16">
        <f>SUM(H24:H25)</f>
        <v>0</v>
      </c>
    </row>
    <row r="41" spans="1:10" ht="15" customHeight="1" x14ac:dyDescent="0.25">
      <c r="A41" s="136" t="s">
        <v>24</v>
      </c>
      <c r="B41" s="136"/>
      <c r="C41" s="136"/>
      <c r="D41" s="136"/>
      <c r="E41" s="16">
        <f t="shared" si="2"/>
        <v>117</v>
      </c>
      <c r="F41" s="16">
        <f t="shared" ref="F41:G41" si="7">SUM(F31:F33)</f>
        <v>61.3</v>
      </c>
      <c r="G41" s="16">
        <f t="shared" si="7"/>
        <v>-1.6</v>
      </c>
      <c r="H41" s="16">
        <f>SUM(H31:H33)</f>
        <v>55.7</v>
      </c>
    </row>
    <row r="42" spans="1:10" ht="15" customHeight="1" x14ac:dyDescent="0.25">
      <c r="A42" s="136" t="s">
        <v>74</v>
      </c>
      <c r="B42" s="136"/>
      <c r="C42" s="136"/>
      <c r="D42" s="136"/>
      <c r="E42" s="16">
        <f t="shared" si="2"/>
        <v>0</v>
      </c>
      <c r="F42" s="16">
        <f t="shared" ref="F42:G42" si="8">SUM(F34:F35)</f>
        <v>2.0999999999999996</v>
      </c>
      <c r="G42" s="16">
        <f t="shared" si="8"/>
        <v>0</v>
      </c>
      <c r="H42" s="16">
        <f>SUM(H34:H35)</f>
        <v>-2.1</v>
      </c>
    </row>
    <row r="43" spans="1:10" ht="15" customHeight="1" x14ac:dyDescent="0.2">
      <c r="A43" s="146" t="s">
        <v>7</v>
      </c>
      <c r="B43" s="146"/>
      <c r="C43" s="146"/>
      <c r="D43" s="146"/>
      <c r="E43" s="20">
        <f t="shared" si="2"/>
        <v>236.1</v>
      </c>
      <c r="F43" s="20">
        <f>SUM(F37:F42)</f>
        <v>176.1</v>
      </c>
      <c r="G43" s="20">
        <f>SUM(G37:G42)</f>
        <v>-49.699999999999989</v>
      </c>
      <c r="H43" s="20">
        <f>SUM(H37:H42)</f>
        <v>60</v>
      </c>
    </row>
    <row r="44" spans="1:10" ht="15" customHeight="1" x14ac:dyDescent="0.25">
      <c r="A44" s="136" t="s">
        <v>36</v>
      </c>
      <c r="B44" s="136"/>
      <c r="C44" s="136"/>
      <c r="D44" s="136"/>
      <c r="E44" s="16">
        <f t="shared" si="2"/>
        <v>0</v>
      </c>
      <c r="F44" s="16"/>
      <c r="G44" s="16"/>
      <c r="H44" s="16"/>
    </row>
    <row r="45" spans="1:10" ht="15" customHeight="1" x14ac:dyDescent="0.2">
      <c r="A45" s="146" t="s">
        <v>31</v>
      </c>
      <c r="B45" s="146"/>
      <c r="C45" s="146"/>
      <c r="D45" s="146"/>
      <c r="E45" s="20">
        <f t="shared" si="2"/>
        <v>236.1</v>
      </c>
      <c r="F45" s="20">
        <f t="shared" ref="F45:G45" si="9">SUM(F43-F44)</f>
        <v>176.1</v>
      </c>
      <c r="G45" s="20">
        <f t="shared" si="9"/>
        <v>-49.699999999999989</v>
      </c>
      <c r="H45" s="20">
        <f>SUM(H43-H44)</f>
        <v>60</v>
      </c>
    </row>
    <row r="46" spans="1:10" x14ac:dyDescent="0.2">
      <c r="J46" s="40"/>
    </row>
    <row r="47" spans="1:10" x14ac:dyDescent="0.2">
      <c r="E47" s="40"/>
      <c r="F47" s="40"/>
      <c r="G47" s="40"/>
      <c r="H47" s="40"/>
    </row>
    <row r="48" spans="1:10" x14ac:dyDescent="0.2">
      <c r="E48" s="40"/>
      <c r="F48" s="40"/>
      <c r="G48" s="40"/>
      <c r="H48" s="40"/>
    </row>
    <row r="49" spans="4:8" x14ac:dyDescent="0.2">
      <c r="E49" s="40"/>
      <c r="F49" s="40"/>
      <c r="G49" s="40"/>
      <c r="H49" s="40"/>
    </row>
    <row r="50" spans="4:8" x14ac:dyDescent="0.2">
      <c r="E50" s="40"/>
      <c r="F50" s="40"/>
      <c r="G50" s="40"/>
      <c r="H50" s="40"/>
    </row>
    <row r="51" spans="4:8" x14ac:dyDescent="0.2">
      <c r="E51" s="40"/>
      <c r="F51" s="40"/>
      <c r="G51" s="40"/>
      <c r="H51" s="40"/>
    </row>
    <row r="52" spans="4:8" x14ac:dyDescent="0.2">
      <c r="D52" s="65"/>
      <c r="E52" s="40"/>
      <c r="F52" s="40"/>
      <c r="G52" s="40"/>
      <c r="H52" s="40"/>
    </row>
    <row r="53" spans="4:8" x14ac:dyDescent="0.2">
      <c r="E53" s="40"/>
      <c r="F53" s="40"/>
      <c r="G53" s="40"/>
      <c r="H53" s="40"/>
    </row>
    <row r="54" spans="4:8" x14ac:dyDescent="0.2">
      <c r="E54" s="40"/>
      <c r="F54" s="40"/>
      <c r="G54" s="40"/>
      <c r="H54" s="40"/>
    </row>
  </sheetData>
  <mergeCells count="34">
    <mergeCell ref="E1:H1"/>
    <mergeCell ref="E2:H2"/>
    <mergeCell ref="E3:H3"/>
    <mergeCell ref="F9:H9"/>
    <mergeCell ref="B6:H6"/>
    <mergeCell ref="E4:H4"/>
    <mergeCell ref="G8:H8"/>
    <mergeCell ref="B7:H7"/>
    <mergeCell ref="E9:E12"/>
    <mergeCell ref="H10:H12"/>
    <mergeCell ref="G11:G12"/>
    <mergeCell ref="B9:B12"/>
    <mergeCell ref="F10:G10"/>
    <mergeCell ref="F11:F12"/>
    <mergeCell ref="A38:D38"/>
    <mergeCell ref="B28:B30"/>
    <mergeCell ref="C28:C30"/>
    <mergeCell ref="A45:D45"/>
    <mergeCell ref="A44:D44"/>
    <mergeCell ref="A43:D43"/>
    <mergeCell ref="A41:D41"/>
    <mergeCell ref="A42:D42"/>
    <mergeCell ref="A40:D40"/>
    <mergeCell ref="A39:D39"/>
    <mergeCell ref="A9:A12"/>
    <mergeCell ref="D9:D12"/>
    <mergeCell ref="C9:C12"/>
    <mergeCell ref="B13:B22"/>
    <mergeCell ref="A37:D37"/>
    <mergeCell ref="B31:B33"/>
    <mergeCell ref="C31:C33"/>
    <mergeCell ref="B34:B35"/>
    <mergeCell ref="C34:C35"/>
    <mergeCell ref="B24:B25"/>
  </mergeCells>
  <phoneticPr fontId="0" type="noConversion"/>
  <pageMargins left="0.70866141732283472" right="0.70866141732283472" top="0.55118110236220474" bottom="0.35433070866141736" header="0.31496062992125984" footer="0.31496062992125984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workbookViewId="0">
      <selection activeCell="D19" sqref="D19"/>
    </sheetView>
  </sheetViews>
  <sheetFormatPr defaultColWidth="9.140625" defaultRowHeight="15" x14ac:dyDescent="0.2"/>
  <cols>
    <col min="1" max="1" width="4.140625" style="46" customWidth="1"/>
    <col min="2" max="2" width="12.5703125" style="46" customWidth="1"/>
    <col min="3" max="3" width="31.85546875" style="46" customWidth="1"/>
    <col min="4" max="4" width="40.5703125" style="46" customWidth="1"/>
    <col min="5" max="5" width="10.42578125" style="46" customWidth="1"/>
    <col min="6" max="8" width="11.28515625" style="46" customWidth="1"/>
    <col min="9" max="16384" width="9.140625" style="46"/>
  </cols>
  <sheetData>
    <row r="1" spans="1:8" x14ac:dyDescent="0.2">
      <c r="E1" s="147" t="s">
        <v>27</v>
      </c>
      <c r="F1" s="147"/>
      <c r="G1" s="147"/>
      <c r="H1" s="147"/>
    </row>
    <row r="2" spans="1:8" x14ac:dyDescent="0.2">
      <c r="E2" s="147" t="s">
        <v>123</v>
      </c>
      <c r="F2" s="147"/>
      <c r="G2" s="147"/>
      <c r="H2" s="147"/>
    </row>
    <row r="3" spans="1:8" x14ac:dyDescent="0.2">
      <c r="E3" s="147" t="s">
        <v>171</v>
      </c>
      <c r="F3" s="147"/>
      <c r="G3" s="147"/>
      <c r="H3" s="147"/>
    </row>
    <row r="4" spans="1:8" x14ac:dyDescent="0.2">
      <c r="E4" s="147" t="s">
        <v>106</v>
      </c>
      <c r="F4" s="147"/>
      <c r="G4" s="147"/>
      <c r="H4" s="147"/>
    </row>
    <row r="6" spans="1:8" x14ac:dyDescent="0.2">
      <c r="B6" s="151" t="s">
        <v>107</v>
      </c>
      <c r="C6" s="151"/>
      <c r="D6" s="151"/>
      <c r="E6" s="151"/>
      <c r="F6" s="151"/>
      <c r="G6" s="151"/>
      <c r="H6" s="151"/>
    </row>
    <row r="7" spans="1:8" x14ac:dyDescent="0.2">
      <c r="G7" s="152" t="s">
        <v>30</v>
      </c>
      <c r="H7" s="152"/>
    </row>
    <row r="8" spans="1:8" x14ac:dyDescent="0.2">
      <c r="A8" s="153" t="s">
        <v>14</v>
      </c>
      <c r="B8" s="156" t="s">
        <v>18</v>
      </c>
      <c r="C8" s="156" t="s">
        <v>19</v>
      </c>
      <c r="D8" s="156" t="s">
        <v>20</v>
      </c>
      <c r="E8" s="156" t="s">
        <v>0</v>
      </c>
      <c r="F8" s="156" t="s">
        <v>1</v>
      </c>
      <c r="G8" s="156"/>
      <c r="H8" s="156"/>
    </row>
    <row r="9" spans="1:8" x14ac:dyDescent="0.2">
      <c r="A9" s="154"/>
      <c r="B9" s="156"/>
      <c r="C9" s="156"/>
      <c r="D9" s="156"/>
      <c r="E9" s="156"/>
      <c r="F9" s="156" t="s">
        <v>2</v>
      </c>
      <c r="G9" s="156"/>
      <c r="H9" s="156" t="s">
        <v>3</v>
      </c>
    </row>
    <row r="10" spans="1:8" x14ac:dyDescent="0.2">
      <c r="A10" s="154"/>
      <c r="B10" s="156"/>
      <c r="C10" s="156"/>
      <c r="D10" s="156"/>
      <c r="E10" s="156"/>
      <c r="F10" s="156" t="s">
        <v>4</v>
      </c>
      <c r="G10" s="156" t="s">
        <v>5</v>
      </c>
      <c r="H10" s="156"/>
    </row>
    <row r="11" spans="1:8" x14ac:dyDescent="0.2">
      <c r="A11" s="155"/>
      <c r="B11" s="156"/>
      <c r="C11" s="156"/>
      <c r="D11" s="156"/>
      <c r="E11" s="156"/>
      <c r="F11" s="156"/>
      <c r="G11" s="156"/>
      <c r="H11" s="156"/>
    </row>
    <row r="12" spans="1:8" s="84" customFormat="1" x14ac:dyDescent="0.25">
      <c r="A12" s="85">
        <v>3</v>
      </c>
      <c r="B12" s="163" t="s">
        <v>57</v>
      </c>
      <c r="C12" s="166" t="s">
        <v>6</v>
      </c>
      <c r="D12" s="87" t="s">
        <v>148</v>
      </c>
      <c r="E12" s="16">
        <f t="shared" ref="E12:E13" si="0">SUM(F12,H12)</f>
        <v>0</v>
      </c>
      <c r="F12" s="16"/>
      <c r="G12" s="16">
        <v>0.4</v>
      </c>
      <c r="H12" s="16"/>
    </row>
    <row r="13" spans="1:8" s="84" customFormat="1" x14ac:dyDescent="0.25">
      <c r="A13" s="85">
        <v>4</v>
      </c>
      <c r="B13" s="164"/>
      <c r="C13" s="167"/>
      <c r="D13" s="88" t="s">
        <v>149</v>
      </c>
      <c r="E13" s="16">
        <f t="shared" si="0"/>
        <v>0</v>
      </c>
      <c r="F13" s="16"/>
      <c r="G13" s="16">
        <v>3.2</v>
      </c>
      <c r="H13" s="16"/>
    </row>
    <row r="14" spans="1:8" s="58" customFormat="1" ht="30" x14ac:dyDescent="0.25">
      <c r="A14" s="59">
        <v>7</v>
      </c>
      <c r="B14" s="165"/>
      <c r="C14" s="168"/>
      <c r="D14" s="83" t="s">
        <v>130</v>
      </c>
      <c r="E14" s="16">
        <f>SUM(F14,H14)</f>
        <v>-0.4</v>
      </c>
      <c r="F14" s="16">
        <v>-0.4</v>
      </c>
      <c r="G14" s="16">
        <v>-0.4</v>
      </c>
      <c r="H14" s="16"/>
    </row>
    <row r="15" spans="1:8" x14ac:dyDescent="0.25">
      <c r="A15" s="157" t="s">
        <v>58</v>
      </c>
      <c r="B15" s="158"/>
      <c r="C15" s="158"/>
      <c r="D15" s="159"/>
      <c r="E15" s="16">
        <f t="shared" ref="E15" si="1">SUM(F15,H15)</f>
        <v>-0.4</v>
      </c>
      <c r="F15" s="16">
        <f t="shared" ref="F15:G15" si="2">SUM(F12:F14)</f>
        <v>-0.4</v>
      </c>
      <c r="G15" s="16">
        <f t="shared" si="2"/>
        <v>3.2</v>
      </c>
      <c r="H15" s="16">
        <f>SUM(H12:H14)</f>
        <v>0</v>
      </c>
    </row>
    <row r="16" spans="1:8" x14ac:dyDescent="0.2">
      <c r="A16" s="160" t="s">
        <v>31</v>
      </c>
      <c r="B16" s="161"/>
      <c r="C16" s="161"/>
      <c r="D16" s="162"/>
      <c r="E16" s="20">
        <f>SUM(F16,H16)</f>
        <v>-0.4</v>
      </c>
      <c r="F16" s="20">
        <f t="shared" ref="F16:H16" si="3">SUM(F15:F15)</f>
        <v>-0.4</v>
      </c>
      <c r="G16" s="20">
        <f t="shared" si="3"/>
        <v>3.2</v>
      </c>
      <c r="H16" s="20">
        <f t="shared" si="3"/>
        <v>0</v>
      </c>
    </row>
    <row r="17" spans="2:8" x14ac:dyDescent="0.2">
      <c r="B17" s="48"/>
      <c r="C17" s="48"/>
      <c r="D17" s="49"/>
      <c r="E17" s="50"/>
      <c r="F17" s="51"/>
      <c r="G17" s="51"/>
      <c r="H17" s="51"/>
    </row>
    <row r="18" spans="2:8" x14ac:dyDescent="0.2">
      <c r="B18" s="48"/>
      <c r="C18" s="48"/>
      <c r="D18" s="49"/>
      <c r="E18" s="52"/>
      <c r="F18" s="51"/>
      <c r="G18" s="51"/>
      <c r="H18" s="51"/>
    </row>
    <row r="19" spans="2:8" x14ac:dyDescent="0.2">
      <c r="B19" s="48"/>
      <c r="C19" s="48"/>
      <c r="D19" s="49"/>
      <c r="E19" s="52"/>
      <c r="F19" s="51"/>
      <c r="G19" s="51"/>
      <c r="H19" s="51"/>
    </row>
    <row r="20" spans="2:8" x14ac:dyDescent="0.2">
      <c r="B20" s="48"/>
      <c r="C20" s="48"/>
      <c r="D20" s="49"/>
      <c r="E20" s="52"/>
      <c r="F20" s="51"/>
      <c r="G20" s="51"/>
      <c r="H20" s="51"/>
    </row>
    <row r="21" spans="2:8" x14ac:dyDescent="0.2">
      <c r="B21" s="48"/>
      <c r="C21" s="48"/>
      <c r="D21" s="53"/>
      <c r="E21" s="52"/>
      <c r="F21" s="51"/>
      <c r="G21" s="51"/>
      <c r="H21" s="51"/>
    </row>
    <row r="22" spans="2:8" x14ac:dyDescent="0.2">
      <c r="B22" s="48"/>
      <c r="C22" s="48"/>
      <c r="D22" s="48"/>
      <c r="E22" s="52"/>
      <c r="F22" s="52"/>
      <c r="G22" s="52"/>
      <c r="H22" s="52"/>
    </row>
    <row r="23" spans="2:8" x14ac:dyDescent="0.2">
      <c r="B23" s="48"/>
      <c r="C23" s="48"/>
      <c r="D23" s="48"/>
      <c r="E23" s="48"/>
      <c r="F23" s="48"/>
      <c r="G23" s="48"/>
      <c r="H23" s="48"/>
    </row>
    <row r="24" spans="2:8" x14ac:dyDescent="0.2">
      <c r="B24" s="48"/>
      <c r="C24" s="48"/>
      <c r="D24" s="48"/>
      <c r="E24" s="48"/>
      <c r="F24" s="48"/>
      <c r="G24" s="48"/>
      <c r="H24" s="48"/>
    </row>
    <row r="25" spans="2:8" x14ac:dyDescent="0.2">
      <c r="B25" s="48"/>
      <c r="C25" s="48"/>
      <c r="D25" s="48"/>
      <c r="E25" s="48"/>
      <c r="F25" s="48"/>
      <c r="G25" s="48"/>
      <c r="H25" s="48"/>
    </row>
    <row r="26" spans="2:8" x14ac:dyDescent="0.2">
      <c r="B26" s="48"/>
      <c r="C26" s="48"/>
      <c r="D26" s="48"/>
      <c r="E26" s="48"/>
      <c r="F26" s="48"/>
      <c r="G26" s="48"/>
      <c r="H26" s="48"/>
    </row>
    <row r="27" spans="2:8" x14ac:dyDescent="0.2">
      <c r="B27" s="48"/>
      <c r="C27" s="48"/>
      <c r="D27" s="48"/>
      <c r="E27" s="48"/>
      <c r="F27" s="48"/>
      <c r="G27" s="48"/>
      <c r="H27" s="48"/>
    </row>
    <row r="28" spans="2:8" x14ac:dyDescent="0.2">
      <c r="B28" s="48"/>
      <c r="C28" s="48"/>
      <c r="D28" s="48"/>
      <c r="E28" s="48"/>
      <c r="F28" s="48"/>
      <c r="G28" s="48"/>
      <c r="H28" s="48"/>
    </row>
    <row r="29" spans="2:8" x14ac:dyDescent="0.2">
      <c r="B29" s="48"/>
      <c r="C29" s="48"/>
      <c r="D29" s="48"/>
      <c r="E29" s="48"/>
      <c r="F29" s="48"/>
      <c r="G29" s="48"/>
      <c r="H29" s="48"/>
    </row>
    <row r="30" spans="2:8" x14ac:dyDescent="0.2">
      <c r="B30" s="48"/>
      <c r="C30" s="48"/>
      <c r="D30" s="48"/>
      <c r="E30" s="48"/>
      <c r="F30" s="48"/>
      <c r="G30" s="48"/>
      <c r="H30" s="48"/>
    </row>
    <row r="31" spans="2:8" x14ac:dyDescent="0.2">
      <c r="B31" s="48"/>
      <c r="C31" s="48"/>
      <c r="D31" s="48"/>
      <c r="E31" s="48"/>
      <c r="F31" s="48"/>
      <c r="G31" s="48"/>
      <c r="H31" s="48"/>
    </row>
    <row r="32" spans="2:8" x14ac:dyDescent="0.2">
      <c r="B32" s="48"/>
      <c r="C32" s="48"/>
      <c r="D32" s="48"/>
      <c r="E32" s="48"/>
      <c r="F32" s="48"/>
      <c r="G32" s="48"/>
      <c r="H32" s="48"/>
    </row>
  </sheetData>
  <mergeCells count="20">
    <mergeCell ref="A15:D15"/>
    <mergeCell ref="A16:D16"/>
    <mergeCell ref="E8:E11"/>
    <mergeCell ref="F8:H8"/>
    <mergeCell ref="F9:G9"/>
    <mergeCell ref="H9:H11"/>
    <mergeCell ref="F10:F11"/>
    <mergeCell ref="G10:G11"/>
    <mergeCell ref="B12:B14"/>
    <mergeCell ref="C12:C14"/>
    <mergeCell ref="G7:H7"/>
    <mergeCell ref="A8:A11"/>
    <mergeCell ref="B8:B11"/>
    <mergeCell ref="C8:C11"/>
    <mergeCell ref="D8:D11"/>
    <mergeCell ref="E1:H1"/>
    <mergeCell ref="E2:H2"/>
    <mergeCell ref="E3:H3"/>
    <mergeCell ref="E4:H4"/>
    <mergeCell ref="B6:H6"/>
  </mergeCells>
  <pageMargins left="0.7" right="0.7" top="0.75" bottom="0.75" header="0.3" footer="0.3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workbookViewId="0">
      <selection activeCell="L15" sqref="L15"/>
    </sheetView>
  </sheetViews>
  <sheetFormatPr defaultColWidth="9.140625" defaultRowHeight="15" x14ac:dyDescent="0.2"/>
  <cols>
    <col min="1" max="1" width="6.28515625" style="11" customWidth="1"/>
    <col min="2" max="2" width="14.28515625" style="11" customWidth="1"/>
    <col min="3" max="3" width="32.140625" style="11" customWidth="1"/>
    <col min="4" max="4" width="41.42578125" style="11" customWidth="1"/>
    <col min="5" max="5" width="9.85546875" style="11" customWidth="1"/>
    <col min="6" max="6" width="8.42578125" style="11" customWidth="1"/>
    <col min="7" max="7" width="11.42578125" style="11" customWidth="1"/>
    <col min="8" max="8" width="9.5703125" style="11" customWidth="1"/>
    <col min="9" max="9" width="9.140625" style="11"/>
    <col min="10" max="10" width="11" style="11" customWidth="1"/>
    <col min="11" max="16384" width="9.140625" style="11"/>
  </cols>
  <sheetData>
    <row r="1" spans="1:9" ht="13.5" customHeight="1" x14ac:dyDescent="0.2">
      <c r="E1" s="147" t="s">
        <v>27</v>
      </c>
      <c r="F1" s="147"/>
      <c r="G1" s="147"/>
      <c r="H1" s="147"/>
    </row>
    <row r="2" spans="1:9" ht="13.5" customHeight="1" x14ac:dyDescent="0.2">
      <c r="E2" s="147" t="s">
        <v>123</v>
      </c>
      <c r="F2" s="147"/>
      <c r="G2" s="147"/>
      <c r="H2" s="147"/>
    </row>
    <row r="3" spans="1:9" ht="13.5" customHeight="1" x14ac:dyDescent="0.2">
      <c r="E3" s="147" t="s">
        <v>171</v>
      </c>
      <c r="F3" s="147"/>
      <c r="G3" s="147"/>
      <c r="H3" s="147"/>
    </row>
    <row r="4" spans="1:9" ht="13.5" customHeight="1" x14ac:dyDescent="0.2">
      <c r="E4" s="147" t="s">
        <v>63</v>
      </c>
      <c r="F4" s="147"/>
      <c r="G4" s="147"/>
      <c r="H4" s="147"/>
    </row>
    <row r="5" spans="1:9" ht="13.5" customHeight="1" x14ac:dyDescent="0.2">
      <c r="E5" s="29"/>
      <c r="F5" s="29"/>
      <c r="G5" s="29"/>
      <c r="H5" s="29"/>
    </row>
    <row r="6" spans="1:9" ht="33" customHeight="1" x14ac:dyDescent="0.2">
      <c r="A6" s="151" t="s">
        <v>64</v>
      </c>
      <c r="B6" s="151"/>
      <c r="C6" s="151"/>
      <c r="D6" s="151"/>
      <c r="E6" s="151"/>
      <c r="F6" s="151"/>
      <c r="G6" s="151"/>
      <c r="H6" s="151"/>
      <c r="I6" s="37"/>
    </row>
    <row r="7" spans="1:9" ht="4.9000000000000004" hidden="1" customHeight="1" x14ac:dyDescent="0.2">
      <c r="B7" s="150"/>
      <c r="C7" s="150"/>
      <c r="D7" s="150"/>
      <c r="E7" s="150"/>
      <c r="F7" s="150"/>
      <c r="G7" s="150"/>
      <c r="H7" s="150"/>
    </row>
    <row r="8" spans="1:9" ht="14.25" customHeight="1" x14ac:dyDescent="0.2">
      <c r="G8" s="149" t="s">
        <v>30</v>
      </c>
      <c r="H8" s="149"/>
    </row>
    <row r="9" spans="1:9" ht="10.5" customHeight="1" x14ac:dyDescent="0.2">
      <c r="A9" s="136" t="s">
        <v>26</v>
      </c>
      <c r="B9" s="136" t="s">
        <v>18</v>
      </c>
      <c r="C9" s="136" t="s">
        <v>19</v>
      </c>
      <c r="D9" s="136" t="s">
        <v>20</v>
      </c>
      <c r="E9" s="136" t="s">
        <v>0</v>
      </c>
      <c r="F9" s="136" t="s">
        <v>1</v>
      </c>
      <c r="G9" s="136"/>
      <c r="H9" s="136"/>
    </row>
    <row r="10" spans="1:9" ht="12" customHeight="1" x14ac:dyDescent="0.2">
      <c r="A10" s="136"/>
      <c r="B10" s="136"/>
      <c r="C10" s="136"/>
      <c r="D10" s="136"/>
      <c r="E10" s="136"/>
      <c r="F10" s="136" t="s">
        <v>2</v>
      </c>
      <c r="G10" s="136"/>
      <c r="H10" s="136" t="s">
        <v>3</v>
      </c>
    </row>
    <row r="11" spans="1:9" ht="15" customHeight="1" x14ac:dyDescent="0.2">
      <c r="A11" s="136"/>
      <c r="B11" s="136"/>
      <c r="C11" s="136"/>
      <c r="D11" s="136"/>
      <c r="E11" s="136"/>
      <c r="F11" s="136" t="s">
        <v>4</v>
      </c>
      <c r="G11" s="136" t="s">
        <v>5</v>
      </c>
      <c r="H11" s="136"/>
    </row>
    <row r="12" spans="1:9" ht="15" customHeight="1" x14ac:dyDescent="0.2">
      <c r="A12" s="136"/>
      <c r="B12" s="136"/>
      <c r="C12" s="136"/>
      <c r="D12" s="136"/>
      <c r="E12" s="136"/>
      <c r="F12" s="136"/>
      <c r="G12" s="136"/>
      <c r="H12" s="136"/>
    </row>
    <row r="13" spans="1:9" ht="30.75" customHeight="1" x14ac:dyDescent="0.25">
      <c r="A13" s="56">
        <v>1</v>
      </c>
      <c r="B13" s="137" t="s">
        <v>11</v>
      </c>
      <c r="C13" s="4" t="s">
        <v>108</v>
      </c>
      <c r="D13" s="4" t="s">
        <v>109</v>
      </c>
      <c r="E13" s="107">
        <f t="shared" ref="E13:E34" si="0">SUM(F13,H13)</f>
        <v>-9.5</v>
      </c>
      <c r="F13" s="107">
        <v>-13.5</v>
      </c>
      <c r="G13" s="107">
        <v>-17.5</v>
      </c>
      <c r="H13" s="107">
        <v>4</v>
      </c>
    </row>
    <row r="14" spans="1:9" ht="15.75" customHeight="1" x14ac:dyDescent="0.25">
      <c r="A14" s="27">
        <v>2</v>
      </c>
      <c r="B14" s="138"/>
      <c r="C14" s="4" t="s">
        <v>76</v>
      </c>
      <c r="D14" s="4" t="s">
        <v>77</v>
      </c>
      <c r="E14" s="107">
        <f t="shared" si="0"/>
        <v>-3.6</v>
      </c>
      <c r="F14" s="107">
        <v>-3.6</v>
      </c>
      <c r="G14" s="107">
        <v>-3.8</v>
      </c>
      <c r="H14" s="107"/>
    </row>
    <row r="15" spans="1:9" ht="29.25" customHeight="1" x14ac:dyDescent="0.25">
      <c r="A15" s="27">
        <v>3</v>
      </c>
      <c r="B15" s="138"/>
      <c r="C15" s="4" t="s">
        <v>78</v>
      </c>
      <c r="D15" s="4" t="s">
        <v>79</v>
      </c>
      <c r="E15" s="107">
        <f t="shared" si="0"/>
        <v>31.8</v>
      </c>
      <c r="F15" s="107">
        <v>31.8</v>
      </c>
      <c r="G15" s="107">
        <v>31.2</v>
      </c>
      <c r="H15" s="107"/>
    </row>
    <row r="16" spans="1:9" ht="17.25" customHeight="1" x14ac:dyDescent="0.25">
      <c r="A16" s="27">
        <v>5</v>
      </c>
      <c r="B16" s="138"/>
      <c r="C16" s="4" t="s">
        <v>80</v>
      </c>
      <c r="D16" s="4" t="s">
        <v>81</v>
      </c>
      <c r="E16" s="107">
        <f t="shared" si="0"/>
        <v>10.4</v>
      </c>
      <c r="F16" s="107">
        <v>9</v>
      </c>
      <c r="G16" s="107">
        <v>-1.4</v>
      </c>
      <c r="H16" s="107">
        <v>1.4</v>
      </c>
    </row>
    <row r="17" spans="1:8" ht="17.25" customHeight="1" x14ac:dyDescent="0.25">
      <c r="A17" s="27">
        <v>7</v>
      </c>
      <c r="B17" s="138"/>
      <c r="C17" s="4" t="s">
        <v>50</v>
      </c>
      <c r="D17" s="4" t="s">
        <v>66</v>
      </c>
      <c r="E17" s="107">
        <f t="shared" si="0"/>
        <v>-6.5</v>
      </c>
      <c r="F17" s="107">
        <v>-6.5</v>
      </c>
      <c r="G17" s="107">
        <v>-5.8</v>
      </c>
      <c r="H17" s="107"/>
    </row>
    <row r="18" spans="1:8" ht="17.25" customHeight="1" x14ac:dyDescent="0.25">
      <c r="A18" s="27">
        <v>8</v>
      </c>
      <c r="B18" s="138"/>
      <c r="C18" s="4" t="s">
        <v>82</v>
      </c>
      <c r="D18" s="4" t="s">
        <v>83</v>
      </c>
      <c r="E18" s="107">
        <f t="shared" si="0"/>
        <v>37</v>
      </c>
      <c r="F18" s="107">
        <v>34</v>
      </c>
      <c r="G18" s="107">
        <v>23</v>
      </c>
      <c r="H18" s="107">
        <v>3</v>
      </c>
    </row>
    <row r="19" spans="1:8" ht="17.25" customHeight="1" x14ac:dyDescent="0.25">
      <c r="A19" s="27">
        <v>9</v>
      </c>
      <c r="B19" s="138"/>
      <c r="C19" s="33" t="s">
        <v>51</v>
      </c>
      <c r="D19" s="57" t="s">
        <v>65</v>
      </c>
      <c r="E19" s="107">
        <f t="shared" si="0"/>
        <v>-8.4</v>
      </c>
      <c r="F19" s="107">
        <v>-8.4</v>
      </c>
      <c r="G19" s="107">
        <v>-7</v>
      </c>
      <c r="H19" s="107"/>
    </row>
    <row r="20" spans="1:8" ht="17.25" customHeight="1" x14ac:dyDescent="0.25">
      <c r="A20" s="27">
        <v>10</v>
      </c>
      <c r="B20" s="138"/>
      <c r="C20" s="4" t="s">
        <v>84</v>
      </c>
      <c r="D20" s="4" t="s">
        <v>85</v>
      </c>
      <c r="E20" s="107">
        <f t="shared" si="0"/>
        <v>14.5</v>
      </c>
      <c r="F20" s="107">
        <v>14.5</v>
      </c>
      <c r="G20" s="107">
        <v>14.5</v>
      </c>
      <c r="H20" s="107"/>
    </row>
    <row r="21" spans="1:8" ht="29.25" customHeight="1" x14ac:dyDescent="0.25">
      <c r="A21" s="27">
        <v>11</v>
      </c>
      <c r="B21" s="138"/>
      <c r="C21" s="4" t="s">
        <v>139</v>
      </c>
      <c r="D21" s="4" t="s">
        <v>140</v>
      </c>
      <c r="E21" s="107">
        <f t="shared" si="0"/>
        <v>7.4</v>
      </c>
      <c r="F21" s="107">
        <v>7.4</v>
      </c>
      <c r="G21" s="107">
        <v>7.3</v>
      </c>
      <c r="H21" s="107"/>
    </row>
    <row r="22" spans="1:8" ht="29.25" customHeight="1" x14ac:dyDescent="0.25">
      <c r="A22" s="27">
        <v>13</v>
      </c>
      <c r="B22" s="138"/>
      <c r="C22" s="4" t="s">
        <v>86</v>
      </c>
      <c r="D22" s="4" t="s">
        <v>87</v>
      </c>
      <c r="E22" s="107">
        <f t="shared" si="0"/>
        <v>10.8</v>
      </c>
      <c r="F22" s="107">
        <v>7.8</v>
      </c>
      <c r="G22" s="107">
        <v>-1.5</v>
      </c>
      <c r="H22" s="107">
        <v>3</v>
      </c>
    </row>
    <row r="23" spans="1:8" ht="17.25" customHeight="1" x14ac:dyDescent="0.25">
      <c r="A23" s="56">
        <v>14</v>
      </c>
      <c r="B23" s="138"/>
      <c r="C23" s="4" t="s">
        <v>113</v>
      </c>
      <c r="D23" s="4" t="s">
        <v>114</v>
      </c>
      <c r="E23" s="107">
        <f t="shared" si="0"/>
        <v>7.9</v>
      </c>
      <c r="F23" s="107">
        <v>7.9</v>
      </c>
      <c r="G23" s="107">
        <v>7.4</v>
      </c>
      <c r="H23" s="107"/>
    </row>
    <row r="24" spans="1:8" ht="17.25" customHeight="1" x14ac:dyDescent="0.25">
      <c r="A24" s="79">
        <v>15</v>
      </c>
      <c r="B24" s="138"/>
      <c r="C24" s="4" t="s">
        <v>52</v>
      </c>
      <c r="D24" s="4" t="s">
        <v>62</v>
      </c>
      <c r="E24" s="107">
        <f t="shared" si="0"/>
        <v>5.4</v>
      </c>
      <c r="F24" s="107">
        <v>5.4</v>
      </c>
      <c r="G24" s="107">
        <v>2.4</v>
      </c>
      <c r="H24" s="107"/>
    </row>
    <row r="25" spans="1:8" ht="17.25" customHeight="1" x14ac:dyDescent="0.25">
      <c r="A25" s="73">
        <v>16</v>
      </c>
      <c r="B25" s="138"/>
      <c r="C25" s="4" t="s">
        <v>93</v>
      </c>
      <c r="D25" s="4" t="s">
        <v>94</v>
      </c>
      <c r="E25" s="107">
        <f t="shared" si="0"/>
        <v>13.6</v>
      </c>
      <c r="F25" s="107">
        <v>7.6</v>
      </c>
      <c r="G25" s="107">
        <v>2.5</v>
      </c>
      <c r="H25" s="107">
        <v>6</v>
      </c>
    </row>
    <row r="26" spans="1:8" ht="17.25" customHeight="1" x14ac:dyDescent="0.25">
      <c r="A26" s="73">
        <v>17</v>
      </c>
      <c r="B26" s="138"/>
      <c r="C26" s="4" t="s">
        <v>115</v>
      </c>
      <c r="D26" s="4" t="s">
        <v>116</v>
      </c>
      <c r="E26" s="107">
        <f t="shared" si="0"/>
        <v>6.7</v>
      </c>
      <c r="F26" s="107">
        <v>6.7</v>
      </c>
      <c r="G26" s="107">
        <v>1.1000000000000001</v>
      </c>
      <c r="H26" s="107"/>
    </row>
    <row r="27" spans="1:8" ht="17.25" customHeight="1" x14ac:dyDescent="0.25">
      <c r="A27" s="79">
        <v>18</v>
      </c>
      <c r="B27" s="138"/>
      <c r="C27" s="4" t="s">
        <v>95</v>
      </c>
      <c r="D27" s="4" t="s">
        <v>96</v>
      </c>
      <c r="E27" s="107">
        <f t="shared" si="0"/>
        <v>16.8</v>
      </c>
      <c r="F27" s="107">
        <v>16.8</v>
      </c>
      <c r="G27" s="107">
        <v>16.8</v>
      </c>
      <c r="H27" s="107"/>
    </row>
    <row r="28" spans="1:8" ht="17.25" customHeight="1" x14ac:dyDescent="0.25">
      <c r="A28" s="79">
        <v>19</v>
      </c>
      <c r="B28" s="138"/>
      <c r="C28" s="4" t="s">
        <v>117</v>
      </c>
      <c r="D28" s="4" t="s">
        <v>118</v>
      </c>
      <c r="E28" s="107">
        <f t="shared" si="0"/>
        <v>18.3</v>
      </c>
      <c r="F28" s="107">
        <v>10</v>
      </c>
      <c r="G28" s="107">
        <v>7.1</v>
      </c>
      <c r="H28" s="107">
        <v>8.3000000000000007</v>
      </c>
    </row>
    <row r="29" spans="1:8" ht="17.25" customHeight="1" x14ac:dyDescent="0.25">
      <c r="A29" s="79">
        <v>20</v>
      </c>
      <c r="B29" s="138"/>
      <c r="C29" s="4" t="s">
        <v>135</v>
      </c>
      <c r="D29" s="4" t="s">
        <v>136</v>
      </c>
      <c r="E29" s="107">
        <f t="shared" si="0"/>
        <v>2.4</v>
      </c>
      <c r="F29" s="107">
        <v>2.4</v>
      </c>
      <c r="G29" s="107">
        <v>2.2999999999999998</v>
      </c>
      <c r="H29" s="107"/>
    </row>
    <row r="30" spans="1:8" ht="17.25" customHeight="1" x14ac:dyDescent="0.25">
      <c r="A30" s="79">
        <v>21</v>
      </c>
      <c r="B30" s="138"/>
      <c r="C30" s="4" t="s">
        <v>137</v>
      </c>
      <c r="D30" s="4" t="s">
        <v>138</v>
      </c>
      <c r="E30" s="107">
        <f t="shared" si="0"/>
        <v>0.9</v>
      </c>
      <c r="F30" s="107">
        <v>0.9</v>
      </c>
      <c r="G30" s="107"/>
      <c r="H30" s="107"/>
    </row>
    <row r="31" spans="1:8" ht="27.75" customHeight="1" x14ac:dyDescent="0.25">
      <c r="A31" s="56">
        <v>24</v>
      </c>
      <c r="B31" s="138"/>
      <c r="C31" s="4" t="s">
        <v>98</v>
      </c>
      <c r="D31" s="4" t="s">
        <v>99</v>
      </c>
      <c r="E31" s="107">
        <f t="shared" si="0"/>
        <v>-66.400000000000006</v>
      </c>
      <c r="F31" s="107">
        <v>-66.400000000000006</v>
      </c>
      <c r="G31" s="107"/>
      <c r="H31" s="107"/>
    </row>
    <row r="32" spans="1:8" ht="17.25" customHeight="1" x14ac:dyDescent="0.25">
      <c r="A32" s="56">
        <v>25</v>
      </c>
      <c r="B32" s="139"/>
      <c r="C32" s="57" t="s">
        <v>104</v>
      </c>
      <c r="D32" s="57" t="s">
        <v>105</v>
      </c>
      <c r="E32" s="107">
        <f t="shared" si="0"/>
        <v>-16.899999999999999</v>
      </c>
      <c r="F32" s="107">
        <v>-16.899999999999999</v>
      </c>
      <c r="G32" s="107">
        <v>-16.899999999999999</v>
      </c>
      <c r="H32" s="107"/>
    </row>
    <row r="33" spans="1:8" ht="15" customHeight="1" x14ac:dyDescent="0.25">
      <c r="A33" s="136" t="s">
        <v>22</v>
      </c>
      <c r="B33" s="136"/>
      <c r="C33" s="136"/>
      <c r="D33" s="136"/>
      <c r="E33" s="107">
        <f t="shared" si="0"/>
        <v>72.600000000000009</v>
      </c>
      <c r="F33" s="107">
        <f>SUM(F13:F32)</f>
        <v>46.900000000000013</v>
      </c>
      <c r="G33" s="107">
        <f>SUM(G13:G32)</f>
        <v>61.699999999999996</v>
      </c>
      <c r="H33" s="107">
        <f>SUM(H13:H32)</f>
        <v>25.7</v>
      </c>
    </row>
    <row r="34" spans="1:8" ht="15" customHeight="1" x14ac:dyDescent="0.2">
      <c r="A34" s="146" t="s">
        <v>31</v>
      </c>
      <c r="B34" s="146"/>
      <c r="C34" s="146"/>
      <c r="D34" s="146"/>
      <c r="E34" s="109">
        <f t="shared" si="0"/>
        <v>72.600000000000009</v>
      </c>
      <c r="F34" s="109">
        <f t="shared" ref="F34:G34" si="1">SUM(F33)</f>
        <v>46.900000000000013</v>
      </c>
      <c r="G34" s="109">
        <f t="shared" si="1"/>
        <v>61.699999999999996</v>
      </c>
      <c r="H34" s="109">
        <f>SUM(H33)</f>
        <v>25.7</v>
      </c>
    </row>
  </sheetData>
  <mergeCells count="20">
    <mergeCell ref="A33:D33"/>
    <mergeCell ref="A34:D34"/>
    <mergeCell ref="G8:H8"/>
    <mergeCell ref="A9:A12"/>
    <mergeCell ref="B9:B12"/>
    <mergeCell ref="C9:C12"/>
    <mergeCell ref="D9:D12"/>
    <mergeCell ref="E9:E12"/>
    <mergeCell ref="F9:H9"/>
    <mergeCell ref="F10:G10"/>
    <mergeCell ref="H10:H12"/>
    <mergeCell ref="F11:F12"/>
    <mergeCell ref="G11:G12"/>
    <mergeCell ref="B13:B32"/>
    <mergeCell ref="E1:H1"/>
    <mergeCell ref="E2:H2"/>
    <mergeCell ref="E3:H3"/>
    <mergeCell ref="E4:H4"/>
    <mergeCell ref="B7:H7"/>
    <mergeCell ref="A6:H6"/>
  </mergeCells>
  <pageMargins left="0.70866141732283472" right="0.70866141732283472" top="0.74803149606299213" bottom="0.35433070866141736" header="0.31496062992125984" footer="0.31496062992125984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workbookViewId="0">
      <selection activeCell="M13" sqref="M13"/>
    </sheetView>
  </sheetViews>
  <sheetFormatPr defaultColWidth="9.140625" defaultRowHeight="15" x14ac:dyDescent="0.25"/>
  <cols>
    <col min="1" max="1" width="6.28515625" style="12" customWidth="1"/>
    <col min="2" max="2" width="16.7109375" style="12" customWidth="1"/>
    <col min="3" max="3" width="30.28515625" style="12" customWidth="1"/>
    <col min="4" max="4" width="44.5703125" style="12" customWidth="1"/>
    <col min="5" max="5" width="9.7109375" style="12" customWidth="1"/>
    <col min="6" max="6" width="10" style="12" customWidth="1"/>
    <col min="7" max="7" width="11" style="12" customWidth="1"/>
    <col min="8" max="8" width="9.28515625" style="12" customWidth="1"/>
    <col min="9" max="9" width="9.140625" style="12" hidden="1" customWidth="1"/>
    <col min="10" max="16384" width="9.140625" style="12"/>
  </cols>
  <sheetData>
    <row r="1" spans="1:9" ht="15" customHeight="1" x14ac:dyDescent="0.25">
      <c r="E1" s="135" t="s">
        <v>33</v>
      </c>
      <c r="F1" s="135"/>
      <c r="G1" s="135"/>
      <c r="H1" s="135"/>
    </row>
    <row r="2" spans="1:9" ht="15" customHeight="1" x14ac:dyDescent="0.25">
      <c r="E2" s="135" t="s">
        <v>121</v>
      </c>
      <c r="F2" s="135"/>
      <c r="G2" s="135"/>
      <c r="H2" s="135"/>
    </row>
    <row r="3" spans="1:9" ht="15" customHeight="1" x14ac:dyDescent="0.25">
      <c r="E3" s="135" t="s">
        <v>170</v>
      </c>
      <c r="F3" s="135"/>
      <c r="G3" s="135"/>
      <c r="H3" s="135"/>
    </row>
    <row r="4" spans="1:9" ht="15" customHeight="1" x14ac:dyDescent="0.25">
      <c r="E4" s="135" t="s">
        <v>34</v>
      </c>
      <c r="F4" s="135"/>
      <c r="G4" s="135"/>
      <c r="H4" s="135"/>
    </row>
    <row r="5" spans="1:9" ht="11.25" customHeight="1" x14ac:dyDescent="0.25">
      <c r="E5" s="14"/>
      <c r="F5" s="14"/>
      <c r="G5" s="14"/>
      <c r="H5" s="14"/>
    </row>
    <row r="6" spans="1:9" ht="13.5" customHeight="1" x14ac:dyDescent="0.25">
      <c r="A6" s="173" t="s">
        <v>42</v>
      </c>
      <c r="B6" s="173"/>
      <c r="C6" s="173"/>
      <c r="D6" s="173"/>
      <c r="E6" s="173"/>
      <c r="F6" s="173"/>
      <c r="G6" s="173"/>
      <c r="H6" s="173"/>
      <c r="I6" s="173"/>
    </row>
    <row r="7" spans="1:9" ht="14.25" customHeight="1" x14ac:dyDescent="0.25">
      <c r="G7" s="174" t="s">
        <v>30</v>
      </c>
      <c r="H7" s="174"/>
    </row>
    <row r="8" spans="1:9" ht="15.75" customHeight="1" x14ac:dyDescent="0.25">
      <c r="A8" s="169" t="s">
        <v>14</v>
      </c>
      <c r="B8" s="170" t="s">
        <v>18</v>
      </c>
      <c r="C8" s="170" t="s">
        <v>19</v>
      </c>
      <c r="D8" s="170" t="s">
        <v>20</v>
      </c>
      <c r="E8" s="170" t="s">
        <v>0</v>
      </c>
      <c r="F8" s="170" t="s">
        <v>1</v>
      </c>
      <c r="G8" s="170"/>
      <c r="H8" s="170"/>
    </row>
    <row r="9" spans="1:9" ht="12.75" customHeight="1" x14ac:dyDescent="0.25">
      <c r="A9" s="169"/>
      <c r="B9" s="170"/>
      <c r="C9" s="170"/>
      <c r="D9" s="170"/>
      <c r="E9" s="170"/>
      <c r="F9" s="170" t="s">
        <v>2</v>
      </c>
      <c r="G9" s="170"/>
      <c r="H9" s="170" t="s">
        <v>3</v>
      </c>
    </row>
    <row r="10" spans="1:9" ht="15" customHeight="1" x14ac:dyDescent="0.25">
      <c r="A10" s="169"/>
      <c r="B10" s="170"/>
      <c r="C10" s="170"/>
      <c r="D10" s="170"/>
      <c r="E10" s="170"/>
      <c r="F10" s="170" t="s">
        <v>4</v>
      </c>
      <c r="G10" s="170" t="s">
        <v>5</v>
      </c>
      <c r="H10" s="170"/>
    </row>
    <row r="11" spans="1:9" ht="15" customHeight="1" x14ac:dyDescent="0.25">
      <c r="A11" s="169"/>
      <c r="B11" s="170"/>
      <c r="C11" s="170"/>
      <c r="D11" s="170"/>
      <c r="E11" s="170"/>
      <c r="F11" s="170"/>
      <c r="G11" s="170"/>
      <c r="H11" s="170"/>
    </row>
    <row r="12" spans="1:9" ht="15" customHeight="1" x14ac:dyDescent="0.25">
      <c r="A12" s="110">
        <v>2</v>
      </c>
      <c r="B12" s="163" t="s">
        <v>11</v>
      </c>
      <c r="C12" s="111" t="s">
        <v>135</v>
      </c>
      <c r="D12" s="166" t="s">
        <v>150</v>
      </c>
      <c r="E12" s="112">
        <f t="shared" ref="E12:E22" si="0">SUM(F12,H12)</f>
        <v>-1</v>
      </c>
      <c r="F12" s="112">
        <v>-1</v>
      </c>
      <c r="G12" s="113"/>
      <c r="H12" s="113"/>
    </row>
    <row r="13" spans="1:9" ht="15" customHeight="1" x14ac:dyDescent="0.25">
      <c r="A13" s="110">
        <v>4</v>
      </c>
      <c r="B13" s="164"/>
      <c r="C13" s="106" t="s">
        <v>6</v>
      </c>
      <c r="D13" s="168"/>
      <c r="E13" s="112">
        <f t="shared" si="0"/>
        <v>1.8</v>
      </c>
      <c r="F13" s="112">
        <v>1.8</v>
      </c>
      <c r="G13" s="112"/>
      <c r="H13" s="112"/>
    </row>
    <row r="14" spans="1:9" ht="29.25" customHeight="1" x14ac:dyDescent="0.25">
      <c r="A14" s="92">
        <v>5</v>
      </c>
      <c r="B14" s="164"/>
      <c r="C14" s="114" t="s">
        <v>108</v>
      </c>
      <c r="D14" s="111" t="s">
        <v>109</v>
      </c>
      <c r="E14" s="112">
        <f t="shared" si="0"/>
        <v>-0.3</v>
      </c>
      <c r="F14" s="112">
        <v>-0.3</v>
      </c>
      <c r="G14" s="112"/>
      <c r="H14" s="112"/>
    </row>
    <row r="15" spans="1:9" ht="16.5" customHeight="1" x14ac:dyDescent="0.25">
      <c r="A15" s="92">
        <v>11</v>
      </c>
      <c r="B15" s="164"/>
      <c r="C15" s="114" t="s">
        <v>50</v>
      </c>
      <c r="D15" s="114" t="s">
        <v>66</v>
      </c>
      <c r="E15" s="112">
        <f t="shared" si="0"/>
        <v>-0.5</v>
      </c>
      <c r="F15" s="112"/>
      <c r="G15" s="112"/>
      <c r="H15" s="112">
        <v>-0.5</v>
      </c>
    </row>
    <row r="16" spans="1:9" ht="16.5" customHeight="1" x14ac:dyDescent="0.25">
      <c r="A16" s="92">
        <v>12</v>
      </c>
      <c r="B16" s="164"/>
      <c r="C16" s="114" t="s">
        <v>82</v>
      </c>
      <c r="D16" s="114" t="s">
        <v>83</v>
      </c>
      <c r="E16" s="112">
        <f t="shared" si="0"/>
        <v>0.7</v>
      </c>
      <c r="F16" s="112">
        <v>-1.8</v>
      </c>
      <c r="G16" s="112"/>
      <c r="H16" s="112">
        <v>2.5</v>
      </c>
    </row>
    <row r="17" spans="1:14" ht="16.5" customHeight="1" x14ac:dyDescent="0.25">
      <c r="A17" s="92">
        <v>13</v>
      </c>
      <c r="B17" s="164"/>
      <c r="C17" s="114" t="s">
        <v>51</v>
      </c>
      <c r="D17" s="114" t="s">
        <v>65</v>
      </c>
      <c r="E17" s="112">
        <f t="shared" si="0"/>
        <v>-0.4</v>
      </c>
      <c r="F17" s="112"/>
      <c r="G17" s="112"/>
      <c r="H17" s="112">
        <v>-0.4</v>
      </c>
    </row>
    <row r="18" spans="1:14" ht="29.25" customHeight="1" x14ac:dyDescent="0.25">
      <c r="A18" s="92">
        <v>16</v>
      </c>
      <c r="B18" s="165"/>
      <c r="C18" s="114" t="s">
        <v>86</v>
      </c>
      <c r="D18" s="114" t="s">
        <v>87</v>
      </c>
      <c r="E18" s="112">
        <f t="shared" si="0"/>
        <v>-0.2</v>
      </c>
      <c r="F18" s="112">
        <v>-0.2</v>
      </c>
      <c r="G18" s="112"/>
      <c r="H18" s="112"/>
    </row>
    <row r="19" spans="1:14" ht="15.75" customHeight="1" x14ac:dyDescent="0.25">
      <c r="A19" s="92">
        <v>17</v>
      </c>
      <c r="B19" s="163" t="s">
        <v>12</v>
      </c>
      <c r="C19" s="114"/>
      <c r="D19" s="115" t="s">
        <v>110</v>
      </c>
      <c r="E19" s="116">
        <f t="shared" si="0"/>
        <v>23.946000000000002</v>
      </c>
      <c r="F19" s="116">
        <f t="shared" ref="F19:G19" si="1">SUM(F20:F21)</f>
        <v>35.246000000000002</v>
      </c>
      <c r="G19" s="116">
        <f t="shared" si="1"/>
        <v>0.47099999999999997</v>
      </c>
      <c r="H19" s="116">
        <f>SUM(H20:H21)</f>
        <v>-11.3</v>
      </c>
    </row>
    <row r="20" spans="1:14" ht="30.75" customHeight="1" x14ac:dyDescent="0.25">
      <c r="A20" s="92" t="s">
        <v>152</v>
      </c>
      <c r="B20" s="164"/>
      <c r="C20" s="94" t="s">
        <v>6</v>
      </c>
      <c r="D20" s="106" t="s">
        <v>153</v>
      </c>
      <c r="E20" s="112">
        <f t="shared" si="0"/>
        <v>0</v>
      </c>
      <c r="F20" s="112">
        <v>11.3</v>
      </c>
      <c r="G20" s="112"/>
      <c r="H20" s="112">
        <v>-11.3</v>
      </c>
    </row>
    <row r="21" spans="1:14" ht="18" customHeight="1" x14ac:dyDescent="0.25">
      <c r="A21" s="113" t="s">
        <v>133</v>
      </c>
      <c r="B21" s="165"/>
      <c r="C21" s="117" t="s">
        <v>6</v>
      </c>
      <c r="D21" s="118" t="s">
        <v>158</v>
      </c>
      <c r="E21" s="112">
        <f t="shared" si="0"/>
        <v>23.946000000000002</v>
      </c>
      <c r="F21" s="112">
        <v>23.946000000000002</v>
      </c>
      <c r="G21" s="112">
        <v>0.47099999999999997</v>
      </c>
      <c r="H21" s="112"/>
    </row>
    <row r="22" spans="1:14" ht="18" customHeight="1" x14ac:dyDescent="0.25">
      <c r="A22" s="113">
        <v>31</v>
      </c>
      <c r="B22" s="93" t="s">
        <v>57</v>
      </c>
      <c r="C22" s="117" t="s">
        <v>6</v>
      </c>
      <c r="D22" s="117" t="s">
        <v>161</v>
      </c>
      <c r="E22" s="112">
        <f t="shared" si="0"/>
        <v>133.69300000000001</v>
      </c>
      <c r="F22" s="112">
        <v>133.69300000000001</v>
      </c>
      <c r="G22" s="112"/>
      <c r="H22" s="112"/>
      <c r="J22" s="95">
        <v>89.478999999999999</v>
      </c>
      <c r="K22" s="95">
        <v>44.213999999999999</v>
      </c>
    </row>
    <row r="23" spans="1:14" ht="30" customHeight="1" x14ac:dyDescent="0.25">
      <c r="A23" s="92">
        <v>37</v>
      </c>
      <c r="B23" s="119" t="s">
        <v>11</v>
      </c>
      <c r="C23" s="111" t="s">
        <v>6</v>
      </c>
      <c r="D23" s="114" t="s">
        <v>151</v>
      </c>
      <c r="E23" s="112">
        <f t="shared" ref="E23:E28" si="2">SUM(F23,H23)</f>
        <v>-0.8</v>
      </c>
      <c r="F23" s="112">
        <v>-0.8</v>
      </c>
      <c r="G23" s="112"/>
      <c r="H23" s="112"/>
    </row>
    <row r="24" spans="1:14" ht="30" customHeight="1" x14ac:dyDescent="0.25">
      <c r="A24" s="92">
        <v>44</v>
      </c>
      <c r="B24" s="119" t="s">
        <v>57</v>
      </c>
      <c r="C24" s="111" t="s">
        <v>6</v>
      </c>
      <c r="D24" s="117" t="s">
        <v>162</v>
      </c>
      <c r="E24" s="112">
        <f t="shared" si="2"/>
        <v>38.255000000000003</v>
      </c>
      <c r="F24" s="112">
        <v>38.255000000000003</v>
      </c>
      <c r="G24" s="112"/>
      <c r="H24" s="112"/>
    </row>
    <row r="25" spans="1:14" ht="15" customHeight="1" x14ac:dyDescent="0.25">
      <c r="A25" s="172" t="s">
        <v>22</v>
      </c>
      <c r="B25" s="172"/>
      <c r="C25" s="172"/>
      <c r="D25" s="172"/>
      <c r="E25" s="112">
        <f t="shared" si="2"/>
        <v>-0.69999999999999973</v>
      </c>
      <c r="F25" s="112">
        <f t="shared" ref="F25:G25" si="3">SUM(F12:F18,F23)</f>
        <v>-2.2999999999999998</v>
      </c>
      <c r="G25" s="112">
        <f t="shared" si="3"/>
        <v>0</v>
      </c>
      <c r="H25" s="112">
        <f>SUM(H12:H18,H23)</f>
        <v>1.6</v>
      </c>
      <c r="I25" s="13" t="e">
        <f>SUM(#REF!)</f>
        <v>#REF!</v>
      </c>
      <c r="N25" s="26"/>
    </row>
    <row r="26" spans="1:14" ht="15" customHeight="1" x14ac:dyDescent="0.25">
      <c r="A26" s="172" t="s">
        <v>23</v>
      </c>
      <c r="B26" s="172"/>
      <c r="C26" s="172"/>
      <c r="D26" s="172"/>
      <c r="E26" s="112">
        <f t="shared" si="2"/>
        <v>23.946000000000002</v>
      </c>
      <c r="F26" s="112">
        <f t="shared" ref="F26:G26" si="4">SUM(F20:F21)</f>
        <v>35.246000000000002</v>
      </c>
      <c r="G26" s="112">
        <f t="shared" si="4"/>
        <v>0.47099999999999997</v>
      </c>
      <c r="H26" s="112">
        <f>SUM(H20:H21)</f>
        <v>-11.3</v>
      </c>
      <c r="I26" s="39"/>
      <c r="N26" s="26"/>
    </row>
    <row r="27" spans="1:14" ht="15" customHeight="1" x14ac:dyDescent="0.25">
      <c r="A27" s="172" t="s">
        <v>58</v>
      </c>
      <c r="B27" s="172"/>
      <c r="C27" s="172"/>
      <c r="D27" s="172"/>
      <c r="E27" s="112">
        <f t="shared" si="2"/>
        <v>171.94800000000001</v>
      </c>
      <c r="F27" s="112">
        <f t="shared" ref="F27:G27" si="5">SUM(F22,F24)</f>
        <v>171.94800000000001</v>
      </c>
      <c r="G27" s="112">
        <f t="shared" si="5"/>
        <v>0</v>
      </c>
      <c r="H27" s="112">
        <f>SUM(H22,H24)</f>
        <v>0</v>
      </c>
      <c r="I27" s="39"/>
      <c r="N27" s="26"/>
    </row>
    <row r="28" spans="1:14" ht="15" customHeight="1" x14ac:dyDescent="0.25">
      <c r="A28" s="171" t="s">
        <v>31</v>
      </c>
      <c r="B28" s="171"/>
      <c r="C28" s="171"/>
      <c r="D28" s="171"/>
      <c r="E28" s="116">
        <f t="shared" si="2"/>
        <v>195.19400000000002</v>
      </c>
      <c r="F28" s="116">
        <f t="shared" ref="F28:G28" si="6">SUM(F25:F27)</f>
        <v>204.89400000000001</v>
      </c>
      <c r="G28" s="116">
        <f t="shared" si="6"/>
        <v>0.47099999999999997</v>
      </c>
      <c r="H28" s="116">
        <f>SUM(H25:H27)</f>
        <v>-9.7000000000000011</v>
      </c>
    </row>
    <row r="30" spans="1:14" x14ac:dyDescent="0.25">
      <c r="E30" s="21"/>
    </row>
    <row r="32" spans="1:14" x14ac:dyDescent="0.25">
      <c r="D32" s="63"/>
      <c r="E32" s="21"/>
      <c r="F32" s="21"/>
      <c r="G32" s="21"/>
    </row>
  </sheetData>
  <mergeCells count="23">
    <mergeCell ref="G7:H7"/>
    <mergeCell ref="H9:H11"/>
    <mergeCell ref="C8:C11"/>
    <mergeCell ref="G10:G11"/>
    <mergeCell ref="F8:H8"/>
    <mergeCell ref="F9:G9"/>
    <mergeCell ref="F10:F11"/>
    <mergeCell ref="E8:E11"/>
    <mergeCell ref="E1:H1"/>
    <mergeCell ref="E2:H2"/>
    <mergeCell ref="E3:H3"/>
    <mergeCell ref="E4:H4"/>
    <mergeCell ref="A6:I6"/>
    <mergeCell ref="A8:A11"/>
    <mergeCell ref="D8:D11"/>
    <mergeCell ref="A28:D28"/>
    <mergeCell ref="A25:D25"/>
    <mergeCell ref="B8:B11"/>
    <mergeCell ref="A26:D26"/>
    <mergeCell ref="D12:D13"/>
    <mergeCell ref="B12:B18"/>
    <mergeCell ref="B19:B21"/>
    <mergeCell ref="A27:D27"/>
  </mergeCells>
  <phoneticPr fontId="0" type="noConversion"/>
  <pageMargins left="0.35433070866141736" right="0.35433070866141736" top="0.39370078740157483" bottom="0.19685039370078741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workbookViewId="0">
      <selection activeCell="E3" sqref="E3:H3"/>
    </sheetView>
  </sheetViews>
  <sheetFormatPr defaultColWidth="9.140625" defaultRowHeight="15" x14ac:dyDescent="0.25"/>
  <cols>
    <col min="1" max="1" width="6.28515625" style="12" customWidth="1"/>
    <col min="2" max="2" width="16.7109375" style="12" customWidth="1"/>
    <col min="3" max="3" width="30.28515625" style="12" customWidth="1"/>
    <col min="4" max="4" width="43.85546875" style="12" customWidth="1"/>
    <col min="5" max="5" width="9.28515625" style="12" customWidth="1"/>
    <col min="6" max="6" width="9" style="12" customWidth="1"/>
    <col min="7" max="7" width="11" style="12" customWidth="1"/>
    <col min="8" max="8" width="9.28515625" style="12" customWidth="1"/>
    <col min="9" max="9" width="9.140625" style="12" hidden="1" customWidth="1"/>
    <col min="10" max="16384" width="9.140625" style="12"/>
  </cols>
  <sheetData>
    <row r="1" spans="1:9" ht="15" customHeight="1" x14ac:dyDescent="0.25">
      <c r="E1" s="135" t="s">
        <v>33</v>
      </c>
      <c r="F1" s="135"/>
      <c r="G1" s="135"/>
      <c r="H1" s="135"/>
    </row>
    <row r="2" spans="1:9" ht="15" customHeight="1" x14ac:dyDescent="0.25">
      <c r="E2" s="135" t="s">
        <v>121</v>
      </c>
      <c r="F2" s="135"/>
      <c r="G2" s="135"/>
      <c r="H2" s="135"/>
    </row>
    <row r="3" spans="1:9" ht="15" customHeight="1" x14ac:dyDescent="0.25">
      <c r="E3" s="135" t="s">
        <v>170</v>
      </c>
      <c r="F3" s="135"/>
      <c r="G3" s="135"/>
      <c r="H3" s="135"/>
    </row>
    <row r="4" spans="1:9" ht="15" customHeight="1" x14ac:dyDescent="0.25">
      <c r="E4" s="135" t="s">
        <v>56</v>
      </c>
      <c r="F4" s="135"/>
      <c r="G4" s="135"/>
      <c r="H4" s="135"/>
    </row>
    <row r="5" spans="1:9" ht="18.75" customHeight="1" x14ac:dyDescent="0.25">
      <c r="E5" s="22"/>
      <c r="F5" s="22"/>
      <c r="G5" s="22"/>
      <c r="H5" s="22"/>
    </row>
    <row r="6" spans="1:9" ht="13.5" customHeight="1" x14ac:dyDescent="0.25">
      <c r="A6" s="151" t="s">
        <v>55</v>
      </c>
      <c r="B6" s="151"/>
      <c r="C6" s="151"/>
      <c r="D6" s="151"/>
      <c r="E6" s="151"/>
      <c r="F6" s="151"/>
      <c r="G6" s="151"/>
      <c r="H6" s="151"/>
      <c r="I6" s="151"/>
    </row>
    <row r="7" spans="1:9" ht="14.25" customHeight="1" x14ac:dyDescent="0.25">
      <c r="G7" s="174" t="s">
        <v>30</v>
      </c>
      <c r="H7" s="174"/>
    </row>
    <row r="8" spans="1:9" ht="15.75" customHeight="1" x14ac:dyDescent="0.25">
      <c r="A8" s="169" t="s">
        <v>14</v>
      </c>
      <c r="B8" s="170" t="s">
        <v>18</v>
      </c>
      <c r="C8" s="170" t="s">
        <v>19</v>
      </c>
      <c r="D8" s="170" t="s">
        <v>20</v>
      </c>
      <c r="E8" s="170" t="s">
        <v>0</v>
      </c>
      <c r="F8" s="170" t="s">
        <v>1</v>
      </c>
      <c r="G8" s="170"/>
      <c r="H8" s="170"/>
    </row>
    <row r="9" spans="1:9" ht="12.75" customHeight="1" x14ac:dyDescent="0.25">
      <c r="A9" s="169"/>
      <c r="B9" s="170"/>
      <c r="C9" s="170"/>
      <c r="D9" s="170"/>
      <c r="E9" s="170"/>
      <c r="F9" s="170" t="s">
        <v>2</v>
      </c>
      <c r="G9" s="170"/>
      <c r="H9" s="170" t="s">
        <v>3</v>
      </c>
    </row>
    <row r="10" spans="1:9" ht="15" customHeight="1" x14ac:dyDescent="0.25">
      <c r="A10" s="169"/>
      <c r="B10" s="170"/>
      <c r="C10" s="170"/>
      <c r="D10" s="170"/>
      <c r="E10" s="170"/>
      <c r="F10" s="170" t="s">
        <v>4</v>
      </c>
      <c r="G10" s="170" t="s">
        <v>5</v>
      </c>
      <c r="H10" s="170"/>
    </row>
    <row r="11" spans="1:9" ht="15" customHeight="1" x14ac:dyDescent="0.25">
      <c r="A11" s="169"/>
      <c r="B11" s="170"/>
      <c r="C11" s="170"/>
      <c r="D11" s="170"/>
      <c r="E11" s="170"/>
      <c r="F11" s="170"/>
      <c r="G11" s="170"/>
      <c r="H11" s="170"/>
    </row>
    <row r="12" spans="1:9" ht="28.5" customHeight="1" x14ac:dyDescent="0.25">
      <c r="A12" s="91">
        <v>1</v>
      </c>
      <c r="B12" s="137" t="s">
        <v>11</v>
      </c>
      <c r="C12" s="4" t="s">
        <v>108</v>
      </c>
      <c r="D12" s="4" t="s">
        <v>109</v>
      </c>
      <c r="E12" s="17">
        <f t="shared" ref="E12:E17" si="0">SUM(F12,H12)</f>
        <v>1.9</v>
      </c>
      <c r="F12" s="17">
        <v>1.9</v>
      </c>
      <c r="G12" s="17"/>
      <c r="H12" s="17"/>
    </row>
    <row r="13" spans="1:9" ht="15.75" customHeight="1" x14ac:dyDescent="0.25">
      <c r="A13" s="41">
        <v>7</v>
      </c>
      <c r="B13" s="138"/>
      <c r="C13" s="33" t="s">
        <v>50</v>
      </c>
      <c r="D13" s="33" t="s">
        <v>66</v>
      </c>
      <c r="E13" s="17">
        <f t="shared" si="0"/>
        <v>1.7</v>
      </c>
      <c r="F13" s="17">
        <v>1.7</v>
      </c>
      <c r="G13" s="17"/>
      <c r="H13" s="17"/>
    </row>
    <row r="14" spans="1:9" ht="15.75" customHeight="1" x14ac:dyDescent="0.25">
      <c r="A14" s="60">
        <v>8</v>
      </c>
      <c r="B14" s="138"/>
      <c r="C14" s="4" t="s">
        <v>82</v>
      </c>
      <c r="D14" s="4" t="s">
        <v>83</v>
      </c>
      <c r="E14" s="17">
        <f t="shared" si="0"/>
        <v>-3.9</v>
      </c>
      <c r="F14" s="17">
        <v>-3.9</v>
      </c>
      <c r="G14" s="17">
        <v>-2</v>
      </c>
      <c r="H14" s="17"/>
    </row>
    <row r="15" spans="1:9" ht="16.5" customHeight="1" x14ac:dyDescent="0.25">
      <c r="A15" s="60">
        <v>13</v>
      </c>
      <c r="B15" s="138"/>
      <c r="C15" s="4" t="s">
        <v>113</v>
      </c>
      <c r="D15" s="4" t="s">
        <v>114</v>
      </c>
      <c r="E15" s="17">
        <f t="shared" si="0"/>
        <v>-10.1</v>
      </c>
      <c r="F15" s="17">
        <v>-10.1</v>
      </c>
      <c r="G15" s="17">
        <v>3.1</v>
      </c>
      <c r="H15" s="17"/>
    </row>
    <row r="16" spans="1:9" ht="28.5" customHeight="1" x14ac:dyDescent="0.25">
      <c r="A16" s="90">
        <v>15</v>
      </c>
      <c r="B16" s="138"/>
      <c r="C16" s="4" t="s">
        <v>93</v>
      </c>
      <c r="D16" s="4" t="s">
        <v>94</v>
      </c>
      <c r="E16" s="17">
        <f t="shared" si="0"/>
        <v>11.9</v>
      </c>
      <c r="F16" s="17">
        <v>8.8000000000000007</v>
      </c>
      <c r="G16" s="17">
        <v>3.8</v>
      </c>
      <c r="H16" s="17">
        <v>3.1</v>
      </c>
    </row>
    <row r="17" spans="1:8" ht="16.5" customHeight="1" x14ac:dyDescent="0.25">
      <c r="A17" s="76">
        <v>16</v>
      </c>
      <c r="B17" s="138"/>
      <c r="C17" s="4" t="s">
        <v>115</v>
      </c>
      <c r="D17" s="4" t="s">
        <v>116</v>
      </c>
      <c r="E17" s="17">
        <f t="shared" si="0"/>
        <v>3.6</v>
      </c>
      <c r="F17" s="17">
        <v>3.6</v>
      </c>
      <c r="G17" s="17">
        <v>5.5</v>
      </c>
      <c r="H17" s="17"/>
    </row>
    <row r="18" spans="1:8" x14ac:dyDescent="0.25">
      <c r="A18" s="27">
        <v>17</v>
      </c>
      <c r="B18" s="138"/>
      <c r="C18" s="4" t="s">
        <v>95</v>
      </c>
      <c r="D18" s="4" t="s">
        <v>96</v>
      </c>
      <c r="E18" s="17">
        <f t="shared" ref="E18:E23" si="1">SUM(F18,H18)</f>
        <v>5.3</v>
      </c>
      <c r="F18" s="17">
        <v>5.3</v>
      </c>
      <c r="G18" s="17">
        <v>5.2</v>
      </c>
      <c r="H18" s="17"/>
    </row>
    <row r="19" spans="1:8" x14ac:dyDescent="0.25">
      <c r="A19" s="27">
        <v>18</v>
      </c>
      <c r="B19" s="139"/>
      <c r="C19" s="4" t="s">
        <v>117</v>
      </c>
      <c r="D19" s="4" t="s">
        <v>118</v>
      </c>
      <c r="E19" s="17">
        <f t="shared" si="1"/>
        <v>8.4</v>
      </c>
      <c r="F19" s="17">
        <v>8.4</v>
      </c>
      <c r="G19" s="17">
        <v>7</v>
      </c>
      <c r="H19" s="17"/>
    </row>
    <row r="20" spans="1:8" x14ac:dyDescent="0.25">
      <c r="A20" s="27">
        <v>27</v>
      </c>
      <c r="B20" s="86" t="s">
        <v>60</v>
      </c>
      <c r="C20" s="4" t="s">
        <v>59</v>
      </c>
      <c r="D20" s="4" t="s">
        <v>88</v>
      </c>
      <c r="E20" s="17">
        <f t="shared" si="1"/>
        <v>12</v>
      </c>
      <c r="F20" s="17">
        <v>7</v>
      </c>
      <c r="G20" s="17"/>
      <c r="H20" s="17">
        <v>5</v>
      </c>
    </row>
    <row r="21" spans="1:8" x14ac:dyDescent="0.25">
      <c r="A21" s="170" t="s">
        <v>22</v>
      </c>
      <c r="B21" s="170"/>
      <c r="C21" s="170"/>
      <c r="D21" s="170"/>
      <c r="E21" s="17">
        <f t="shared" si="1"/>
        <v>18.8</v>
      </c>
      <c r="F21" s="17">
        <f t="shared" ref="F21:G21" si="2">SUM(F12:F19)</f>
        <v>15.700000000000001</v>
      </c>
      <c r="G21" s="17">
        <f t="shared" si="2"/>
        <v>22.6</v>
      </c>
      <c r="H21" s="17">
        <f>SUM(H12:H19)</f>
        <v>3.1</v>
      </c>
    </row>
    <row r="22" spans="1:8" ht="15" customHeight="1" x14ac:dyDescent="0.25">
      <c r="A22" s="170" t="s">
        <v>68</v>
      </c>
      <c r="B22" s="170"/>
      <c r="C22" s="170"/>
      <c r="D22" s="170"/>
      <c r="E22" s="17">
        <f>SUM(F22,H22)</f>
        <v>12</v>
      </c>
      <c r="F22" s="17">
        <f t="shared" ref="F22:G22" si="3">SUM(F20)</f>
        <v>7</v>
      </c>
      <c r="G22" s="17">
        <f t="shared" si="3"/>
        <v>0</v>
      </c>
      <c r="H22" s="17">
        <f>SUM(H20)</f>
        <v>5</v>
      </c>
    </row>
    <row r="23" spans="1:8" x14ac:dyDescent="0.25">
      <c r="A23" s="175" t="s">
        <v>31</v>
      </c>
      <c r="B23" s="175"/>
      <c r="C23" s="175"/>
      <c r="D23" s="175"/>
      <c r="E23" s="18">
        <f t="shared" si="1"/>
        <v>30.800000000000004</v>
      </c>
      <c r="F23" s="18">
        <f>SUM(F21:F22)</f>
        <v>22.700000000000003</v>
      </c>
      <c r="G23" s="18">
        <f>SUM(G21:G22)</f>
        <v>22.6</v>
      </c>
      <c r="H23" s="18">
        <f>SUM(H21:H22)</f>
        <v>8.1</v>
      </c>
    </row>
  </sheetData>
  <mergeCells count="20">
    <mergeCell ref="A23:D23"/>
    <mergeCell ref="A8:A11"/>
    <mergeCell ref="B8:B11"/>
    <mergeCell ref="C8:C11"/>
    <mergeCell ref="D8:D11"/>
    <mergeCell ref="A21:D21"/>
    <mergeCell ref="A22:D22"/>
    <mergeCell ref="B12:B19"/>
    <mergeCell ref="E8:E11"/>
    <mergeCell ref="F8:H8"/>
    <mergeCell ref="F9:G9"/>
    <mergeCell ref="H9:H11"/>
    <mergeCell ref="F10:F11"/>
    <mergeCell ref="G10:G11"/>
    <mergeCell ref="G7:H7"/>
    <mergeCell ref="E1:H1"/>
    <mergeCell ref="E2:H2"/>
    <mergeCell ref="E3:H3"/>
    <mergeCell ref="E4:H4"/>
    <mergeCell ref="A6:I6"/>
  </mergeCells>
  <pageMargins left="0.35433070866141736" right="0.35433070866141736" top="0.39370078740157483" bottom="0.19685039370078741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37"/>
  <sheetViews>
    <sheetView tabSelected="1" workbookViewId="0">
      <selection activeCell="M8" sqref="M8"/>
    </sheetView>
  </sheetViews>
  <sheetFormatPr defaultColWidth="9.140625" defaultRowHeight="15" x14ac:dyDescent="0.2"/>
  <cols>
    <col min="1" max="1" width="7.85546875" style="5" customWidth="1"/>
    <col min="2" max="2" width="61.28515625" style="5" customWidth="1"/>
    <col min="3" max="3" width="3.7109375" style="5" customWidth="1"/>
    <col min="4" max="4" width="13.42578125" style="5" customWidth="1"/>
    <col min="5" max="5" width="12" style="5" customWidth="1"/>
    <col min="6" max="6" width="11.42578125" style="5" customWidth="1"/>
    <col min="7" max="7" width="12" style="5" customWidth="1"/>
    <col min="8" max="16384" width="9.140625" style="5"/>
  </cols>
  <sheetData>
    <row r="1" spans="1:9" ht="12.75" customHeight="1" x14ac:dyDescent="0.2">
      <c r="D1" s="147" t="s">
        <v>27</v>
      </c>
      <c r="E1" s="147"/>
      <c r="F1" s="147"/>
      <c r="G1" s="147"/>
    </row>
    <row r="2" spans="1:9" ht="12.75" customHeight="1" x14ac:dyDescent="0.2">
      <c r="D2" s="147" t="s">
        <v>122</v>
      </c>
      <c r="E2" s="147"/>
      <c r="F2" s="147"/>
      <c r="G2" s="147"/>
    </row>
    <row r="3" spans="1:9" ht="12.75" customHeight="1" x14ac:dyDescent="0.2">
      <c r="D3" s="147" t="s">
        <v>171</v>
      </c>
      <c r="E3" s="147"/>
      <c r="F3" s="147"/>
      <c r="G3" s="147"/>
    </row>
    <row r="4" spans="1:9" x14ac:dyDescent="0.25">
      <c r="D4" s="176" t="s">
        <v>35</v>
      </c>
      <c r="E4" s="176"/>
      <c r="F4" s="176"/>
      <c r="G4" s="176"/>
    </row>
    <row r="5" spans="1:9" x14ac:dyDescent="0.25">
      <c r="D5" s="15"/>
      <c r="E5" s="15"/>
      <c r="F5" s="15"/>
      <c r="G5" s="15"/>
    </row>
    <row r="6" spans="1:9" ht="32.25" customHeight="1" x14ac:dyDescent="0.2">
      <c r="A6" s="181" t="s">
        <v>43</v>
      </c>
      <c r="B6" s="181"/>
      <c r="C6" s="181"/>
      <c r="D6" s="181"/>
      <c r="E6" s="181"/>
      <c r="F6" s="181"/>
      <c r="G6" s="181"/>
    </row>
    <row r="7" spans="1:9" ht="19.5" customHeight="1" x14ac:dyDescent="0.2">
      <c r="F7" s="182" t="s">
        <v>30</v>
      </c>
      <c r="G7" s="182"/>
    </row>
    <row r="8" spans="1:9" ht="15" customHeight="1" x14ac:dyDescent="0.2">
      <c r="A8" s="180" t="s">
        <v>10</v>
      </c>
      <c r="B8" s="180" t="s">
        <v>8</v>
      </c>
      <c r="C8" s="185" t="s">
        <v>14</v>
      </c>
      <c r="D8" s="179" t="s">
        <v>0</v>
      </c>
      <c r="E8" s="179" t="s">
        <v>1</v>
      </c>
      <c r="F8" s="179"/>
      <c r="G8" s="179"/>
    </row>
    <row r="9" spans="1:9" ht="15" customHeight="1" x14ac:dyDescent="0.2">
      <c r="A9" s="180"/>
      <c r="B9" s="180"/>
      <c r="C9" s="186"/>
      <c r="D9" s="179"/>
      <c r="E9" s="179" t="s">
        <v>2</v>
      </c>
      <c r="F9" s="179"/>
      <c r="G9" s="180" t="s">
        <v>3</v>
      </c>
    </row>
    <row r="10" spans="1:9" ht="15" customHeight="1" x14ac:dyDescent="0.2">
      <c r="A10" s="180"/>
      <c r="B10" s="180"/>
      <c r="C10" s="186"/>
      <c r="D10" s="179"/>
      <c r="E10" s="179" t="s">
        <v>4</v>
      </c>
      <c r="F10" s="179" t="s">
        <v>5</v>
      </c>
      <c r="G10" s="180"/>
    </row>
    <row r="11" spans="1:9" ht="19.5" customHeight="1" x14ac:dyDescent="0.2">
      <c r="A11" s="180"/>
      <c r="B11" s="180"/>
      <c r="C11" s="187"/>
      <c r="D11" s="179"/>
      <c r="E11" s="179"/>
      <c r="F11" s="179"/>
      <c r="G11" s="180"/>
    </row>
    <row r="12" spans="1:9" ht="30.75" customHeight="1" x14ac:dyDescent="0.25">
      <c r="A12" s="120" t="s">
        <v>11</v>
      </c>
      <c r="B12" s="121" t="s">
        <v>9</v>
      </c>
      <c r="C12" s="122">
        <v>1</v>
      </c>
      <c r="D12" s="100">
        <f t="shared" ref="D12:D20" si="0">SUM(E12,G12)</f>
        <v>104.30000000000001</v>
      </c>
      <c r="E12" s="100">
        <f>SUM('savivaldybės funkcijos(3)'!F37,'ugdymo reikmėms(5)'!F33,'kt_ dotacijos (6)'!F25,'biudz įst paj (7)'!F21)</f>
        <v>67.90000000000002</v>
      </c>
      <c r="F12" s="100">
        <f>SUM('savivaldybės funkcijos(3)'!G37,'ugdymo reikmėms(5)'!G33,'kt_ dotacijos (6)'!G25,'biudz įst paj (7)'!G21)</f>
        <v>38.500000000000007</v>
      </c>
      <c r="G12" s="100">
        <f>SUM('savivaldybės funkcijos(3)'!H37,'ugdymo reikmėms(5)'!H33,'kt_ dotacijos (6)'!H25,'biudz įst paj (7)'!H21)</f>
        <v>36.4</v>
      </c>
      <c r="I12" s="7"/>
    </row>
    <row r="13" spans="1:9" ht="30.75" customHeight="1" x14ac:dyDescent="0.25">
      <c r="A13" s="123" t="s">
        <v>12</v>
      </c>
      <c r="B13" s="121" t="s">
        <v>17</v>
      </c>
      <c r="C13" s="122">
        <v>2</v>
      </c>
      <c r="D13" s="100">
        <f t="shared" si="0"/>
        <v>23.946000000000005</v>
      </c>
      <c r="E13" s="100">
        <f>SUM('savivaldybės funkcijos(3)'!F38,'kt_ dotacijos (6)'!F26)</f>
        <v>34.846000000000004</v>
      </c>
      <c r="F13" s="100">
        <f>SUM('savivaldybės funkcijos(3)'!G38,'kt_ dotacijos (6)'!G26)</f>
        <v>0.17099999999999999</v>
      </c>
      <c r="G13" s="100">
        <f>SUM('savivaldybės funkcijos(3)'!H38,'kt_ dotacijos (6)'!H26)</f>
        <v>-10.9</v>
      </c>
      <c r="I13" s="7"/>
    </row>
    <row r="14" spans="1:9" ht="30.75" customHeight="1" x14ac:dyDescent="0.25">
      <c r="A14" s="123" t="s">
        <v>57</v>
      </c>
      <c r="B14" s="121" t="s">
        <v>71</v>
      </c>
      <c r="C14" s="122">
        <v>4</v>
      </c>
      <c r="D14" s="100">
        <f t="shared" si="0"/>
        <v>274.64800000000002</v>
      </c>
      <c r="E14" s="100">
        <f>SUM('savivaldybės funkcijos(3)'!F39,'v.f.(4)'!F15,'kt_ dotacijos (6)'!F27)</f>
        <v>274.64800000000002</v>
      </c>
      <c r="F14" s="100">
        <f>SUM('savivaldybės funkcijos(3)'!G39,'v.f.(4)'!G15,'kt_ dotacijos (6)'!G27)</f>
        <v>8.1999999999999993</v>
      </c>
      <c r="G14" s="100">
        <f>SUM('savivaldybės funkcijos(3)'!H39,'v.f.(4)'!H15,'kt_ dotacijos (6)'!H27)</f>
        <v>0</v>
      </c>
      <c r="I14" s="7"/>
    </row>
    <row r="15" spans="1:9" ht="30.75" customHeight="1" x14ac:dyDescent="0.25">
      <c r="A15" s="123" t="s">
        <v>60</v>
      </c>
      <c r="B15" s="121" t="s">
        <v>72</v>
      </c>
      <c r="C15" s="122">
        <v>6</v>
      </c>
      <c r="D15" s="100">
        <f t="shared" si="0"/>
        <v>14.4</v>
      </c>
      <c r="E15" s="100">
        <f>SUM('savivaldybės funkcijos(3)'!F40,'biudz įst paj (7)'!F22)</f>
        <v>9.4</v>
      </c>
      <c r="F15" s="100">
        <f>SUM('savivaldybės funkcijos(3)'!G40,'biudz įst paj (7)'!G22)</f>
        <v>-7</v>
      </c>
      <c r="G15" s="100">
        <f>SUM('savivaldybės funkcijos(3)'!H40,'biudz įst paj (7)'!H22)</f>
        <v>5</v>
      </c>
      <c r="I15" s="7"/>
    </row>
    <row r="16" spans="1:9" ht="30.75" customHeight="1" x14ac:dyDescent="0.25">
      <c r="A16" s="123" t="s">
        <v>13</v>
      </c>
      <c r="B16" s="121" t="s">
        <v>25</v>
      </c>
      <c r="C16" s="122">
        <v>7</v>
      </c>
      <c r="D16" s="100">
        <f t="shared" si="0"/>
        <v>117</v>
      </c>
      <c r="E16" s="100">
        <f>SUM('savivaldybės funkcijos(3)'!F41)</f>
        <v>61.3</v>
      </c>
      <c r="F16" s="100">
        <f>SUM('savivaldybės funkcijos(3)'!G41)</f>
        <v>-1.6</v>
      </c>
      <c r="G16" s="100">
        <f>SUM('savivaldybės funkcijos(3)'!H41)</f>
        <v>55.7</v>
      </c>
      <c r="I16" s="7"/>
    </row>
    <row r="17" spans="1:9" ht="30.75" customHeight="1" x14ac:dyDescent="0.25">
      <c r="A17" s="123" t="s">
        <v>73</v>
      </c>
      <c r="B17" s="121" t="s">
        <v>75</v>
      </c>
      <c r="C17" s="122">
        <v>8</v>
      </c>
      <c r="D17" s="100">
        <f t="shared" si="0"/>
        <v>0</v>
      </c>
      <c r="E17" s="100">
        <f>SUM('savivaldybės funkcijos(3)'!F42)</f>
        <v>2.0999999999999996</v>
      </c>
      <c r="F17" s="100">
        <f>SUM('savivaldybės funkcijos(3)'!G42)</f>
        <v>0</v>
      </c>
      <c r="G17" s="100">
        <f>SUM('savivaldybės funkcijos(3)'!H42)</f>
        <v>-2.1</v>
      </c>
      <c r="I17" s="7"/>
    </row>
    <row r="18" spans="1:9" ht="15" customHeight="1" x14ac:dyDescent="0.2">
      <c r="A18" s="177" t="s">
        <v>29</v>
      </c>
      <c r="B18" s="178"/>
      <c r="C18" s="124">
        <v>9</v>
      </c>
      <c r="D18" s="103">
        <f t="shared" si="0"/>
        <v>534.2940000000001</v>
      </c>
      <c r="E18" s="125">
        <f>SUM(E12:E17)</f>
        <v>450.19400000000007</v>
      </c>
      <c r="F18" s="125">
        <f>SUM(F12:F17)</f>
        <v>38.271000000000008</v>
      </c>
      <c r="G18" s="125">
        <f>SUM(G12:G17)</f>
        <v>84.100000000000009</v>
      </c>
    </row>
    <row r="19" spans="1:9" x14ac:dyDescent="0.25">
      <c r="A19" s="183" t="s">
        <v>38</v>
      </c>
      <c r="B19" s="183"/>
      <c r="C19" s="120">
        <v>10</v>
      </c>
      <c r="D19" s="100">
        <f t="shared" si="0"/>
        <v>0</v>
      </c>
      <c r="E19" s="126"/>
      <c r="F19" s="126"/>
      <c r="G19" s="127"/>
    </row>
    <row r="20" spans="1:9" x14ac:dyDescent="0.2">
      <c r="A20" s="184" t="s">
        <v>37</v>
      </c>
      <c r="B20" s="184"/>
      <c r="C20" s="126">
        <v>11</v>
      </c>
      <c r="D20" s="103">
        <f t="shared" si="0"/>
        <v>534.2940000000001</v>
      </c>
      <c r="E20" s="125">
        <f t="shared" ref="E20:F20" si="1">SUM(E18-E19)</f>
        <v>450.19400000000007</v>
      </c>
      <c r="F20" s="125">
        <f t="shared" si="1"/>
        <v>38.271000000000008</v>
      </c>
      <c r="G20" s="125">
        <f>SUM(G18-G19)</f>
        <v>84.100000000000009</v>
      </c>
    </row>
    <row r="36" ht="15" customHeight="1" x14ac:dyDescent="0.2"/>
    <row r="37" ht="15" customHeight="1" x14ac:dyDescent="0.2"/>
  </sheetData>
  <mergeCells count="18">
    <mergeCell ref="A19:B19"/>
    <mergeCell ref="A20:B20"/>
    <mergeCell ref="C8:C11"/>
    <mergeCell ref="B8:B11"/>
    <mergeCell ref="A8:A11"/>
    <mergeCell ref="D1:G1"/>
    <mergeCell ref="D2:G2"/>
    <mergeCell ref="D3:G3"/>
    <mergeCell ref="D4:G4"/>
    <mergeCell ref="A18:B18"/>
    <mergeCell ref="F10:F11"/>
    <mergeCell ref="E10:E11"/>
    <mergeCell ref="G9:G11"/>
    <mergeCell ref="E9:F9"/>
    <mergeCell ref="D8:D11"/>
    <mergeCell ref="E8:G8"/>
    <mergeCell ref="A6:G6"/>
    <mergeCell ref="F7:G7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8</vt:i4>
      </vt:variant>
      <vt:variant>
        <vt:lpstr>Įvardinti diapazonai</vt:lpstr>
      </vt:variant>
      <vt:variant>
        <vt:i4>6</vt:i4>
      </vt:variant>
    </vt:vector>
  </HeadingPairs>
  <TitlesOfParts>
    <vt:vector size="14" baseType="lpstr">
      <vt:lpstr>pajamos (1)</vt:lpstr>
      <vt:lpstr>įmokos (2)</vt:lpstr>
      <vt:lpstr>savivaldybės funkcijos(3)</vt:lpstr>
      <vt:lpstr>v.f.(4)</vt:lpstr>
      <vt:lpstr>ugdymo reikmėms(5)</vt:lpstr>
      <vt:lpstr>kt_ dotacijos (6)</vt:lpstr>
      <vt:lpstr>biudz įst paj (7)</vt:lpstr>
      <vt:lpstr>programos(9)</vt:lpstr>
      <vt:lpstr>'biudz įst paj (7)'!Print_Titles</vt:lpstr>
      <vt:lpstr>'įmokos (2)'!Print_Titles</vt:lpstr>
      <vt:lpstr>'kt_ dotacijos (6)'!Print_Titles</vt:lpstr>
      <vt:lpstr>'pajamos (1)'!Print_Titles</vt:lpstr>
      <vt:lpstr>'savivaldybės funkcijos(3)'!Print_Titles</vt:lpstr>
      <vt:lpstr>'ugdymo reikmėms(5)'!Print_Titles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Jovita Šumskienė</cp:lastModifiedBy>
  <cp:lastPrinted>2021-11-25T15:29:15Z</cp:lastPrinted>
  <dcterms:created xsi:type="dcterms:W3CDTF">2002-11-07T10:01:21Z</dcterms:created>
  <dcterms:modified xsi:type="dcterms:W3CDTF">2021-11-25T15:30:22Z</dcterms:modified>
</cp:coreProperties>
</file>