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320" windowHeight="9960" activeTab="3"/>
  </bookViews>
  <sheets>
    <sheet name="pajamos (1)" sheetId="11" r:id="rId1"/>
    <sheet name="įmokos (2)" sheetId="28" r:id="rId2"/>
    <sheet name="savivaldybės funkcijos(3)" sheetId="24" r:id="rId3"/>
    <sheet name="v. f. (4)" sheetId="32" r:id="rId4"/>
    <sheet name="ugdymo reikmėms(5)" sheetId="29" r:id="rId5"/>
    <sheet name="kt_ dotacijos (6)" sheetId="21" r:id="rId6"/>
    <sheet name="biudz įst paj (7)" sheetId="25" r:id="rId7"/>
    <sheet name="likutis (8)" sheetId="27" r:id="rId8"/>
    <sheet name="programos(9)" sheetId="6" r:id="rId9"/>
  </sheets>
  <definedNames>
    <definedName name="_xlnm.Print_Titles" localSheetId="6">'biudz įst paj (7)'!$8:$11</definedName>
    <definedName name="_xlnm.Print_Titles" localSheetId="1">'įmokos (2)'!$8:$8</definedName>
    <definedName name="_xlnm.Print_Titles" localSheetId="5">'kt_ dotacijos (6)'!$8:$11</definedName>
    <definedName name="_xlnm.Print_Titles" localSheetId="7">'likutis (8)'!$8:$11</definedName>
    <definedName name="_xlnm.Print_Titles" localSheetId="0">'pajamos (1)'!$8:$8</definedName>
    <definedName name="_xlnm.Print_Titles" localSheetId="2">'savivaldybės funkcijos(3)'!$9:$12</definedName>
    <definedName name="_xlnm.Print_Titles" localSheetId="4">'ugdymo reikmėms(5)'!$9:$12</definedName>
  </definedNames>
  <calcPr calcId="145621"/>
</workbook>
</file>

<file path=xl/calcChain.xml><?xml version="1.0" encoding="utf-8"?>
<calcChain xmlns="http://schemas.openxmlformats.org/spreadsheetml/2006/main">
  <c r="F15" i="32" l="1"/>
  <c r="G15" i="32"/>
  <c r="H15" i="32"/>
  <c r="H16" i="32" s="1"/>
  <c r="E12" i="32"/>
  <c r="G16" i="32"/>
  <c r="F16" i="32"/>
  <c r="E15" i="32"/>
  <c r="E14" i="32"/>
  <c r="E13" i="32"/>
  <c r="E16" i="32" l="1"/>
  <c r="C15" i="11"/>
  <c r="C9" i="11"/>
  <c r="F19" i="21"/>
  <c r="E19" i="21" s="1"/>
  <c r="G19" i="21"/>
  <c r="H19" i="21"/>
  <c r="F16" i="24"/>
  <c r="G16" i="24"/>
  <c r="F26" i="24"/>
  <c r="G26" i="24"/>
  <c r="F23" i="24"/>
  <c r="G23" i="24"/>
  <c r="H23" i="24"/>
  <c r="F24" i="24"/>
  <c r="G24" i="24"/>
  <c r="H24" i="24"/>
  <c r="E24" i="24"/>
  <c r="E19" i="24"/>
  <c r="E18" i="24"/>
  <c r="F23" i="27"/>
  <c r="G23" i="27"/>
  <c r="H23" i="27"/>
  <c r="E23" i="27"/>
  <c r="F22" i="27" l="1"/>
  <c r="G22" i="27"/>
  <c r="H22" i="27"/>
  <c r="E22" i="27" s="1"/>
  <c r="F25" i="27"/>
  <c r="G25" i="27"/>
  <c r="F24" i="27"/>
  <c r="G24" i="27"/>
  <c r="F21" i="27"/>
  <c r="F26" i="27" s="1"/>
  <c r="G21" i="27"/>
  <c r="G26" i="27"/>
  <c r="H24" i="27"/>
  <c r="E20" i="27"/>
  <c r="H25" i="27"/>
  <c r="H21" i="27"/>
  <c r="E14" i="27"/>
  <c r="E15" i="27"/>
  <c r="E16" i="27"/>
  <c r="E17" i="27"/>
  <c r="E18" i="27"/>
  <c r="E19" i="27"/>
  <c r="F20" i="21"/>
  <c r="G20" i="21"/>
  <c r="H20" i="21"/>
  <c r="E16" i="21"/>
  <c r="E21" i="27" l="1"/>
  <c r="F16" i="6"/>
  <c r="E16" i="6"/>
  <c r="E24" i="27"/>
  <c r="H26" i="27"/>
  <c r="E25" i="27"/>
  <c r="E15" i="21"/>
  <c r="F17" i="21" l="1"/>
  <c r="G17" i="21"/>
  <c r="H17" i="21"/>
  <c r="F18" i="21"/>
  <c r="E13" i="6" s="1"/>
  <c r="G18" i="21"/>
  <c r="F13" i="6" s="1"/>
  <c r="H18" i="21"/>
  <c r="G13" i="6" s="1"/>
  <c r="F13" i="21"/>
  <c r="G13" i="21"/>
  <c r="H13" i="21"/>
  <c r="E12" i="27"/>
  <c r="H26" i="24"/>
  <c r="G16" i="6" s="1"/>
  <c r="F25" i="24"/>
  <c r="E15" i="6" s="1"/>
  <c r="G25" i="24"/>
  <c r="F15" i="6" s="1"/>
  <c r="H25" i="24"/>
  <c r="G15" i="6" s="1"/>
  <c r="F22" i="24"/>
  <c r="G22" i="24"/>
  <c r="H22" i="24"/>
  <c r="H16" i="24"/>
  <c r="E20" i="24"/>
  <c r="E12" i="6" l="1"/>
  <c r="H21" i="21"/>
  <c r="G21" i="21"/>
  <c r="F21" i="21"/>
  <c r="D15" i="6"/>
  <c r="H27" i="24"/>
  <c r="F27" i="24"/>
  <c r="G27" i="24"/>
  <c r="F17" i="29"/>
  <c r="G17" i="29"/>
  <c r="F12" i="6" s="1"/>
  <c r="H17" i="29"/>
  <c r="G12" i="6" s="1"/>
  <c r="E14" i="29"/>
  <c r="E15" i="29"/>
  <c r="E16" i="29"/>
  <c r="E17" i="24"/>
  <c r="E22" i="24"/>
  <c r="E23" i="24"/>
  <c r="E25" i="24"/>
  <c r="E13" i="29" l="1"/>
  <c r="E13" i="24"/>
  <c r="E19" i="29" l="1"/>
  <c r="H18" i="29"/>
  <c r="H20" i="29" s="1"/>
  <c r="G18" i="29"/>
  <c r="G20" i="29" s="1"/>
  <c r="F18" i="29"/>
  <c r="E17" i="29"/>
  <c r="E14" i="21"/>
  <c r="E14" i="24"/>
  <c r="E15" i="24"/>
  <c r="F20" i="29" l="1"/>
  <c r="E20" i="29" s="1"/>
  <c r="E18" i="29"/>
  <c r="F11" i="28"/>
  <c r="E11" i="28"/>
  <c r="C11" i="28" s="1"/>
  <c r="D11" i="28"/>
  <c r="C10" i="28"/>
  <c r="E26" i="27" l="1"/>
  <c r="E13" i="27"/>
  <c r="E13" i="21"/>
  <c r="E18" i="21"/>
  <c r="F13" i="25" l="1"/>
  <c r="E14" i="6" s="1"/>
  <c r="G13" i="25"/>
  <c r="F14" i="6" s="1"/>
  <c r="F17" i="6" s="1"/>
  <c r="H13" i="25"/>
  <c r="G14" i="6" s="1"/>
  <c r="G17" i="6" s="1"/>
  <c r="E12" i="25"/>
  <c r="E17" i="6" l="1"/>
  <c r="D14" i="6"/>
  <c r="E13" i="25"/>
  <c r="H14" i="25" l="1"/>
  <c r="G14" i="25"/>
  <c r="E12" i="21"/>
  <c r="F14" i="25" l="1"/>
  <c r="E14" i="25" s="1"/>
  <c r="E26" i="24"/>
  <c r="I17" i="21"/>
  <c r="F35" i="6"/>
  <c r="G35" i="6"/>
  <c r="E35" i="6"/>
  <c r="E20" i="6"/>
  <c r="D20" i="6" s="1"/>
  <c r="E21" i="6"/>
  <c r="D21" i="6" s="1"/>
  <c r="E22" i="6"/>
  <c r="D22" i="6" s="1"/>
  <c r="E23" i="6"/>
  <c r="D23" i="6" s="1"/>
  <c r="E24" i="6"/>
  <c r="D24" i="6" s="1"/>
  <c r="E25" i="6"/>
  <c r="D25" i="6" s="1"/>
  <c r="E26" i="6"/>
  <c r="D26" i="6" s="1"/>
  <c r="E27" i="6"/>
  <c r="D27" i="6" s="1"/>
  <c r="E28" i="6"/>
  <c r="D28" i="6" s="1"/>
  <c r="E29" i="6"/>
  <c r="D29" i="6" s="1"/>
  <c r="E30" i="6"/>
  <c r="D30" i="6" s="1"/>
  <c r="E31" i="6"/>
  <c r="D31" i="6" s="1"/>
  <c r="E32" i="6"/>
  <c r="D32" i="6" s="1"/>
  <c r="E33" i="6"/>
  <c r="D33" i="6" s="1"/>
  <c r="E34" i="6"/>
  <c r="D34" i="6" s="1"/>
  <c r="E21" i="24"/>
  <c r="E17" i="21"/>
  <c r="H29" i="24" l="1"/>
  <c r="G29" i="24"/>
  <c r="D35" i="6"/>
  <c r="E16" i="24"/>
  <c r="E28" i="24"/>
  <c r="D12" i="6"/>
  <c r="D13" i="6"/>
  <c r="E18" i="6"/>
  <c r="D18" i="6" s="1"/>
  <c r="E21" i="21" l="1"/>
  <c r="F29" i="24"/>
  <c r="E27" i="24"/>
  <c r="F18" i="6"/>
  <c r="E36" i="6" l="1"/>
  <c r="F36" i="6"/>
  <c r="F19" i="6"/>
  <c r="F20" i="6" s="1"/>
  <c r="E19" i="6"/>
  <c r="D19" i="6" s="1"/>
  <c r="E29" i="24"/>
  <c r="F21" i="6" l="1"/>
  <c r="F22" i="6" l="1"/>
  <c r="F23" i="6" s="1"/>
  <c r="F24" i="6" l="1"/>
  <c r="F25" i="6" l="1"/>
  <c r="F26" i="6" s="1"/>
  <c r="F27" i="6" l="1"/>
  <c r="F28" i="6" l="1"/>
  <c r="F29" i="6" s="1"/>
  <c r="F30" i="6" l="1"/>
  <c r="F31" i="6" s="1"/>
  <c r="F32" i="6" s="1"/>
  <c r="F33" i="6" s="1"/>
  <c r="F34" i="6" s="1"/>
  <c r="E20" i="21"/>
  <c r="D16" i="6"/>
  <c r="G36" i="6"/>
  <c r="G18" i="6" l="1"/>
  <c r="G19" i="6" s="1"/>
  <c r="D17" i="6"/>
  <c r="D36" i="6" s="1"/>
  <c r="G20" i="6" l="1"/>
  <c r="G21" i="6" l="1"/>
  <c r="G22" i="6" l="1"/>
  <c r="G23" i="6" l="1"/>
  <c r="G24" i="6"/>
  <c r="G25" i="6" l="1"/>
  <c r="G26" i="6" l="1"/>
  <c r="G27" i="6" l="1"/>
  <c r="G28" i="6" l="1"/>
  <c r="G29" i="6" l="1"/>
  <c r="G30" i="6" l="1"/>
  <c r="G31" i="6" l="1"/>
  <c r="G32" i="6" s="1"/>
  <c r="G33" i="6" s="1"/>
  <c r="G34" i="6" l="1"/>
</calcChain>
</file>

<file path=xl/sharedStrings.xml><?xml version="1.0" encoding="utf-8"?>
<sst xmlns="http://schemas.openxmlformats.org/spreadsheetml/2006/main" count="261" uniqueCount="118">
  <si>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</si>
  <si>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</si>
  <si>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</si>
  <si>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</si>
  <si>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</si>
  <si>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</si>
  <si>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</si>
  <si>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IŠ VISO:</t>
  </si>
  <si>
    <t xml:space="preserve">Programos pavadinimas </t>
  </si>
  <si>
    <t>Ugdymo kokybės ir modernios aplinkos užtikrinimo programa</t>
  </si>
  <si>
    <t>Programos kodas</t>
  </si>
  <si>
    <t>01</t>
  </si>
  <si>
    <t>02</t>
  </si>
  <si>
    <t>07</t>
  </si>
  <si>
    <t>Eil.Nr.</t>
  </si>
  <si>
    <t>Pajamų pavadinimas</t>
  </si>
  <si>
    <t>IŠ VISO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</si>
  <si>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</si>
  <si>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</si>
  <si>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</si>
  <si>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</si>
  <si>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Savivaldybės administracijos veikla</t>
  </si>
  <si>
    <t>Plungės rajono seniūnijų veikla</t>
  </si>
  <si>
    <t>Iš viso 01 programai</t>
  </si>
  <si>
    <t>Iš viso 02 programai</t>
  </si>
  <si>
    <t>Iš viso 07 programai</t>
  </si>
  <si>
    <t>Savivaldybės veiklos valdymo programa</t>
  </si>
  <si>
    <t>Eil. Nr.</t>
  </si>
  <si>
    <t xml:space="preserve">                  Plungės rajono savivaldybės </t>
  </si>
  <si>
    <t xml:space="preserve">                  3 priedas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</si>
  <si>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</si>
  <si>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</si>
  <si>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</si>
  <si>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</si>
  <si>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</si>
  <si>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</si>
  <si>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</si>
  <si>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</si>
  <si>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</si>
  <si>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</si>
  <si>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iš jų - paskolų grąžinimas</t>
  </si>
  <si>
    <t>42.34.</t>
  </si>
  <si>
    <t>PLUNGĖS RAJONO SAVIVALDYBĖS 2021 METŲ BIUDŽETO PAJAMŲ PAKEITIMAI (PADIDINTA+, SUMAŽINTA -)</t>
  </si>
  <si>
    <t>ASIGNAVIMŲ SAVARANKIŠKOSIOMS SAVIVALDYBĖS FUNKCIJOMS VYKDYTI 2021 METAIS PASKIRSTYMO PAKEITIMAI (PADIDINTA+, SUMAŽINTA -)</t>
  </si>
  <si>
    <t>2021 METŲ KITŲ  DOTACIJŲ PASKIRSTYMO PAKEITIMAI (PADIDINTA+, SUMAŽINTA -)</t>
  </si>
  <si>
    <t>PLUNGĖS RAJONO SAVIVALDYBĖS 2021 METŲ BIUDŽETO ASIGNAVIMŲ PASKIRSTYMO PAGAL 2021-2023 METŲ STRATEGINIO VEIKLOS PLANO PROGRAMAS PAKEITIMAI (PADIDINTA+, SUMAŽINTA -)</t>
  </si>
  <si>
    <t xml:space="preserve">  8 priedas</t>
  </si>
  <si>
    <t>2020 METAIS NEPANAUDOTŲ BIUDŽETO LĖŠŲ PASKIRSTYMO      PAKEITIMAI (PADIDINTA+, SUMAŽINTA -)</t>
  </si>
  <si>
    <t>Investicijų ir kiti projektai</t>
  </si>
  <si>
    <t xml:space="preserve">                  tarybos 2021 m. birželio 23 d. </t>
  </si>
  <si>
    <t xml:space="preserve">  tarybos 2021 m. birželio 23 d. </t>
  </si>
  <si>
    <t xml:space="preserve">  2 priedas</t>
  </si>
  <si>
    <t>Eil.   Nr.</t>
  </si>
  <si>
    <t>Įstaigos pavadinimas</t>
  </si>
  <si>
    <t>Pajamos už prekes ir paslaugas</t>
  </si>
  <si>
    <t>Įmokos už išlaikymą švietimo, socialinės apsaugos ir kitose įstaigose</t>
  </si>
  <si>
    <t>Pajamos už ilgalaikio ir trumpalaikio materialiojo turto nuomą</t>
  </si>
  <si>
    <t>Platelių gimnazija</t>
  </si>
  <si>
    <t>„Ryto“ pagrindinė mokykla</t>
  </si>
  <si>
    <t>Senamiesčio mokykla</t>
  </si>
  <si>
    <t>Lopšelis-darželis „Pasaka“</t>
  </si>
  <si>
    <t>Socialinių paslaugų centras</t>
  </si>
  <si>
    <t>Plungės paslaugų ir švietimo pagalbos centras</t>
  </si>
  <si>
    <t>Viso:</t>
  </si>
  <si>
    <t>BIUDŽETINIŲ ĮSTAIGŲ  PAJAMŲ UŽ PREKES, TEIKIAMAS PASLAUGAS IR TURTO NUOMĄ ĮMOKŲ 2021 M.  Į SAVIVALDYBĖS BIUDŽETĄ PAKEITIMAI (PADIDINTA+, SUMAŽINTA -)</t>
  </si>
  <si>
    <t>2021 METŲ BIUDŽETINIŲ ĮSTAIGŲ GAUNAMŲ LĖŠŲ IR PAJAMŲ UŽ NUOMĄ  PASKIRSTYMO PAKEITIMAI (PADIDINTA+, SUMAŽINTA -)</t>
  </si>
  <si>
    <t xml:space="preserve">  7 priedas</t>
  </si>
  <si>
    <t>Socialinių paslaugų centro veikla</t>
  </si>
  <si>
    <t>04</t>
  </si>
  <si>
    <t>Iš viso 04 programai</t>
  </si>
  <si>
    <t>Parko priežiūra</t>
  </si>
  <si>
    <t xml:space="preserve">Žemaičių dailės muziejus </t>
  </si>
  <si>
    <t>06</t>
  </si>
  <si>
    <t>Investicijų ir kiti projektai (prisidėti prie projektų)</t>
  </si>
  <si>
    <t>projektui "Plungės dvaro sodybos Mykolo Oginskio rūmų rekonstravimas ir modernizavimas, kuriant aukštesnę kultūros paslaugų kokybę" (VIPA)</t>
  </si>
  <si>
    <t>17.13.</t>
  </si>
  <si>
    <t>8.50.</t>
  </si>
  <si>
    <t>Lopšelio-darželio „Pasaka“ veikla</t>
  </si>
  <si>
    <t xml:space="preserve">                  5 priedas</t>
  </si>
  <si>
    <t>2021 METŲ VALSTYBĖS BIUDŽETO SPECIALIOSIOS TIKSLINĖS DOTACIJOS,  SKIRIAMOS UGDYMO REIKMĖMS FINANSUOTI, PASKIRSTYMO PAKEITIMAI (PADIDINTA+, SUMAŽINTA -)</t>
  </si>
  <si>
    <t>Platelių gimnazijos veikla</t>
  </si>
  <si>
    <t>Senamiesčio mokyklos veikla</t>
  </si>
  <si>
    <t>„Ryto“ pagrindinės mokyklos veikla</t>
  </si>
  <si>
    <t>42.5.</t>
  </si>
  <si>
    <t>Projektinės veiklos organizavimas</t>
  </si>
  <si>
    <t>Plungės paslaugų ir švietimo pagalbos centro veikla</t>
  </si>
  <si>
    <t>Plungės rajono savivaldybės administracija</t>
  </si>
  <si>
    <t>Ugdymo kokybės užtikrinimas</t>
  </si>
  <si>
    <t>Vaikų dienos centrų programų rėmimas</t>
  </si>
  <si>
    <t>42.33.</t>
  </si>
  <si>
    <t>Iš viso 06 programai</t>
  </si>
  <si>
    <t>Investicijų ir kiti projektai(Europos Sąjungos ir kitos tarptautinės finansinės paramos lėšos)</t>
  </si>
  <si>
    <t>Plungės socialinių paslaugų centras</t>
  </si>
  <si>
    <t>Plungės socialinių paslaugų centro veikla</t>
  </si>
  <si>
    <t>13.</t>
  </si>
  <si>
    <t>Biudžetinių įstaigų pajamos už prekes ir paslaugas</t>
  </si>
  <si>
    <t>Socialiai saugios ir sveikos aplinkos kūrimo programa</t>
  </si>
  <si>
    <t>Kultūros ir sporto programa</t>
  </si>
  <si>
    <t xml:space="preserve">savivaldybių patirtoms materialinių išteklių teikimo, siekiant šalinti COVID-19 ligos (koronaviruso infekcijos) padarinius ir valdyti jos plitimą esant valstybės lygio ekstremaliajai situacijai, išlaidoms kompensuoti </t>
  </si>
  <si>
    <t>Savivaldybės įmonės "Plungės būstas" programa</t>
  </si>
  <si>
    <t>8.51.</t>
  </si>
  <si>
    <t>Žemaičių Kalvarijos kultūros centras</t>
  </si>
  <si>
    <t>Žemaičių Kalvarijos kultūros centro veikla</t>
  </si>
  <si>
    <t>42.8.</t>
  </si>
  <si>
    <t>42.17.</t>
  </si>
  <si>
    <t>8.1.</t>
  </si>
  <si>
    <t>socialinėms išmokoms ir kompensacijoms skaičiuoti ir mokėti</t>
  </si>
  <si>
    <t>8.3.</t>
  </si>
  <si>
    <t>socialinėms paslaugoms</t>
  </si>
  <si>
    <t xml:space="preserve">                  4 priedas</t>
  </si>
  <si>
    <t>2021 METŲ VALSTYBĖS BIUDŽETO SPECIALIOSIOS TIKSLINĖS DOTACIJOS,  SKIRIAMOS VALSTYBINĖMS (VALSTYBĖS PERDUOTOMS SAVIVALDYBĖMS) FUNKCIJOMS ATLIKTI, PASKIRSTYM) PAKEITIMAI (PADIDINTA+, SUMAŽINTA -)</t>
  </si>
  <si>
    <t>Socialinėms paslaugoms</t>
  </si>
  <si>
    <t>Socialinėms išmokoms ir kompensacijoms skaičiuoti ir mokėti</t>
  </si>
  <si>
    <t xml:space="preserve">                                                                                                                                                 tarybos 2021 m. birželio 23 d. </t>
  </si>
  <si>
    <t xml:space="preserve">                                                                                                                1 priedas</t>
  </si>
  <si>
    <t xml:space="preserve">                  sprendimo Nr. T1-192</t>
  </si>
  <si>
    <t xml:space="preserve">  sprendimo Nr. T1-192</t>
  </si>
  <si>
    <t xml:space="preserve">                                                                                                                                  sprendimo Nr. T1-192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</si>
</sst>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sz val="11"/>
      <name val="Times New Roman"/>
      <family val="1"/>
    </font>
    <font>
      <sz val="11"/>
      <color theme="0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7" fillId="0" borderId="0"/>
    <xf numFmtId="0" fontId="9" fillId="0" borderId="0"/>
    <xf numFmtId="0" fontId="8" fillId="0" borderId="0"/>
  </cellStyleXfs>
  <cellXfs count="172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1" fillId="0" borderId="0" xfId="0" applyNumberFormat="1" applyFont="1" applyFill="1" applyAlignment="1">
      <alignment horizontal="left" vertical="justify"/>
    </xf>
    <xf numFmtId="0" fontId="1" fillId="0" borderId="0" xfId="0" applyNumberFormat="1" applyFont="1" applyFill="1" applyAlignment="1">
      <alignment horizontal="left" vertical="justify" wrapText="1"/>
    </xf>
    <xf numFmtId="167" fontId="1" fillId="0" borderId="0" xfId="0" applyNumberFormat="1" applyFont="1" applyFill="1"/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49" fontId="1" fillId="0" borderId="1" xfId="0" applyNumberFormat="1" applyFont="1" applyFill="1" applyBorder="1" applyAlignment="1">
      <alignment horizontal="center"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justify" wrapText="1"/>
    </xf>
    <xf numFmtId="0" fontId="1" fillId="0" borderId="0" xfId="0" applyNumberFormat="1" applyFont="1" applyFill="1" applyAlignment="1">
      <alignment horizontal="center" vertical="justify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2" fillId="0" borderId="1" xfId="0" applyNumberFormat="1" applyFont="1" applyFill="1" applyBorder="1" applyAlignment="1">
      <alignment vertical="justify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168" fontId="2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168" fontId="6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/>
    </xf>
    <xf numFmtId="0" fontId="6" fillId="0" borderId="1" xfId="0" applyFont="1" applyFill="1" applyBorder="1" applyAlignment="1">
      <alignment horizontal="left" wrapText="1"/>
    </xf>
    <xf numFmtId="168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/>
    <xf numFmtId="2" fontId="1" fillId="0" borderId="1" xfId="0" applyNumberFormat="1" applyFont="1" applyFill="1" applyBorder="1"/>
    <xf numFmtId="0" fontId="6" fillId="0" borderId="1" xfId="0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/>
    <xf numFmtId="168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/>
    <xf numFmtId="0" fontId="1" fillId="0" borderId="1" xfId="0" applyNumberFormat="1" applyFont="1" applyFill="1" applyBorder="1" applyAlignment="1">
      <alignment horizontal="left" vertical="center" wrapText="1"/>
    </xf>
    <xf numFmtId="168" fontId="11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vertical="center" wrapText="1"/>
    </xf>
    <xf numFmtId="167" fontId="1" fillId="0" borderId="0" xfId="0" applyNumberFormat="1" applyFont="1" applyFill="1" applyBorder="1" applyAlignment="1">
      <alignment wrapText="1"/>
    </xf>
    <xf numFmtId="0" fontId="1" fillId="0" borderId="1" xfId="0" quotePrefix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1" fillId="0" borderId="6" xfId="0" quotePrefix="1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quotePrefix="1" applyFont="1" applyFill="1" applyBorder="1" applyAlignment="1">
      <alignment vertical="center" wrapText="1"/>
    </xf>
    <xf numFmtId="167" fontId="14" fillId="0" borderId="9" xfId="0" applyNumberFormat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167" fontId="14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168" fontId="11" fillId="2" borderId="1" xfId="0" applyNumberFormat="1" applyFont="1" applyFill="1" applyBorder="1" applyAlignment="1">
      <alignment horizontal="right"/>
    </xf>
    <xf numFmtId="0" fontId="1" fillId="2" borderId="7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left"/>
    </xf>
    <xf numFmtId="168" fontId="2" fillId="2" borderId="1" xfId="0" applyNumberFormat="1" applyFont="1" applyFill="1" applyBorder="1" applyAlignment="1">
      <alignment horizontal="right" wrapText="1"/>
    </xf>
    <xf numFmtId="168" fontId="1" fillId="2" borderId="1" xfId="0" applyNumberFormat="1" applyFont="1" applyFill="1" applyBorder="1" applyAlignment="1">
      <alignment horizontal="right"/>
    </xf>
    <xf numFmtId="168" fontId="1" fillId="2" borderId="4" xfId="0" applyNumberFormat="1" applyFont="1" applyFill="1" applyBorder="1" applyAlignment="1">
      <alignment horizontal="right"/>
    </xf>
    <xf numFmtId="168" fontId="2" fillId="2" borderId="4" xfId="0" applyNumberFormat="1" applyFont="1" applyFill="1" applyBorder="1" applyAlignment="1">
      <alignment horizontal="right"/>
    </xf>
    <xf numFmtId="0" fontId="2" fillId="2" borderId="7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2" xfId="0" applyBorder="1"/>
    <xf numFmtId="0" fontId="11" fillId="0" borderId="4" xfId="0" quotePrefix="1" applyNumberFormat="1" applyFont="1" applyFill="1" applyBorder="1" applyAlignment="1">
      <alignment horizontal="center" vertical="center" wrapText="1"/>
    </xf>
    <xf numFmtId="0" fontId="11" fillId="0" borderId="2" xfId="0" quotePrefix="1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1" fillId="2" borderId="6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right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Alignment="1">
      <alignment horizontal="left"/>
    </xf>
    <xf numFmtId="0" fontId="2" fillId="0" borderId="7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"/>
  <sheetViews>
    <sheetView workbookViewId="0">
      <selection activeCell="I10" sqref="I10"/>
    </sheetView>
  </sheetViews>
  <sheetFormatPr defaultColWidth="9.140625" defaultRowHeight="15" x14ac:dyDescent="0.25"/>
  <cols>
    <col min="1" max="1" width="7.140625" style="14" customWidth="1"/>
    <col min="2" max="2" width="98.7109375" style="3" customWidth="1"/>
    <col min="3" max="3" width="12.42578125" style="3" customWidth="1"/>
    <col min="4" max="16384" width="9.140625" style="3"/>
  </cols>
  <sheetData>
    <row r="1" spans="1:3" ht="15" customHeight="1" x14ac:dyDescent="0.25">
      <c r="B1" s="115" t="s">
        <v>33</v>
      </c>
      <c r="C1" s="115"/>
    </row>
    <row r="2" spans="1:3" ht="15" customHeight="1" x14ac:dyDescent="0.25">
      <c r="B2" s="115" t="s">
        <v>113</v>
      </c>
      <c r="C2" s="115"/>
    </row>
    <row r="3" spans="1:3" ht="15" customHeight="1" x14ac:dyDescent="0.25">
      <c r="B3" s="115" t="s">
        <v>117</v>
      </c>
      <c r="C3" s="115"/>
    </row>
    <row r="4" spans="1:3" ht="15" customHeight="1" x14ac:dyDescent="0.25">
      <c r="B4" s="115" t="s">
        <v>114</v>
      </c>
      <c r="C4" s="115"/>
    </row>
    <row r="5" spans="1:3" ht="15" customHeight="1" x14ac:dyDescent="0.25">
      <c r="B5" s="13"/>
      <c r="C5" s="1"/>
    </row>
    <row r="6" spans="1:3" ht="16.5" customHeight="1" x14ac:dyDescent="0.25">
      <c r="B6" s="15" t="s">
        <v>42</v>
      </c>
      <c r="C6" s="1"/>
    </row>
    <row r="7" spans="1:3" ht="15.75" customHeight="1" x14ac:dyDescent="0.25">
      <c r="B7" s="15"/>
      <c r="C7" s="1" t="s">
        <v>31</v>
      </c>
    </row>
    <row r="8" spans="1:3" ht="24.75" customHeight="1" x14ac:dyDescent="0.25">
      <c r="A8" s="16" t="s">
        <v>14</v>
      </c>
      <c r="B8" s="2" t="s">
        <v>15</v>
      </c>
      <c r="C8" s="2" t="s">
        <v>0</v>
      </c>
    </row>
    <row r="9" spans="1:3" ht="17.25" customHeight="1" x14ac:dyDescent="0.25">
      <c r="A9" s="93">
        <v>8</v>
      </c>
      <c r="B9" s="94" t="s">
        <v>34</v>
      </c>
      <c r="C9" s="95">
        <f>SUM(C10:C13)</f>
        <v>489.15199999999999</v>
      </c>
    </row>
    <row r="10" spans="1:3" ht="17.25" customHeight="1" x14ac:dyDescent="0.25">
      <c r="A10" s="96" t="s">
        <v>105</v>
      </c>
      <c r="B10" s="97" t="s">
        <v>106</v>
      </c>
      <c r="C10" s="98">
        <v>32.700000000000003</v>
      </c>
    </row>
    <row r="11" spans="1:3" ht="17.25" customHeight="1" x14ac:dyDescent="0.25">
      <c r="A11" s="96" t="s">
        <v>107</v>
      </c>
      <c r="B11" s="97" t="s">
        <v>108</v>
      </c>
      <c r="C11" s="98">
        <v>115.8</v>
      </c>
    </row>
    <row r="12" spans="1:3" ht="30" customHeight="1" x14ac:dyDescent="0.25">
      <c r="A12" s="99" t="s">
        <v>76</v>
      </c>
      <c r="B12" s="100" t="s">
        <v>74</v>
      </c>
      <c r="C12" s="101">
        <v>245.9</v>
      </c>
    </row>
    <row r="13" spans="1:3" ht="30" customHeight="1" x14ac:dyDescent="0.25">
      <c r="A13" s="99" t="s">
        <v>100</v>
      </c>
      <c r="B13" s="102" t="s">
        <v>98</v>
      </c>
      <c r="C13" s="101">
        <v>94.751999999999995</v>
      </c>
    </row>
    <row r="14" spans="1:3" ht="16.5" customHeight="1" x14ac:dyDescent="0.25">
      <c r="A14" s="99" t="s">
        <v>94</v>
      </c>
      <c r="B14" s="97" t="s">
        <v>95</v>
      </c>
      <c r="C14" s="101">
        <v>2</v>
      </c>
    </row>
    <row r="15" spans="1:3" ht="13.5" customHeight="1" x14ac:dyDescent="0.25">
      <c r="A15" s="113" t="s">
        <v>16</v>
      </c>
      <c r="B15" s="114"/>
      <c r="C15" s="95">
        <f>SUM(C10:C14)</f>
        <v>491.15199999999999</v>
      </c>
    </row>
    <row r="17" spans="3:3" x14ac:dyDescent="0.25">
      <c r="C17" s="10"/>
    </row>
    <row r="18" spans="3:3" x14ac:dyDescent="0.25">
      <c r="C18" s="10"/>
    </row>
  </sheetData>
  <mergeCells count="5">
    <mergeCell ref="A15:B15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E3" sqref="E3:H3"/>
    </sheetView>
  </sheetViews>
  <sheetFormatPr defaultColWidth="22.5703125" defaultRowHeight="15" customHeight="1" x14ac:dyDescent="0.25"/>
  <cols>
    <col min="1" max="1" width="8.5703125" style="14" customWidth="1"/>
    <col min="2" max="2" width="40.28515625" style="3" customWidth="1"/>
    <col min="3" max="3" width="13.85546875" style="3" customWidth="1"/>
    <col min="4" max="4" width="14.85546875" style="3" customWidth="1"/>
    <col min="5" max="5" width="18.140625" style="3" customWidth="1"/>
    <col min="6" max="6" width="22.5703125" style="3" customWidth="1"/>
    <col min="7" max="16384" width="22.5703125" style="3"/>
  </cols>
  <sheetData>
    <row r="1" spans="1:8" ht="15" customHeight="1" x14ac:dyDescent="0.25">
      <c r="A1" s="62"/>
      <c r="B1" s="115"/>
      <c r="C1" s="115"/>
      <c r="D1" s="1"/>
      <c r="E1" s="117" t="s">
        <v>35</v>
      </c>
      <c r="F1" s="117"/>
      <c r="G1" s="117"/>
      <c r="H1" s="117"/>
    </row>
    <row r="2" spans="1:8" ht="15" customHeight="1" x14ac:dyDescent="0.25">
      <c r="A2" s="62"/>
      <c r="B2" s="115"/>
      <c r="C2" s="115"/>
      <c r="D2" s="1"/>
      <c r="E2" s="117" t="s">
        <v>50</v>
      </c>
      <c r="F2" s="117"/>
      <c r="G2" s="117"/>
      <c r="H2" s="117"/>
    </row>
    <row r="3" spans="1:8" ht="15" customHeight="1" x14ac:dyDescent="0.25">
      <c r="A3" s="62"/>
      <c r="B3" s="115"/>
      <c r="C3" s="115"/>
      <c r="D3" s="1"/>
      <c r="E3" s="117" t="s">
        <v>116</v>
      </c>
      <c r="F3" s="117"/>
      <c r="G3" s="117"/>
      <c r="H3" s="117"/>
    </row>
    <row r="4" spans="1:8" ht="15" customHeight="1" x14ac:dyDescent="0.25">
      <c r="A4" s="62"/>
      <c r="B4" s="115"/>
      <c r="C4" s="115"/>
      <c r="D4" s="1"/>
      <c r="E4" s="117" t="s">
        <v>51</v>
      </c>
      <c r="F4" s="117"/>
      <c r="G4" s="117"/>
      <c r="H4" s="117"/>
    </row>
    <row r="5" spans="1:8" ht="15" customHeight="1" x14ac:dyDescent="0.25">
      <c r="A5" s="62"/>
      <c r="B5" s="63"/>
      <c r="C5" s="1"/>
      <c r="D5" s="1"/>
      <c r="E5" s="1"/>
      <c r="F5" s="1"/>
    </row>
    <row r="6" spans="1:8" ht="30" customHeight="1" x14ac:dyDescent="0.25">
      <c r="A6" s="116" t="s">
        <v>64</v>
      </c>
      <c r="B6" s="116"/>
      <c r="C6" s="116"/>
      <c r="D6" s="116"/>
      <c r="E6" s="116"/>
      <c r="F6" s="116"/>
    </row>
    <row r="7" spans="1:8" ht="15" customHeight="1" x14ac:dyDescent="0.25">
      <c r="A7" s="61"/>
      <c r="B7" s="61"/>
      <c r="C7" s="61"/>
      <c r="D7" s="61"/>
      <c r="E7" s="61"/>
      <c r="F7" s="61"/>
    </row>
    <row r="8" spans="1:8" ht="15" customHeight="1" x14ac:dyDescent="0.25">
      <c r="B8" s="15"/>
      <c r="F8" s="1" t="s">
        <v>31</v>
      </c>
    </row>
    <row r="9" spans="1:8" ht="45" customHeight="1" x14ac:dyDescent="0.25">
      <c r="A9" s="49" t="s">
        <v>52</v>
      </c>
      <c r="B9" s="49" t="s">
        <v>53</v>
      </c>
      <c r="C9" s="49" t="s">
        <v>0</v>
      </c>
      <c r="D9" s="49" t="s">
        <v>54</v>
      </c>
      <c r="E9" s="49" t="s">
        <v>55</v>
      </c>
      <c r="F9" s="49" t="s">
        <v>56</v>
      </c>
    </row>
    <row r="10" spans="1:8" ht="15" customHeight="1" x14ac:dyDescent="0.25">
      <c r="A10" s="64">
        <v>23</v>
      </c>
      <c r="B10" s="65" t="s">
        <v>61</v>
      </c>
      <c r="C10" s="68">
        <f t="shared" ref="C10:C11" si="0">SUM(D10:F10)</f>
        <v>2</v>
      </c>
      <c r="D10" s="69">
        <v>2</v>
      </c>
      <c r="E10" s="69"/>
      <c r="F10" s="69"/>
    </row>
    <row r="11" spans="1:8" ht="15" customHeight="1" x14ac:dyDescent="0.25">
      <c r="A11" s="66"/>
      <c r="B11" s="67" t="s">
        <v>63</v>
      </c>
      <c r="C11" s="70">
        <f t="shared" si="0"/>
        <v>2</v>
      </c>
      <c r="D11" s="71">
        <f>SUM(D10:D10)</f>
        <v>2</v>
      </c>
      <c r="E11" s="71">
        <f>SUM(E10:E10)</f>
        <v>0</v>
      </c>
      <c r="F11" s="71">
        <f>SUM(F10:F10)</f>
        <v>0</v>
      </c>
    </row>
  </sheetData>
  <mergeCells count="9">
    <mergeCell ref="A6:F6"/>
    <mergeCell ref="B1:C1"/>
    <mergeCell ref="B2:C2"/>
    <mergeCell ref="B3:C3"/>
    <mergeCell ref="B4:C4"/>
    <mergeCell ref="E1:H1"/>
    <mergeCell ref="E2:H2"/>
    <mergeCell ref="E3:H3"/>
    <mergeCell ref="E4:H4"/>
  </mergeCells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E3" sqref="E3:H3"/>
    </sheetView>
  </sheetViews>
  <sheetFormatPr defaultColWidth="9.140625" defaultRowHeight="15" x14ac:dyDescent="0.2"/>
  <cols>
    <col min="1" max="1" width="6.28515625" style="20" customWidth="1"/>
    <col min="2" max="2" width="14.28515625" style="20" customWidth="1"/>
    <col min="3" max="3" width="32.140625" style="20" customWidth="1"/>
    <col min="4" max="4" width="41.42578125" style="20" customWidth="1"/>
    <col min="5" max="5" width="9.85546875" style="20" customWidth="1"/>
    <col min="6" max="6" width="8.42578125" style="20" customWidth="1"/>
    <col min="7" max="7" width="11.42578125" style="20" customWidth="1"/>
    <col min="8" max="8" width="9.5703125" style="20" customWidth="1"/>
    <col min="9" max="9" width="9.140625" style="20"/>
    <col min="10" max="10" width="11" style="20" customWidth="1"/>
    <col min="11" max="16384" width="9.140625" style="20"/>
  </cols>
  <sheetData>
    <row r="1" spans="1:11" ht="13.5" customHeight="1" x14ac:dyDescent="0.2">
      <c r="E1" s="122" t="s">
        <v>28</v>
      </c>
      <c r="F1" s="122"/>
      <c r="G1" s="122"/>
      <c r="H1" s="122"/>
    </row>
    <row r="2" spans="1:11" ht="13.5" customHeight="1" x14ac:dyDescent="0.2">
      <c r="E2" s="122" t="s">
        <v>49</v>
      </c>
      <c r="F2" s="122"/>
      <c r="G2" s="122"/>
      <c r="H2" s="122"/>
    </row>
    <row r="3" spans="1:11" ht="13.5" customHeight="1" x14ac:dyDescent="0.2">
      <c r="E3" s="122" t="s">
        <v>115</v>
      </c>
      <c r="F3" s="122"/>
      <c r="G3" s="122"/>
      <c r="H3" s="122"/>
    </row>
    <row r="4" spans="1:11" ht="13.5" customHeight="1" x14ac:dyDescent="0.2">
      <c r="E4" s="122" t="s">
        <v>29</v>
      </c>
      <c r="F4" s="122"/>
      <c r="G4" s="122"/>
      <c r="H4" s="122"/>
    </row>
    <row r="5" spans="1:11" ht="13.5" customHeight="1" x14ac:dyDescent="0.2">
      <c r="E5" s="50"/>
      <c r="F5" s="50"/>
      <c r="G5" s="50"/>
      <c r="H5" s="50"/>
    </row>
    <row r="6" spans="1:11" ht="33" customHeight="1" x14ac:dyDescent="0.2">
      <c r="B6" s="123" t="s">
        <v>43</v>
      </c>
      <c r="C6" s="123"/>
      <c r="D6" s="123"/>
      <c r="E6" s="123"/>
      <c r="F6" s="123"/>
      <c r="G6" s="123"/>
      <c r="H6" s="123"/>
    </row>
    <row r="7" spans="1:11" ht="4.9000000000000004" hidden="1" customHeight="1" x14ac:dyDescent="0.2">
      <c r="B7" s="125"/>
      <c r="C7" s="125"/>
      <c r="D7" s="125"/>
      <c r="E7" s="125"/>
      <c r="F7" s="125"/>
      <c r="G7" s="125"/>
      <c r="H7" s="125"/>
    </row>
    <row r="8" spans="1:11" ht="14.25" customHeight="1" x14ac:dyDescent="0.2">
      <c r="G8" s="124" t="s">
        <v>31</v>
      </c>
      <c r="H8" s="124"/>
    </row>
    <row r="9" spans="1:11" ht="10.5" customHeight="1" x14ac:dyDescent="0.2">
      <c r="A9" s="120" t="s">
        <v>27</v>
      </c>
      <c r="B9" s="120" t="s">
        <v>18</v>
      </c>
      <c r="C9" s="120" t="s">
        <v>19</v>
      </c>
      <c r="D9" s="120" t="s">
        <v>20</v>
      </c>
      <c r="E9" s="120" t="s">
        <v>0</v>
      </c>
      <c r="F9" s="120" t="s">
        <v>1</v>
      </c>
      <c r="G9" s="120"/>
      <c r="H9" s="120"/>
    </row>
    <row r="10" spans="1:11" ht="12" customHeight="1" x14ac:dyDescent="0.2">
      <c r="A10" s="120"/>
      <c r="B10" s="120"/>
      <c r="C10" s="120"/>
      <c r="D10" s="120"/>
      <c r="E10" s="120"/>
      <c r="F10" s="120" t="s">
        <v>2</v>
      </c>
      <c r="G10" s="120"/>
      <c r="H10" s="120" t="s">
        <v>3</v>
      </c>
    </row>
    <row r="11" spans="1:11" ht="15" customHeight="1" x14ac:dyDescent="0.2">
      <c r="A11" s="120"/>
      <c r="B11" s="120"/>
      <c r="C11" s="120"/>
      <c r="D11" s="120"/>
      <c r="E11" s="120"/>
      <c r="F11" s="120" t="s">
        <v>4</v>
      </c>
      <c r="G11" s="120" t="s">
        <v>5</v>
      </c>
      <c r="H11" s="120"/>
    </row>
    <row r="12" spans="1:11" ht="15" customHeight="1" x14ac:dyDescent="0.2">
      <c r="A12" s="120"/>
      <c r="B12" s="120"/>
      <c r="C12" s="120"/>
      <c r="D12" s="120"/>
      <c r="E12" s="120"/>
      <c r="F12" s="120"/>
      <c r="G12" s="120"/>
      <c r="H12" s="120"/>
    </row>
    <row r="13" spans="1:11" ht="15" customHeight="1" x14ac:dyDescent="0.25">
      <c r="A13" s="56">
        <v>14</v>
      </c>
      <c r="B13" s="76" t="s">
        <v>11</v>
      </c>
      <c r="C13" s="35" t="s">
        <v>60</v>
      </c>
      <c r="D13" s="35" t="s">
        <v>77</v>
      </c>
      <c r="E13" s="73">
        <f t="shared" ref="E13:E16" si="0">SUM(F13,H13)</f>
        <v>0</v>
      </c>
      <c r="F13" s="73"/>
      <c r="G13" s="73">
        <v>-4.5</v>
      </c>
      <c r="H13" s="73"/>
    </row>
    <row r="14" spans="1:11" ht="15" customHeight="1" x14ac:dyDescent="0.25">
      <c r="A14" s="56">
        <v>24</v>
      </c>
      <c r="B14" s="36" t="s">
        <v>12</v>
      </c>
      <c r="C14" s="118" t="s">
        <v>71</v>
      </c>
      <c r="D14" s="56" t="s">
        <v>73</v>
      </c>
      <c r="E14" s="73">
        <f t="shared" si="0"/>
        <v>-25.5</v>
      </c>
      <c r="F14" s="31">
        <v>-25.5</v>
      </c>
      <c r="G14" s="31"/>
      <c r="H14" s="31"/>
    </row>
    <row r="15" spans="1:11" ht="15" customHeight="1" x14ac:dyDescent="0.25">
      <c r="A15" s="56">
        <v>32</v>
      </c>
      <c r="B15" s="36" t="s">
        <v>72</v>
      </c>
      <c r="C15" s="119"/>
      <c r="D15" s="35" t="s">
        <v>70</v>
      </c>
      <c r="E15" s="73">
        <f t="shared" si="0"/>
        <v>0</v>
      </c>
      <c r="F15" s="31">
        <v>-1.9</v>
      </c>
      <c r="G15" s="31"/>
      <c r="H15" s="31">
        <v>1.9</v>
      </c>
    </row>
    <row r="16" spans="1:11" ht="15.75" customHeight="1" x14ac:dyDescent="0.2">
      <c r="A16" s="42">
        <v>42</v>
      </c>
      <c r="B16" s="42"/>
      <c r="C16" s="43" t="s">
        <v>6</v>
      </c>
      <c r="D16" s="43"/>
      <c r="E16" s="37">
        <f t="shared" si="0"/>
        <v>25.5</v>
      </c>
      <c r="F16" s="37">
        <f t="shared" ref="F16:G16" si="1">SUM(F17:F21)</f>
        <v>20.6</v>
      </c>
      <c r="G16" s="37">
        <f t="shared" si="1"/>
        <v>-0.9</v>
      </c>
      <c r="H16" s="37">
        <f>SUM(H17:H21)</f>
        <v>4.9000000000000004</v>
      </c>
      <c r="K16" s="44"/>
    </row>
    <row r="17" spans="1:11" ht="15.75" customHeight="1" x14ac:dyDescent="0.25">
      <c r="A17" s="75" t="s">
        <v>83</v>
      </c>
      <c r="B17" s="129" t="s">
        <v>12</v>
      </c>
      <c r="C17" s="118" t="s">
        <v>6</v>
      </c>
      <c r="D17" s="35" t="s">
        <v>84</v>
      </c>
      <c r="E17" s="31">
        <f t="shared" ref="E17:E29" si="2">SUM(F17,H17)</f>
        <v>1</v>
      </c>
      <c r="F17" s="73">
        <v>1</v>
      </c>
      <c r="G17" s="73"/>
      <c r="H17" s="73"/>
      <c r="K17" s="44"/>
    </row>
    <row r="18" spans="1:11" ht="15.75" customHeight="1" x14ac:dyDescent="0.25">
      <c r="A18" s="75" t="s">
        <v>103</v>
      </c>
      <c r="B18" s="130"/>
      <c r="C18" s="126"/>
      <c r="D18" s="82" t="s">
        <v>73</v>
      </c>
      <c r="E18" s="31">
        <f t="shared" si="2"/>
        <v>-0.9</v>
      </c>
      <c r="F18" s="73">
        <v>-0.9</v>
      </c>
      <c r="G18" s="73">
        <v>-0.9</v>
      </c>
      <c r="H18" s="73"/>
      <c r="K18" s="44"/>
    </row>
    <row r="19" spans="1:11" ht="15.75" customHeight="1" x14ac:dyDescent="0.25">
      <c r="A19" s="75" t="s">
        <v>104</v>
      </c>
      <c r="B19" s="83" t="s">
        <v>68</v>
      </c>
      <c r="C19" s="126"/>
      <c r="D19" s="35" t="s">
        <v>88</v>
      </c>
      <c r="E19" s="31">
        <f t="shared" si="2"/>
        <v>0.4</v>
      </c>
      <c r="F19" s="73">
        <v>0.4</v>
      </c>
      <c r="G19" s="73"/>
      <c r="H19" s="73"/>
      <c r="K19" s="44"/>
    </row>
    <row r="20" spans="1:11" ht="15.75" customHeight="1" x14ac:dyDescent="0.25">
      <c r="A20" s="75" t="s">
        <v>89</v>
      </c>
      <c r="B20" s="129" t="s">
        <v>13</v>
      </c>
      <c r="C20" s="127"/>
      <c r="D20" s="35" t="s">
        <v>21</v>
      </c>
      <c r="E20" s="31">
        <f t="shared" si="2"/>
        <v>25</v>
      </c>
      <c r="F20" s="73">
        <v>22</v>
      </c>
      <c r="G20" s="73"/>
      <c r="H20" s="73">
        <v>3</v>
      </c>
      <c r="K20" s="44"/>
    </row>
    <row r="21" spans="1:11" ht="16.5" customHeight="1" x14ac:dyDescent="0.25">
      <c r="A21" s="47" t="s">
        <v>41</v>
      </c>
      <c r="B21" s="128"/>
      <c r="C21" s="128"/>
      <c r="D21" s="35" t="s">
        <v>22</v>
      </c>
      <c r="E21" s="31">
        <f t="shared" si="2"/>
        <v>0</v>
      </c>
      <c r="F21" s="31">
        <v>-1.9</v>
      </c>
      <c r="G21" s="31"/>
      <c r="H21" s="31">
        <v>1.9</v>
      </c>
    </row>
    <row r="22" spans="1:11" ht="16.5" customHeight="1" x14ac:dyDescent="0.25">
      <c r="A22" s="120" t="s">
        <v>23</v>
      </c>
      <c r="B22" s="120"/>
      <c r="C22" s="120"/>
      <c r="D22" s="120"/>
      <c r="E22" s="31">
        <f t="shared" si="2"/>
        <v>0</v>
      </c>
      <c r="F22" s="31">
        <f>SUM(F13:F13)</f>
        <v>0</v>
      </c>
      <c r="G22" s="31">
        <f>SUM(G13:G13)</f>
        <v>-4.5</v>
      </c>
      <c r="H22" s="31">
        <f>SUM(H13:H13)</f>
        <v>0</v>
      </c>
    </row>
    <row r="23" spans="1:11" ht="16.5" customHeight="1" x14ac:dyDescent="0.25">
      <c r="A23" s="120" t="s">
        <v>24</v>
      </c>
      <c r="B23" s="120"/>
      <c r="C23" s="120"/>
      <c r="D23" s="120"/>
      <c r="E23" s="31">
        <f t="shared" si="2"/>
        <v>-25.4</v>
      </c>
      <c r="F23" s="31">
        <f t="shared" ref="F23:G23" si="3">SUM(F14,F17:F18)</f>
        <v>-25.4</v>
      </c>
      <c r="G23" s="31">
        <f t="shared" si="3"/>
        <v>-0.9</v>
      </c>
      <c r="H23" s="31">
        <f>SUM(H14,H17:H18)</f>
        <v>0</v>
      </c>
    </row>
    <row r="24" spans="1:11" ht="16.5" customHeight="1" x14ac:dyDescent="0.25">
      <c r="A24" s="120" t="s">
        <v>69</v>
      </c>
      <c r="B24" s="120"/>
      <c r="C24" s="120"/>
      <c r="D24" s="120"/>
      <c r="E24" s="31">
        <f t="shared" si="2"/>
        <v>0.4</v>
      </c>
      <c r="F24" s="31">
        <f t="shared" ref="F24:G24" si="4">SUM(F19)</f>
        <v>0.4</v>
      </c>
      <c r="G24" s="31">
        <f t="shared" si="4"/>
        <v>0</v>
      </c>
      <c r="H24" s="31">
        <f>SUM(H19)</f>
        <v>0</v>
      </c>
    </row>
    <row r="25" spans="1:11" ht="16.5" customHeight="1" x14ac:dyDescent="0.25">
      <c r="A25" s="120" t="s">
        <v>90</v>
      </c>
      <c r="B25" s="120"/>
      <c r="C25" s="120"/>
      <c r="D25" s="120"/>
      <c r="E25" s="31">
        <f t="shared" si="2"/>
        <v>0</v>
      </c>
      <c r="F25" s="31">
        <f t="shared" ref="F25:G25" si="5">SUM(F15)</f>
        <v>-1.9</v>
      </c>
      <c r="G25" s="31">
        <f t="shared" si="5"/>
        <v>0</v>
      </c>
      <c r="H25" s="31">
        <f>SUM(H15)</f>
        <v>1.9</v>
      </c>
    </row>
    <row r="26" spans="1:11" ht="15" customHeight="1" x14ac:dyDescent="0.25">
      <c r="A26" s="120" t="s">
        <v>25</v>
      </c>
      <c r="B26" s="120"/>
      <c r="C26" s="120"/>
      <c r="D26" s="120"/>
      <c r="E26" s="31">
        <f t="shared" si="2"/>
        <v>25</v>
      </c>
      <c r="F26" s="31">
        <f t="shared" ref="F26:G26" si="6">SUM(F20:F21)</f>
        <v>20.100000000000001</v>
      </c>
      <c r="G26" s="31">
        <f t="shared" si="6"/>
        <v>0</v>
      </c>
      <c r="H26" s="31">
        <f>SUM(H20:H21)</f>
        <v>4.9000000000000004</v>
      </c>
    </row>
    <row r="27" spans="1:11" ht="15" customHeight="1" x14ac:dyDescent="0.2">
      <c r="A27" s="121" t="s">
        <v>7</v>
      </c>
      <c r="B27" s="121"/>
      <c r="C27" s="121"/>
      <c r="D27" s="121"/>
      <c r="E27" s="37">
        <f t="shared" si="2"/>
        <v>0</v>
      </c>
      <c r="F27" s="37">
        <f t="shared" ref="F27:G27" si="7">SUM(F22:F26)</f>
        <v>-6.7999999999999972</v>
      </c>
      <c r="G27" s="37">
        <f t="shared" si="7"/>
        <v>-5.4</v>
      </c>
      <c r="H27" s="37">
        <f>SUM(H22:H26)</f>
        <v>6.8000000000000007</v>
      </c>
    </row>
    <row r="28" spans="1:11" ht="15" customHeight="1" x14ac:dyDescent="0.2">
      <c r="A28" s="120" t="s">
        <v>38</v>
      </c>
      <c r="B28" s="120"/>
      <c r="C28" s="120"/>
      <c r="D28" s="120"/>
      <c r="E28" s="40">
        <f t="shared" si="2"/>
        <v>0</v>
      </c>
      <c r="F28" s="37"/>
      <c r="G28" s="37"/>
      <c r="H28" s="37"/>
    </row>
    <row r="29" spans="1:11" ht="15" customHeight="1" x14ac:dyDescent="0.2">
      <c r="A29" s="121" t="s">
        <v>32</v>
      </c>
      <c r="B29" s="121"/>
      <c r="C29" s="121"/>
      <c r="D29" s="121"/>
      <c r="E29" s="37">
        <f t="shared" si="2"/>
        <v>0</v>
      </c>
      <c r="F29" s="37">
        <f>F27-F28</f>
        <v>-6.7999999999999972</v>
      </c>
      <c r="G29" s="37">
        <f>G27-G28</f>
        <v>-5.4</v>
      </c>
      <c r="H29" s="37">
        <f>H27-H28</f>
        <v>6.8000000000000007</v>
      </c>
    </row>
    <row r="31" spans="1:11" x14ac:dyDescent="0.2">
      <c r="E31" s="81"/>
    </row>
  </sheetData>
  <mergeCells count="29">
    <mergeCell ref="A22:D22"/>
    <mergeCell ref="A23:D23"/>
    <mergeCell ref="A25:D25"/>
    <mergeCell ref="C17:C21"/>
    <mergeCell ref="B20:B21"/>
    <mergeCell ref="B17:B18"/>
    <mergeCell ref="A24:D24"/>
    <mergeCell ref="A29:D29"/>
    <mergeCell ref="A28:D28"/>
    <mergeCell ref="A27:D27"/>
    <mergeCell ref="A26:D26"/>
    <mergeCell ref="E1:H1"/>
    <mergeCell ref="E2:H2"/>
    <mergeCell ref="E3:H3"/>
    <mergeCell ref="F9:H9"/>
    <mergeCell ref="B6:H6"/>
    <mergeCell ref="E4:H4"/>
    <mergeCell ref="G8:H8"/>
    <mergeCell ref="B7:H7"/>
    <mergeCell ref="E9:E12"/>
    <mergeCell ref="H10:H12"/>
    <mergeCell ref="G11:G12"/>
    <mergeCell ref="B9:B12"/>
    <mergeCell ref="C14:C15"/>
    <mergeCell ref="F10:G10"/>
    <mergeCell ref="F11:F12"/>
    <mergeCell ref="A9:A12"/>
    <mergeCell ref="D9:D12"/>
    <mergeCell ref="C9:C12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E3" sqref="E3:H3"/>
    </sheetView>
  </sheetViews>
  <sheetFormatPr defaultColWidth="9.140625" defaultRowHeight="15" x14ac:dyDescent="0.2"/>
  <cols>
    <col min="1" max="1" width="4.140625" style="86" customWidth="1"/>
    <col min="2" max="2" width="13" style="86" customWidth="1"/>
    <col min="3" max="3" width="32.85546875" style="86" customWidth="1"/>
    <col min="4" max="4" width="46.7109375" style="86" customWidth="1"/>
    <col min="5" max="8" width="11.28515625" style="86" customWidth="1"/>
    <col min="9" max="16384" width="9.140625" style="86"/>
  </cols>
  <sheetData>
    <row r="1" spans="1:9" ht="12.75" customHeight="1" x14ac:dyDescent="0.2">
      <c r="E1" s="122" t="s">
        <v>28</v>
      </c>
      <c r="F1" s="122"/>
      <c r="G1" s="122"/>
      <c r="H1" s="122"/>
    </row>
    <row r="2" spans="1:9" ht="12.75" customHeight="1" x14ac:dyDescent="0.2">
      <c r="E2" s="122" t="s">
        <v>49</v>
      </c>
      <c r="F2" s="122"/>
      <c r="G2" s="122"/>
      <c r="H2" s="122"/>
    </row>
    <row r="3" spans="1:9" ht="13.15" customHeight="1" x14ac:dyDescent="0.2">
      <c r="E3" s="122" t="s">
        <v>115</v>
      </c>
      <c r="F3" s="122"/>
      <c r="G3" s="122"/>
      <c r="H3" s="122"/>
    </row>
    <row r="4" spans="1:9" ht="15" customHeight="1" x14ac:dyDescent="0.2">
      <c r="E4" s="122" t="s">
        <v>109</v>
      </c>
      <c r="F4" s="122"/>
      <c r="G4" s="122"/>
      <c r="H4" s="122"/>
    </row>
    <row r="5" spans="1:9" ht="15" customHeight="1" x14ac:dyDescent="0.2"/>
    <row r="6" spans="1:9" ht="38.25" customHeight="1" x14ac:dyDescent="0.2">
      <c r="B6" s="132" t="s">
        <v>110</v>
      </c>
      <c r="C6" s="132"/>
      <c r="D6" s="132"/>
      <c r="E6" s="132"/>
      <c r="F6" s="132"/>
      <c r="G6" s="132"/>
      <c r="H6" s="132"/>
    </row>
    <row r="7" spans="1:9" ht="15" customHeight="1" x14ac:dyDescent="0.2">
      <c r="G7" s="131" t="s">
        <v>31</v>
      </c>
      <c r="H7" s="131"/>
    </row>
    <row r="8" spans="1:9" ht="15" customHeight="1" x14ac:dyDescent="0.2">
      <c r="A8" s="145" t="s">
        <v>14</v>
      </c>
      <c r="B8" s="133" t="s">
        <v>18</v>
      </c>
      <c r="C8" s="133" t="s">
        <v>19</v>
      </c>
      <c r="D8" s="133" t="s">
        <v>20</v>
      </c>
      <c r="E8" s="133" t="s">
        <v>0</v>
      </c>
      <c r="F8" s="133" t="s">
        <v>1</v>
      </c>
      <c r="G8" s="133"/>
      <c r="H8" s="133"/>
    </row>
    <row r="9" spans="1:9" ht="15" customHeight="1" x14ac:dyDescent="0.2">
      <c r="A9" s="146"/>
      <c r="B9" s="133"/>
      <c r="C9" s="133"/>
      <c r="D9" s="133"/>
      <c r="E9" s="133"/>
      <c r="F9" s="133" t="s">
        <v>2</v>
      </c>
      <c r="G9" s="133"/>
      <c r="H9" s="133" t="s">
        <v>3</v>
      </c>
    </row>
    <row r="10" spans="1:9" ht="15" customHeight="1" x14ac:dyDescent="0.2">
      <c r="A10" s="146"/>
      <c r="B10" s="133"/>
      <c r="C10" s="133"/>
      <c r="D10" s="133"/>
      <c r="E10" s="133"/>
      <c r="F10" s="133" t="s">
        <v>4</v>
      </c>
      <c r="G10" s="133" t="s">
        <v>5</v>
      </c>
      <c r="H10" s="133"/>
    </row>
    <row r="11" spans="1:9" ht="18" customHeight="1" x14ac:dyDescent="0.2">
      <c r="A11" s="147"/>
      <c r="B11" s="133"/>
      <c r="C11" s="133"/>
      <c r="D11" s="133"/>
      <c r="E11" s="133"/>
      <c r="F11" s="133"/>
      <c r="G11" s="133"/>
      <c r="H11" s="133"/>
    </row>
    <row r="12" spans="1:9" ht="28.5" customHeight="1" x14ac:dyDescent="0.25">
      <c r="A12" s="103">
        <v>2</v>
      </c>
      <c r="B12" s="142" t="s">
        <v>68</v>
      </c>
      <c r="C12" s="104" t="s">
        <v>6</v>
      </c>
      <c r="D12" s="105" t="s">
        <v>112</v>
      </c>
      <c r="E12" s="101">
        <f t="shared" ref="E12:E15" si="0">SUM(F12,H12)</f>
        <v>32.700000000000003</v>
      </c>
      <c r="F12" s="101">
        <v>32.700000000000003</v>
      </c>
      <c r="G12" s="101">
        <v>0.8</v>
      </c>
      <c r="H12" s="101"/>
      <c r="I12" s="106"/>
    </row>
    <row r="13" spans="1:9" ht="16.5" customHeight="1" x14ac:dyDescent="0.25">
      <c r="A13" s="103">
        <v>4</v>
      </c>
      <c r="B13" s="143"/>
      <c r="C13" s="104" t="s">
        <v>6</v>
      </c>
      <c r="D13" s="140" t="s">
        <v>111</v>
      </c>
      <c r="E13" s="101">
        <f t="shared" si="0"/>
        <v>109.2</v>
      </c>
      <c r="F13" s="101">
        <v>109.2</v>
      </c>
      <c r="G13" s="101">
        <v>3.2</v>
      </c>
      <c r="H13" s="101"/>
      <c r="I13" s="106"/>
    </row>
    <row r="14" spans="1:9" ht="16.5" customHeight="1" x14ac:dyDescent="0.25">
      <c r="A14" s="107">
        <v>5</v>
      </c>
      <c r="B14" s="144"/>
      <c r="C14" s="108" t="s">
        <v>61</v>
      </c>
      <c r="D14" s="141"/>
      <c r="E14" s="101">
        <f t="shared" si="0"/>
        <v>6.6</v>
      </c>
      <c r="F14" s="101">
        <v>6.6</v>
      </c>
      <c r="G14" s="101">
        <v>6.5</v>
      </c>
      <c r="H14" s="101"/>
      <c r="I14" s="106"/>
    </row>
    <row r="15" spans="1:9" ht="14.25" customHeight="1" x14ac:dyDescent="0.25">
      <c r="A15" s="134" t="s">
        <v>69</v>
      </c>
      <c r="B15" s="135"/>
      <c r="C15" s="135"/>
      <c r="D15" s="136"/>
      <c r="E15" s="101">
        <f t="shared" si="0"/>
        <v>148.5</v>
      </c>
      <c r="F15" s="101">
        <f t="shared" ref="F15:G15" si="1">SUM(F12:F14)</f>
        <v>148.5</v>
      </c>
      <c r="G15" s="101">
        <f t="shared" si="1"/>
        <v>10.5</v>
      </c>
      <c r="H15" s="101">
        <f>SUM(H12:H14)</f>
        <v>0</v>
      </c>
      <c r="I15" s="106"/>
    </row>
    <row r="16" spans="1:9" x14ac:dyDescent="0.2">
      <c r="A16" s="137" t="s">
        <v>32</v>
      </c>
      <c r="B16" s="138"/>
      <c r="C16" s="138"/>
      <c r="D16" s="139"/>
      <c r="E16" s="109">
        <f>SUM(F16,H16)</f>
        <v>148.5</v>
      </c>
      <c r="F16" s="109">
        <f>SUM(F15:F15)</f>
        <v>148.5</v>
      </c>
      <c r="G16" s="109">
        <f>SUM(G15:G15)</f>
        <v>10.5</v>
      </c>
      <c r="H16" s="109">
        <f>SUM(H15:H15)</f>
        <v>0</v>
      </c>
      <c r="I16" s="106"/>
    </row>
    <row r="17" spans="2:8" x14ac:dyDescent="0.2">
      <c r="B17" s="87"/>
      <c r="C17" s="87"/>
      <c r="D17" s="88"/>
      <c r="E17" s="89"/>
      <c r="F17" s="90"/>
      <c r="G17" s="90"/>
      <c r="H17" s="90"/>
    </row>
    <row r="18" spans="2:8" x14ac:dyDescent="0.2">
      <c r="B18" s="87"/>
      <c r="C18" s="87"/>
      <c r="D18" s="88"/>
      <c r="E18" s="91"/>
      <c r="F18" s="90"/>
      <c r="G18" s="90"/>
      <c r="H18" s="90"/>
    </row>
    <row r="19" spans="2:8" x14ac:dyDescent="0.2">
      <c r="B19" s="87"/>
      <c r="C19" s="87"/>
      <c r="D19" s="88"/>
      <c r="E19" s="91"/>
      <c r="F19" s="90"/>
      <c r="G19" s="90"/>
      <c r="H19" s="90"/>
    </row>
    <row r="20" spans="2:8" x14ac:dyDescent="0.2">
      <c r="B20" s="87"/>
      <c r="C20" s="87"/>
      <c r="D20" s="88"/>
      <c r="E20" s="91"/>
      <c r="F20" s="90"/>
      <c r="G20" s="90"/>
      <c r="H20" s="90"/>
    </row>
    <row r="21" spans="2:8" x14ac:dyDescent="0.2">
      <c r="B21" s="87"/>
      <c r="C21" s="87"/>
      <c r="D21" s="92"/>
      <c r="E21" s="91"/>
      <c r="F21" s="90"/>
      <c r="G21" s="90"/>
      <c r="H21" s="90"/>
    </row>
    <row r="22" spans="2:8" x14ac:dyDescent="0.2">
      <c r="B22" s="87"/>
      <c r="C22" s="87"/>
      <c r="D22" s="87"/>
      <c r="E22" s="91"/>
      <c r="F22" s="91"/>
      <c r="G22" s="91"/>
      <c r="H22" s="91"/>
    </row>
    <row r="23" spans="2:8" x14ac:dyDescent="0.2">
      <c r="B23" s="87"/>
      <c r="C23" s="87"/>
      <c r="D23" s="87"/>
      <c r="E23" s="87"/>
      <c r="F23" s="87"/>
      <c r="G23" s="87"/>
      <c r="H23" s="87"/>
    </row>
    <row r="24" spans="2:8" x14ac:dyDescent="0.2">
      <c r="B24" s="87"/>
      <c r="C24" s="87"/>
      <c r="D24" s="87"/>
      <c r="E24" s="87"/>
      <c r="F24" s="87"/>
      <c r="G24" s="87"/>
      <c r="H24" s="87"/>
    </row>
    <row r="25" spans="2:8" x14ac:dyDescent="0.2">
      <c r="B25" s="87"/>
      <c r="C25" s="87"/>
      <c r="D25" s="87"/>
      <c r="E25" s="87"/>
      <c r="F25" s="87"/>
      <c r="G25" s="87"/>
      <c r="H25" s="87"/>
    </row>
    <row r="26" spans="2:8" x14ac:dyDescent="0.2">
      <c r="B26" s="87"/>
      <c r="C26" s="87"/>
      <c r="D26" s="87"/>
      <c r="E26" s="87"/>
      <c r="F26" s="87"/>
      <c r="G26" s="87"/>
      <c r="H26" s="87"/>
    </row>
    <row r="27" spans="2:8" x14ac:dyDescent="0.2">
      <c r="B27" s="87"/>
      <c r="C27" s="87"/>
      <c r="D27" s="87"/>
      <c r="E27" s="87"/>
      <c r="F27" s="87"/>
      <c r="G27" s="87"/>
      <c r="H27" s="87"/>
    </row>
    <row r="28" spans="2:8" x14ac:dyDescent="0.2">
      <c r="B28" s="87"/>
      <c r="C28" s="87"/>
      <c r="D28" s="87"/>
      <c r="E28" s="87"/>
      <c r="F28" s="87"/>
      <c r="G28" s="87"/>
      <c r="H28" s="87"/>
    </row>
    <row r="29" spans="2:8" x14ac:dyDescent="0.2">
      <c r="B29" s="87"/>
      <c r="C29" s="87"/>
      <c r="D29" s="87"/>
      <c r="E29" s="87"/>
      <c r="F29" s="87"/>
      <c r="G29" s="87"/>
      <c r="H29" s="87"/>
    </row>
    <row r="30" spans="2:8" x14ac:dyDescent="0.2">
      <c r="B30" s="87"/>
      <c r="C30" s="87"/>
      <c r="D30" s="87"/>
      <c r="E30" s="87"/>
      <c r="F30" s="87"/>
      <c r="G30" s="87"/>
      <c r="H30" s="87"/>
    </row>
    <row r="31" spans="2:8" x14ac:dyDescent="0.2">
      <c r="B31" s="87"/>
      <c r="C31" s="87"/>
      <c r="D31" s="87"/>
      <c r="E31" s="87"/>
      <c r="F31" s="87"/>
      <c r="G31" s="87"/>
      <c r="H31" s="87"/>
    </row>
    <row r="32" spans="2:8" x14ac:dyDescent="0.2">
      <c r="B32" s="87"/>
      <c r="C32" s="87"/>
      <c r="D32" s="87"/>
      <c r="E32" s="87"/>
      <c r="F32" s="87"/>
      <c r="G32" s="87"/>
      <c r="H32" s="87"/>
    </row>
  </sheetData>
  <mergeCells count="20">
    <mergeCell ref="A15:D15"/>
    <mergeCell ref="A16:D16"/>
    <mergeCell ref="D13:D14"/>
    <mergeCell ref="B12:B14"/>
    <mergeCell ref="A8:A11"/>
    <mergeCell ref="B8:B11"/>
    <mergeCell ref="C8:C11"/>
    <mergeCell ref="D8:D11"/>
    <mergeCell ref="E8:E11"/>
    <mergeCell ref="F8:H8"/>
    <mergeCell ref="F9:G9"/>
    <mergeCell ref="H9:H11"/>
    <mergeCell ref="F10:F11"/>
    <mergeCell ref="G10:G11"/>
    <mergeCell ref="G7:H7"/>
    <mergeCell ref="E1:H1"/>
    <mergeCell ref="E2:H2"/>
    <mergeCell ref="E3:H3"/>
    <mergeCell ref="E4:H4"/>
    <mergeCell ref="B6:H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E3" sqref="E3:H3"/>
    </sheetView>
  </sheetViews>
  <sheetFormatPr defaultColWidth="9.140625" defaultRowHeight="15" x14ac:dyDescent="0.2"/>
  <cols>
    <col min="1" max="1" width="6.28515625" style="20" customWidth="1"/>
    <col min="2" max="2" width="14.28515625" style="20" customWidth="1"/>
    <col min="3" max="3" width="32.140625" style="20" customWidth="1"/>
    <col min="4" max="4" width="41.42578125" style="20" customWidth="1"/>
    <col min="5" max="5" width="9.85546875" style="20" customWidth="1"/>
    <col min="6" max="6" width="8.42578125" style="20" customWidth="1"/>
    <col min="7" max="7" width="11.42578125" style="20" customWidth="1"/>
    <col min="8" max="8" width="9.5703125" style="20" customWidth="1"/>
    <col min="9" max="9" width="9.140625" style="20"/>
    <col min="10" max="10" width="11" style="20" customWidth="1"/>
    <col min="11" max="16384" width="9.140625" style="20"/>
  </cols>
  <sheetData>
    <row r="1" spans="1:9" ht="13.5" customHeight="1" x14ac:dyDescent="0.2">
      <c r="E1" s="122" t="s">
        <v>28</v>
      </c>
      <c r="F1" s="122"/>
      <c r="G1" s="122"/>
      <c r="H1" s="122"/>
    </row>
    <row r="2" spans="1:9" ht="13.5" customHeight="1" x14ac:dyDescent="0.2">
      <c r="E2" s="122" t="s">
        <v>49</v>
      </c>
      <c r="F2" s="122"/>
      <c r="G2" s="122"/>
      <c r="H2" s="122"/>
    </row>
    <row r="3" spans="1:9" ht="13.5" customHeight="1" x14ac:dyDescent="0.2">
      <c r="E3" s="122" t="s">
        <v>115</v>
      </c>
      <c r="F3" s="122"/>
      <c r="G3" s="122"/>
      <c r="H3" s="122"/>
    </row>
    <row r="4" spans="1:9" ht="13.5" customHeight="1" x14ac:dyDescent="0.2">
      <c r="E4" s="122" t="s">
        <v>78</v>
      </c>
      <c r="F4" s="122"/>
      <c r="G4" s="122"/>
      <c r="H4" s="122"/>
    </row>
    <row r="5" spans="1:9" ht="13.5" customHeight="1" x14ac:dyDescent="0.2">
      <c r="E5" s="57"/>
      <c r="F5" s="57"/>
      <c r="G5" s="57"/>
      <c r="H5" s="57"/>
    </row>
    <row r="6" spans="1:9" ht="33" customHeight="1" x14ac:dyDescent="0.2">
      <c r="A6" s="132" t="s">
        <v>79</v>
      </c>
      <c r="B6" s="132"/>
      <c r="C6" s="132"/>
      <c r="D6" s="132"/>
      <c r="E6" s="132"/>
      <c r="F6" s="132"/>
      <c r="G6" s="132"/>
      <c r="H6" s="132"/>
      <c r="I6" s="74"/>
    </row>
    <row r="7" spans="1:9" ht="4.9000000000000004" hidden="1" customHeight="1" x14ac:dyDescent="0.2">
      <c r="B7" s="125"/>
      <c r="C7" s="125"/>
      <c r="D7" s="125"/>
      <c r="E7" s="125"/>
      <c r="F7" s="125"/>
      <c r="G7" s="125"/>
      <c r="H7" s="125"/>
    </row>
    <row r="8" spans="1:9" ht="14.25" customHeight="1" x14ac:dyDescent="0.2">
      <c r="G8" s="124" t="s">
        <v>31</v>
      </c>
      <c r="H8" s="124"/>
    </row>
    <row r="9" spans="1:9" ht="10.5" customHeight="1" x14ac:dyDescent="0.2">
      <c r="A9" s="120" t="s">
        <v>27</v>
      </c>
      <c r="B9" s="120" t="s">
        <v>18</v>
      </c>
      <c r="C9" s="120" t="s">
        <v>19</v>
      </c>
      <c r="D9" s="120" t="s">
        <v>20</v>
      </c>
      <c r="E9" s="120" t="s">
        <v>0</v>
      </c>
      <c r="F9" s="120" t="s">
        <v>1</v>
      </c>
      <c r="G9" s="120"/>
      <c r="H9" s="120"/>
    </row>
    <row r="10" spans="1:9" ht="12" customHeight="1" x14ac:dyDescent="0.2">
      <c r="A10" s="120"/>
      <c r="B10" s="120"/>
      <c r="C10" s="120"/>
      <c r="D10" s="120"/>
      <c r="E10" s="120"/>
      <c r="F10" s="120" t="s">
        <v>2</v>
      </c>
      <c r="G10" s="120"/>
      <c r="H10" s="120" t="s">
        <v>3</v>
      </c>
    </row>
    <row r="11" spans="1:9" ht="15" customHeight="1" x14ac:dyDescent="0.2">
      <c r="A11" s="120"/>
      <c r="B11" s="120"/>
      <c r="C11" s="120"/>
      <c r="D11" s="120"/>
      <c r="E11" s="120"/>
      <c r="F11" s="120" t="s">
        <v>4</v>
      </c>
      <c r="G11" s="120" t="s">
        <v>5</v>
      </c>
      <c r="H11" s="120"/>
    </row>
    <row r="12" spans="1:9" ht="15" customHeight="1" x14ac:dyDescent="0.2">
      <c r="A12" s="120"/>
      <c r="B12" s="120"/>
      <c r="C12" s="120"/>
      <c r="D12" s="120"/>
      <c r="E12" s="120"/>
      <c r="F12" s="120"/>
      <c r="G12" s="120"/>
      <c r="H12" s="120"/>
    </row>
    <row r="13" spans="1:9" ht="15" customHeight="1" x14ac:dyDescent="0.25">
      <c r="A13" s="56">
        <v>7</v>
      </c>
      <c r="B13" s="148" t="s">
        <v>11</v>
      </c>
      <c r="C13" s="5" t="s">
        <v>58</v>
      </c>
      <c r="D13" s="5" t="s">
        <v>82</v>
      </c>
      <c r="E13" s="31">
        <f t="shared" ref="E13:E20" si="0">SUM(F13,H13)</f>
        <v>0</v>
      </c>
      <c r="F13" s="31">
        <v>3.5</v>
      </c>
      <c r="G13" s="31"/>
      <c r="H13" s="31">
        <v>-3.5</v>
      </c>
    </row>
    <row r="14" spans="1:9" ht="29.25" customHeight="1" x14ac:dyDescent="0.25">
      <c r="A14" s="56">
        <v>11</v>
      </c>
      <c r="B14" s="149"/>
      <c r="C14" s="5" t="s">
        <v>62</v>
      </c>
      <c r="D14" s="5" t="s">
        <v>85</v>
      </c>
      <c r="E14" s="31">
        <f t="shared" si="0"/>
        <v>5.9</v>
      </c>
      <c r="F14" s="31">
        <v>5.9</v>
      </c>
      <c r="G14" s="31">
        <v>5.8</v>
      </c>
      <c r="H14" s="31"/>
    </row>
    <row r="15" spans="1:9" ht="15" customHeight="1" x14ac:dyDescent="0.25">
      <c r="A15" s="56">
        <v>15</v>
      </c>
      <c r="B15" s="149"/>
      <c r="C15" s="35" t="s">
        <v>60</v>
      </c>
      <c r="D15" s="35" t="s">
        <v>77</v>
      </c>
      <c r="E15" s="31">
        <f t="shared" si="0"/>
        <v>0</v>
      </c>
      <c r="F15" s="31"/>
      <c r="G15" s="31">
        <v>-6.1</v>
      </c>
      <c r="H15" s="31"/>
    </row>
    <row r="16" spans="1:9" ht="29.25" customHeight="1" x14ac:dyDescent="0.25">
      <c r="A16" s="56">
        <v>24</v>
      </c>
      <c r="B16" s="150"/>
      <c r="C16" s="5" t="s">
        <v>86</v>
      </c>
      <c r="D16" s="5" t="s">
        <v>87</v>
      </c>
      <c r="E16" s="31">
        <f t="shared" si="0"/>
        <v>-5.9</v>
      </c>
      <c r="F16" s="31">
        <v>-5.9</v>
      </c>
      <c r="G16" s="31"/>
      <c r="H16" s="31"/>
    </row>
    <row r="17" spans="1:8" ht="15" customHeight="1" x14ac:dyDescent="0.25">
      <c r="A17" s="120" t="s">
        <v>23</v>
      </c>
      <c r="B17" s="120"/>
      <c r="C17" s="120"/>
      <c r="D17" s="120"/>
      <c r="E17" s="31">
        <f t="shared" si="0"/>
        <v>0</v>
      </c>
      <c r="F17" s="31">
        <f t="shared" ref="F17:G17" si="1">SUM(F13:F16)</f>
        <v>3.5</v>
      </c>
      <c r="G17" s="31">
        <f t="shared" si="1"/>
        <v>-0.29999999999999982</v>
      </c>
      <c r="H17" s="31">
        <f>SUM(H13:H16)</f>
        <v>-3.5</v>
      </c>
    </row>
    <row r="18" spans="1:8" ht="15" customHeight="1" x14ac:dyDescent="0.2">
      <c r="A18" s="121" t="s">
        <v>7</v>
      </c>
      <c r="B18" s="121"/>
      <c r="C18" s="121"/>
      <c r="D18" s="121"/>
      <c r="E18" s="37">
        <f t="shared" si="0"/>
        <v>0</v>
      </c>
      <c r="F18" s="37">
        <f t="shared" ref="F18:H18" si="2">SUM(F17:F17)</f>
        <v>3.5</v>
      </c>
      <c r="G18" s="37">
        <f t="shared" si="2"/>
        <v>-0.29999999999999982</v>
      </c>
      <c r="H18" s="37">
        <f t="shared" si="2"/>
        <v>-3.5</v>
      </c>
    </row>
    <row r="19" spans="1:8" ht="15" customHeight="1" x14ac:dyDescent="0.2">
      <c r="A19" s="120" t="s">
        <v>38</v>
      </c>
      <c r="B19" s="120"/>
      <c r="C19" s="120"/>
      <c r="D19" s="120"/>
      <c r="E19" s="40">
        <f t="shared" si="0"/>
        <v>0</v>
      </c>
      <c r="F19" s="37"/>
      <c r="G19" s="37"/>
      <c r="H19" s="37"/>
    </row>
    <row r="20" spans="1:8" ht="15" customHeight="1" x14ac:dyDescent="0.2">
      <c r="A20" s="121" t="s">
        <v>32</v>
      </c>
      <c r="B20" s="121"/>
      <c r="C20" s="121"/>
      <c r="D20" s="121"/>
      <c r="E20" s="37">
        <f t="shared" si="0"/>
        <v>0</v>
      </c>
      <c r="F20" s="37">
        <f>F18-F19</f>
        <v>3.5</v>
      </c>
      <c r="G20" s="37">
        <f>G18-G19</f>
        <v>-0.29999999999999982</v>
      </c>
      <c r="H20" s="37">
        <f>H18-H19</f>
        <v>-3.5</v>
      </c>
    </row>
  </sheetData>
  <mergeCells count="22">
    <mergeCell ref="A17:D17"/>
    <mergeCell ref="A18:D18"/>
    <mergeCell ref="A19:D19"/>
    <mergeCell ref="A20:D20"/>
    <mergeCell ref="B13:B16"/>
    <mergeCell ref="G8:H8"/>
    <mergeCell ref="A9:A12"/>
    <mergeCell ref="B9:B12"/>
    <mergeCell ref="C9:C12"/>
    <mergeCell ref="D9:D12"/>
    <mergeCell ref="E9:E12"/>
    <mergeCell ref="F9:H9"/>
    <mergeCell ref="F10:G10"/>
    <mergeCell ref="H10:H12"/>
    <mergeCell ref="F11:F12"/>
    <mergeCell ref="G11:G12"/>
    <mergeCell ref="E1:H1"/>
    <mergeCell ref="E2:H2"/>
    <mergeCell ref="E3:H3"/>
    <mergeCell ref="E4:H4"/>
    <mergeCell ref="B7:H7"/>
    <mergeCell ref="A6:H6"/>
  </mergeCells>
  <pageMargins left="0.7" right="0.7" top="0.75" bottom="0.75" header="0.3" footer="0.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23" customWidth="1"/>
    <col min="2" max="2" width="16.7109375" style="23" customWidth="1"/>
    <col min="3" max="3" width="30.28515625" style="23" customWidth="1"/>
    <col min="4" max="4" width="44.5703125" style="23" customWidth="1"/>
    <col min="5" max="5" width="9.7109375" style="23" customWidth="1"/>
    <col min="6" max="6" width="8.42578125" style="23" customWidth="1"/>
    <col min="7" max="7" width="11" style="23" customWidth="1"/>
    <col min="8" max="8" width="9.28515625" style="23" customWidth="1"/>
    <col min="9" max="9" width="9.140625" style="23" hidden="1" customWidth="1"/>
    <col min="10" max="16384" width="9.140625" style="23"/>
  </cols>
  <sheetData>
    <row r="1" spans="1:11" ht="15" customHeight="1" x14ac:dyDescent="0.25">
      <c r="E1" s="117" t="s">
        <v>35</v>
      </c>
      <c r="F1" s="117"/>
      <c r="G1" s="117"/>
      <c r="H1" s="117"/>
    </row>
    <row r="2" spans="1:11" ht="15" customHeight="1" x14ac:dyDescent="0.25">
      <c r="E2" s="117" t="s">
        <v>50</v>
      </c>
      <c r="F2" s="117"/>
      <c r="G2" s="117"/>
      <c r="H2" s="117"/>
    </row>
    <row r="3" spans="1:11" ht="15" customHeight="1" x14ac:dyDescent="0.25">
      <c r="E3" s="117" t="s">
        <v>116</v>
      </c>
      <c r="F3" s="117"/>
      <c r="G3" s="117"/>
      <c r="H3" s="117"/>
    </row>
    <row r="4" spans="1:11" ht="15" customHeight="1" x14ac:dyDescent="0.25">
      <c r="E4" s="117" t="s">
        <v>36</v>
      </c>
      <c r="F4" s="117"/>
      <c r="G4" s="117"/>
      <c r="H4" s="117"/>
    </row>
    <row r="5" spans="1:11" ht="11.25" customHeight="1" x14ac:dyDescent="0.25">
      <c r="E5" s="27"/>
      <c r="F5" s="27"/>
      <c r="G5" s="27"/>
      <c r="H5" s="27"/>
    </row>
    <row r="6" spans="1:11" ht="13.5" customHeight="1" x14ac:dyDescent="0.25">
      <c r="A6" s="158" t="s">
        <v>44</v>
      </c>
      <c r="B6" s="158"/>
      <c r="C6" s="158"/>
      <c r="D6" s="158"/>
      <c r="E6" s="158"/>
      <c r="F6" s="158"/>
      <c r="G6" s="158"/>
      <c r="H6" s="158"/>
      <c r="I6" s="158"/>
    </row>
    <row r="7" spans="1:11" ht="14.25" customHeight="1" x14ac:dyDescent="0.25">
      <c r="G7" s="159" t="s">
        <v>31</v>
      </c>
      <c r="H7" s="159"/>
    </row>
    <row r="8" spans="1:11" ht="15.75" customHeight="1" x14ac:dyDescent="0.25">
      <c r="A8" s="151" t="s">
        <v>14</v>
      </c>
      <c r="B8" s="152" t="s">
        <v>18</v>
      </c>
      <c r="C8" s="152" t="s">
        <v>19</v>
      </c>
      <c r="D8" s="152" t="s">
        <v>20</v>
      </c>
      <c r="E8" s="152" t="s">
        <v>0</v>
      </c>
      <c r="F8" s="152" t="s">
        <v>1</v>
      </c>
      <c r="G8" s="152"/>
      <c r="H8" s="152"/>
    </row>
    <row r="9" spans="1:11" ht="12.75" customHeight="1" x14ac:dyDescent="0.25">
      <c r="A9" s="151"/>
      <c r="B9" s="152"/>
      <c r="C9" s="152"/>
      <c r="D9" s="152"/>
      <c r="E9" s="152"/>
      <c r="F9" s="152" t="s">
        <v>2</v>
      </c>
      <c r="G9" s="152"/>
      <c r="H9" s="152" t="s">
        <v>3</v>
      </c>
    </row>
    <row r="10" spans="1:11" ht="15" customHeight="1" x14ac:dyDescent="0.25">
      <c r="A10" s="151"/>
      <c r="B10" s="152"/>
      <c r="C10" s="152"/>
      <c r="D10" s="152"/>
      <c r="E10" s="152"/>
      <c r="F10" s="152" t="s">
        <v>4</v>
      </c>
      <c r="G10" s="152" t="s">
        <v>5</v>
      </c>
      <c r="H10" s="152"/>
    </row>
    <row r="11" spans="1:11" ht="15" customHeight="1" x14ac:dyDescent="0.25">
      <c r="A11" s="151"/>
      <c r="B11" s="152"/>
      <c r="C11" s="152"/>
      <c r="D11" s="152"/>
      <c r="E11" s="152"/>
      <c r="F11" s="152"/>
      <c r="G11" s="152"/>
      <c r="H11" s="152"/>
    </row>
    <row r="12" spans="1:11" ht="15.75" customHeight="1" x14ac:dyDescent="0.25">
      <c r="A12" s="4">
        <v>11</v>
      </c>
      <c r="B12" s="59" t="s">
        <v>11</v>
      </c>
      <c r="C12" s="41" t="s">
        <v>58</v>
      </c>
      <c r="D12" s="41" t="s">
        <v>82</v>
      </c>
      <c r="E12" s="32">
        <f t="shared" ref="E12:E13" si="0">SUM(F12,H12)</f>
        <v>0</v>
      </c>
      <c r="F12" s="32">
        <v>-18.5</v>
      </c>
      <c r="G12" s="32"/>
      <c r="H12" s="32">
        <v>18.5</v>
      </c>
    </row>
    <row r="13" spans="1:11" ht="15.75" customHeight="1" x14ac:dyDescent="0.25">
      <c r="A13" s="55">
        <v>17</v>
      </c>
      <c r="B13" s="154" t="s">
        <v>12</v>
      </c>
      <c r="C13" s="53" t="s">
        <v>48</v>
      </c>
      <c r="D13" s="41"/>
      <c r="E13" s="54">
        <f t="shared" si="0"/>
        <v>245.9</v>
      </c>
      <c r="F13" s="54">
        <f t="shared" ref="F13:G13" si="1">SUM(F14)</f>
        <v>210.3</v>
      </c>
      <c r="G13" s="54">
        <f t="shared" si="1"/>
        <v>0</v>
      </c>
      <c r="H13" s="54">
        <f>SUM(H14)</f>
        <v>35.6</v>
      </c>
    </row>
    <row r="14" spans="1:11" ht="63" customHeight="1" x14ac:dyDescent="0.25">
      <c r="A14" s="49" t="s">
        <v>75</v>
      </c>
      <c r="B14" s="155"/>
      <c r="C14" s="72" t="s">
        <v>71</v>
      </c>
      <c r="D14" s="33" t="s">
        <v>74</v>
      </c>
      <c r="E14" s="32">
        <f t="shared" ref="E14:E21" si="2">SUM(F14,H14)</f>
        <v>245.9</v>
      </c>
      <c r="F14" s="32">
        <v>210.3</v>
      </c>
      <c r="G14" s="32"/>
      <c r="H14" s="32">
        <v>35.6</v>
      </c>
    </row>
    <row r="15" spans="1:11" ht="17.25" customHeight="1" x14ac:dyDescent="0.25">
      <c r="A15" s="49">
        <v>30</v>
      </c>
      <c r="B15" s="84" t="s">
        <v>13</v>
      </c>
      <c r="C15" s="156" t="s">
        <v>6</v>
      </c>
      <c r="D15" s="35" t="s">
        <v>21</v>
      </c>
      <c r="E15" s="32">
        <f t="shared" si="2"/>
        <v>8.9459999999999997</v>
      </c>
      <c r="F15" s="32">
        <v>8.9459999999999997</v>
      </c>
      <c r="G15" s="32"/>
      <c r="H15" s="32"/>
      <c r="J15" s="85">
        <v>1696</v>
      </c>
      <c r="K15" s="85">
        <v>7250</v>
      </c>
    </row>
    <row r="16" spans="1:11" ht="17.25" customHeight="1" x14ac:dyDescent="0.25">
      <c r="A16" s="49">
        <v>38</v>
      </c>
      <c r="B16" s="80" t="s">
        <v>68</v>
      </c>
      <c r="C16" s="157"/>
      <c r="D16" s="35" t="s">
        <v>99</v>
      </c>
      <c r="E16" s="32">
        <f t="shared" si="2"/>
        <v>85.805999999999997</v>
      </c>
      <c r="F16" s="32">
        <v>85.805999999999997</v>
      </c>
      <c r="G16" s="32"/>
      <c r="H16" s="32"/>
    </row>
    <row r="17" spans="1:14" ht="15" customHeight="1" x14ac:dyDescent="0.25">
      <c r="A17" s="152" t="s">
        <v>23</v>
      </c>
      <c r="B17" s="152"/>
      <c r="C17" s="152"/>
      <c r="D17" s="152"/>
      <c r="E17" s="32">
        <f t="shared" si="2"/>
        <v>0</v>
      </c>
      <c r="F17" s="32">
        <f t="shared" ref="F17:G17" si="3">SUM(F12)</f>
        <v>-18.5</v>
      </c>
      <c r="G17" s="32">
        <f t="shared" si="3"/>
        <v>0</v>
      </c>
      <c r="H17" s="32">
        <f>SUM(H12)</f>
        <v>18.5</v>
      </c>
      <c r="I17" s="24" t="e">
        <f>SUM(#REF!)</f>
        <v>#REF!</v>
      </c>
      <c r="N17" s="46"/>
    </row>
    <row r="18" spans="1:14" ht="15" customHeight="1" x14ac:dyDescent="0.25">
      <c r="A18" s="152" t="s">
        <v>24</v>
      </c>
      <c r="B18" s="152"/>
      <c r="C18" s="152"/>
      <c r="D18" s="152"/>
      <c r="E18" s="32">
        <f t="shared" si="2"/>
        <v>245.9</v>
      </c>
      <c r="F18" s="32">
        <f t="shared" ref="F18:G18" si="4">SUM(F14)</f>
        <v>210.3</v>
      </c>
      <c r="G18" s="32">
        <f t="shared" si="4"/>
        <v>0</v>
      </c>
      <c r="H18" s="32">
        <f>SUM(H14)</f>
        <v>35.6</v>
      </c>
      <c r="I18" s="24"/>
      <c r="N18" s="46"/>
    </row>
    <row r="19" spans="1:14" ht="15" customHeight="1" x14ac:dyDescent="0.25">
      <c r="A19" s="152" t="s">
        <v>69</v>
      </c>
      <c r="B19" s="152"/>
      <c r="C19" s="152"/>
      <c r="D19" s="152"/>
      <c r="E19" s="32">
        <f t="shared" si="2"/>
        <v>85.805999999999997</v>
      </c>
      <c r="F19" s="32">
        <f t="shared" ref="F19:G19" si="5">SUM(F16)</f>
        <v>85.805999999999997</v>
      </c>
      <c r="G19" s="32">
        <f t="shared" si="5"/>
        <v>0</v>
      </c>
      <c r="H19" s="32">
        <f>SUM(H16)</f>
        <v>0</v>
      </c>
      <c r="I19" s="79"/>
      <c r="N19" s="46"/>
    </row>
    <row r="20" spans="1:14" ht="15" customHeight="1" x14ac:dyDescent="0.25">
      <c r="A20" s="152" t="s">
        <v>25</v>
      </c>
      <c r="B20" s="152"/>
      <c r="C20" s="152"/>
      <c r="D20" s="152"/>
      <c r="E20" s="32">
        <f t="shared" si="2"/>
        <v>8.9459999999999997</v>
      </c>
      <c r="F20" s="32">
        <f>SUM(F15:F15)</f>
        <v>8.9459999999999997</v>
      </c>
      <c r="G20" s="32">
        <f>SUM(G15:G15)</f>
        <v>0</v>
      </c>
      <c r="H20" s="32">
        <f>SUM(H15:H15)</f>
        <v>0</v>
      </c>
      <c r="I20" s="79"/>
      <c r="N20" s="46"/>
    </row>
    <row r="21" spans="1:14" ht="15" customHeight="1" x14ac:dyDescent="0.25">
      <c r="A21" s="153" t="s">
        <v>32</v>
      </c>
      <c r="B21" s="153"/>
      <c r="C21" s="153"/>
      <c r="D21" s="153"/>
      <c r="E21" s="34">
        <f t="shared" si="2"/>
        <v>340.65200000000004</v>
      </c>
      <c r="F21" s="34">
        <f>SUM(F17:F20)</f>
        <v>286.55200000000002</v>
      </c>
      <c r="G21" s="34">
        <f>SUM(G17:G20)</f>
        <v>0</v>
      </c>
      <c r="H21" s="34">
        <f>SUM(H17:H20)</f>
        <v>54.1</v>
      </c>
    </row>
    <row r="23" spans="1:14" x14ac:dyDescent="0.25">
      <c r="E23" s="38"/>
    </row>
  </sheetData>
  <mergeCells count="23">
    <mergeCell ref="G7:H7"/>
    <mergeCell ref="H9:H11"/>
    <mergeCell ref="C8:C11"/>
    <mergeCell ref="G10:G11"/>
    <mergeCell ref="F8:H8"/>
    <mergeCell ref="F9:G9"/>
    <mergeCell ref="F10:F11"/>
    <mergeCell ref="E8:E11"/>
    <mergeCell ref="E1:H1"/>
    <mergeCell ref="E2:H2"/>
    <mergeCell ref="E3:H3"/>
    <mergeCell ref="E4:H4"/>
    <mergeCell ref="A6:I6"/>
    <mergeCell ref="A8:A11"/>
    <mergeCell ref="D8:D11"/>
    <mergeCell ref="A21:D21"/>
    <mergeCell ref="A17:D17"/>
    <mergeCell ref="B13:B14"/>
    <mergeCell ref="B8:B11"/>
    <mergeCell ref="A18:D18"/>
    <mergeCell ref="A20:D20"/>
    <mergeCell ref="C15:C16"/>
    <mergeCell ref="A19:D19"/>
  </mergeCells>
  <phoneticPr fontId="0" type="noConversion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23" customWidth="1"/>
    <col min="2" max="2" width="16.7109375" style="23" customWidth="1"/>
    <col min="3" max="3" width="30.28515625" style="23" customWidth="1"/>
    <col min="4" max="4" width="43.85546875" style="23" customWidth="1"/>
    <col min="5" max="5" width="9.28515625" style="23" customWidth="1"/>
    <col min="6" max="6" width="9" style="23" customWidth="1"/>
    <col min="7" max="7" width="11" style="23" customWidth="1"/>
    <col min="8" max="8" width="9.28515625" style="23" customWidth="1"/>
    <col min="9" max="9" width="9.140625" style="23" hidden="1" customWidth="1"/>
    <col min="10" max="16384" width="9.140625" style="23"/>
  </cols>
  <sheetData>
    <row r="1" spans="1:9" ht="15" customHeight="1" x14ac:dyDescent="0.25">
      <c r="E1" s="117" t="s">
        <v>35</v>
      </c>
      <c r="F1" s="117"/>
      <c r="G1" s="117"/>
      <c r="H1" s="117"/>
    </row>
    <row r="2" spans="1:9" ht="15" customHeight="1" x14ac:dyDescent="0.25">
      <c r="E2" s="117" t="s">
        <v>50</v>
      </c>
      <c r="F2" s="117"/>
      <c r="G2" s="117"/>
      <c r="H2" s="117"/>
    </row>
    <row r="3" spans="1:9" ht="15" customHeight="1" x14ac:dyDescent="0.25">
      <c r="E3" s="117" t="s">
        <v>116</v>
      </c>
      <c r="F3" s="117"/>
      <c r="G3" s="117"/>
      <c r="H3" s="117"/>
    </row>
    <row r="4" spans="1:9" ht="15" customHeight="1" x14ac:dyDescent="0.25">
      <c r="E4" s="117" t="s">
        <v>66</v>
      </c>
      <c r="F4" s="117"/>
      <c r="G4" s="117"/>
      <c r="H4" s="117"/>
    </row>
    <row r="5" spans="1:9" ht="18.75" customHeight="1" x14ac:dyDescent="0.25">
      <c r="E5" s="39"/>
      <c r="F5" s="39"/>
      <c r="G5" s="39"/>
      <c r="H5" s="39"/>
    </row>
    <row r="6" spans="1:9" ht="13.5" customHeight="1" x14ac:dyDescent="0.25">
      <c r="A6" s="132" t="s">
        <v>65</v>
      </c>
      <c r="B6" s="132"/>
      <c r="C6" s="132"/>
      <c r="D6" s="132"/>
      <c r="E6" s="132"/>
      <c r="F6" s="132"/>
      <c r="G6" s="132"/>
      <c r="H6" s="132"/>
      <c r="I6" s="132"/>
    </row>
    <row r="7" spans="1:9" ht="14.25" customHeight="1" x14ac:dyDescent="0.25">
      <c r="G7" s="159" t="s">
        <v>31</v>
      </c>
      <c r="H7" s="159"/>
    </row>
    <row r="8" spans="1:9" ht="15.75" customHeight="1" x14ac:dyDescent="0.25">
      <c r="A8" s="151" t="s">
        <v>14</v>
      </c>
      <c r="B8" s="152" t="s">
        <v>18</v>
      </c>
      <c r="C8" s="152" t="s">
        <v>19</v>
      </c>
      <c r="D8" s="152" t="s">
        <v>20</v>
      </c>
      <c r="E8" s="152" t="s">
        <v>0</v>
      </c>
      <c r="F8" s="152" t="s">
        <v>1</v>
      </c>
      <c r="G8" s="152"/>
      <c r="H8" s="152"/>
    </row>
    <row r="9" spans="1:9" ht="12.75" customHeight="1" x14ac:dyDescent="0.25">
      <c r="A9" s="151"/>
      <c r="B9" s="152"/>
      <c r="C9" s="152"/>
      <c r="D9" s="152"/>
      <c r="E9" s="152"/>
      <c r="F9" s="152" t="s">
        <v>2</v>
      </c>
      <c r="G9" s="152"/>
      <c r="H9" s="152" t="s">
        <v>3</v>
      </c>
    </row>
    <row r="10" spans="1:9" ht="15" customHeight="1" x14ac:dyDescent="0.25">
      <c r="A10" s="151"/>
      <c r="B10" s="152"/>
      <c r="C10" s="152"/>
      <c r="D10" s="152"/>
      <c r="E10" s="152"/>
      <c r="F10" s="152" t="s">
        <v>4</v>
      </c>
      <c r="G10" s="152" t="s">
        <v>5</v>
      </c>
      <c r="H10" s="152"/>
    </row>
    <row r="11" spans="1:9" ht="15" customHeight="1" x14ac:dyDescent="0.25">
      <c r="A11" s="151"/>
      <c r="B11" s="152"/>
      <c r="C11" s="152"/>
      <c r="D11" s="152"/>
      <c r="E11" s="152"/>
      <c r="F11" s="152"/>
      <c r="G11" s="152"/>
      <c r="H11" s="152"/>
    </row>
    <row r="12" spans="1:9" ht="15.75" customHeight="1" x14ac:dyDescent="0.25">
      <c r="A12" s="45">
        <v>23</v>
      </c>
      <c r="B12" s="48" t="s">
        <v>68</v>
      </c>
      <c r="C12" s="65" t="s">
        <v>61</v>
      </c>
      <c r="D12" s="65" t="s">
        <v>67</v>
      </c>
      <c r="E12" s="32">
        <f t="shared" ref="E12:E13" si="0">SUM(F12,H12)</f>
        <v>2</v>
      </c>
      <c r="F12" s="32">
        <v>2</v>
      </c>
      <c r="G12" s="32"/>
      <c r="H12" s="32"/>
    </row>
    <row r="13" spans="1:9" ht="15.75" customHeight="1" x14ac:dyDescent="0.25">
      <c r="A13" s="152" t="s">
        <v>69</v>
      </c>
      <c r="B13" s="152"/>
      <c r="C13" s="152"/>
      <c r="D13" s="152"/>
      <c r="E13" s="32">
        <f t="shared" si="0"/>
        <v>2</v>
      </c>
      <c r="F13" s="32">
        <f t="shared" ref="F13:H14" si="1">SUM(F12:F12)</f>
        <v>2</v>
      </c>
      <c r="G13" s="32">
        <f t="shared" si="1"/>
        <v>0</v>
      </c>
      <c r="H13" s="32">
        <f t="shared" si="1"/>
        <v>0</v>
      </c>
    </row>
    <row r="14" spans="1:9" ht="16.5" customHeight="1" x14ac:dyDescent="0.25">
      <c r="A14" s="153" t="s">
        <v>32</v>
      </c>
      <c r="B14" s="153"/>
      <c r="C14" s="153"/>
      <c r="D14" s="153"/>
      <c r="E14" s="34">
        <f t="shared" ref="E14" si="2">SUM(F14,H14)</f>
        <v>2</v>
      </c>
      <c r="F14" s="34">
        <f t="shared" si="1"/>
        <v>2</v>
      </c>
      <c r="G14" s="34">
        <f t="shared" si="1"/>
        <v>0</v>
      </c>
      <c r="H14" s="34">
        <f t="shared" si="1"/>
        <v>0</v>
      </c>
    </row>
    <row r="16" spans="1:9" x14ac:dyDescent="0.25">
      <c r="E16" s="38"/>
    </row>
  </sheetData>
  <mergeCells count="18">
    <mergeCell ref="A14:D14"/>
    <mergeCell ref="A8:A11"/>
    <mergeCell ref="B8:B11"/>
    <mergeCell ref="C8:C11"/>
    <mergeCell ref="D8:D11"/>
    <mergeCell ref="A13:D13"/>
    <mergeCell ref="E8:E11"/>
    <mergeCell ref="F8:H8"/>
    <mergeCell ref="F9:G9"/>
    <mergeCell ref="H9:H11"/>
    <mergeCell ref="F10:F11"/>
    <mergeCell ref="G10:G11"/>
    <mergeCell ref="G7:H7"/>
    <mergeCell ref="E1:H1"/>
    <mergeCell ref="E2:H2"/>
    <mergeCell ref="E3:H3"/>
    <mergeCell ref="E4:H4"/>
    <mergeCell ref="A6:I6"/>
  </mergeCells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23" customWidth="1"/>
    <col min="2" max="2" width="16.7109375" style="23" customWidth="1"/>
    <col min="3" max="3" width="30.28515625" style="23" customWidth="1"/>
    <col min="4" max="4" width="43.85546875" style="23" customWidth="1"/>
    <col min="5" max="5" width="9.28515625" style="23" customWidth="1"/>
    <col min="6" max="6" width="9" style="23" customWidth="1"/>
    <col min="7" max="7" width="11" style="23" customWidth="1"/>
    <col min="8" max="8" width="9.28515625" style="23" customWidth="1"/>
    <col min="9" max="9" width="9.140625" style="23" hidden="1" customWidth="1"/>
    <col min="10" max="16384" width="9.140625" style="23"/>
  </cols>
  <sheetData>
    <row r="1" spans="1:9" ht="15" customHeight="1" x14ac:dyDescent="0.25">
      <c r="E1" s="117" t="s">
        <v>35</v>
      </c>
      <c r="F1" s="117"/>
      <c r="G1" s="117"/>
      <c r="H1" s="117"/>
    </row>
    <row r="2" spans="1:9" ht="15" customHeight="1" x14ac:dyDescent="0.25">
      <c r="E2" s="117" t="s">
        <v>50</v>
      </c>
      <c r="F2" s="117"/>
      <c r="G2" s="117"/>
      <c r="H2" s="117"/>
    </row>
    <row r="3" spans="1:9" ht="15" customHeight="1" x14ac:dyDescent="0.25">
      <c r="E3" s="117" t="s">
        <v>116</v>
      </c>
      <c r="F3" s="117"/>
      <c r="G3" s="117"/>
      <c r="H3" s="117"/>
    </row>
    <row r="4" spans="1:9" ht="15" customHeight="1" x14ac:dyDescent="0.25">
      <c r="E4" s="117" t="s">
        <v>46</v>
      </c>
      <c r="F4" s="117"/>
      <c r="G4" s="117"/>
      <c r="H4" s="117"/>
    </row>
    <row r="5" spans="1:9" ht="18.75" customHeight="1" x14ac:dyDescent="0.25">
      <c r="E5" s="58"/>
      <c r="F5" s="58"/>
      <c r="G5" s="58"/>
      <c r="H5" s="58"/>
    </row>
    <row r="6" spans="1:9" ht="13.5" customHeight="1" x14ac:dyDescent="0.25">
      <c r="A6" s="158" t="s">
        <v>47</v>
      </c>
      <c r="B6" s="158"/>
      <c r="C6" s="158"/>
      <c r="D6" s="158"/>
      <c r="E6" s="158"/>
      <c r="F6" s="158"/>
      <c r="G6" s="158"/>
      <c r="H6" s="158"/>
      <c r="I6" s="158"/>
    </row>
    <row r="7" spans="1:9" ht="14.25" customHeight="1" x14ac:dyDescent="0.25">
      <c r="G7" s="159" t="s">
        <v>31</v>
      </c>
      <c r="H7" s="159"/>
    </row>
    <row r="8" spans="1:9" ht="15.75" customHeight="1" x14ac:dyDescent="0.25">
      <c r="A8" s="151" t="s">
        <v>14</v>
      </c>
      <c r="B8" s="152" t="s">
        <v>18</v>
      </c>
      <c r="C8" s="152" t="s">
        <v>19</v>
      </c>
      <c r="D8" s="152" t="s">
        <v>20</v>
      </c>
      <c r="E8" s="152" t="s">
        <v>0</v>
      </c>
      <c r="F8" s="152" t="s">
        <v>1</v>
      </c>
      <c r="G8" s="152"/>
      <c r="H8" s="152"/>
    </row>
    <row r="9" spans="1:9" ht="12.75" customHeight="1" x14ac:dyDescent="0.25">
      <c r="A9" s="151"/>
      <c r="B9" s="152"/>
      <c r="C9" s="152"/>
      <c r="D9" s="152"/>
      <c r="E9" s="152"/>
      <c r="F9" s="152" t="s">
        <v>2</v>
      </c>
      <c r="G9" s="152"/>
      <c r="H9" s="152" t="s">
        <v>3</v>
      </c>
    </row>
    <row r="10" spans="1:9" ht="15" customHeight="1" x14ac:dyDescent="0.25">
      <c r="A10" s="151"/>
      <c r="B10" s="152"/>
      <c r="C10" s="152"/>
      <c r="D10" s="152"/>
      <c r="E10" s="152"/>
      <c r="F10" s="152" t="s">
        <v>4</v>
      </c>
      <c r="G10" s="152" t="s">
        <v>5</v>
      </c>
      <c r="H10" s="152"/>
    </row>
    <row r="11" spans="1:9" ht="15" customHeight="1" x14ac:dyDescent="0.25">
      <c r="A11" s="151"/>
      <c r="B11" s="152"/>
      <c r="C11" s="152"/>
      <c r="D11" s="152"/>
      <c r="E11" s="152"/>
      <c r="F11" s="152"/>
      <c r="G11" s="152"/>
      <c r="H11" s="152"/>
    </row>
    <row r="12" spans="1:9" ht="30.75" customHeight="1" x14ac:dyDescent="0.25">
      <c r="A12" s="49">
        <v>2</v>
      </c>
      <c r="B12" s="154" t="s">
        <v>12</v>
      </c>
      <c r="C12" s="41" t="s">
        <v>6</v>
      </c>
      <c r="D12" s="77" t="s">
        <v>91</v>
      </c>
      <c r="E12" s="32">
        <f t="shared" ref="E12:E26" si="0">SUM(F12,H12)</f>
        <v>0</v>
      </c>
      <c r="F12" s="32">
        <v>16.7</v>
      </c>
      <c r="G12" s="32"/>
      <c r="H12" s="32">
        <v>-16.7</v>
      </c>
    </row>
    <row r="13" spans="1:9" ht="15.75" customHeight="1" x14ac:dyDescent="0.25">
      <c r="A13" s="49">
        <v>14</v>
      </c>
      <c r="B13" s="160"/>
      <c r="C13" s="35" t="s">
        <v>71</v>
      </c>
      <c r="D13" s="118" t="s">
        <v>73</v>
      </c>
      <c r="E13" s="32">
        <f t="shared" si="0"/>
        <v>-184.29999999999998</v>
      </c>
      <c r="F13" s="32">
        <v>-154.69999999999999</v>
      </c>
      <c r="G13" s="32"/>
      <c r="H13" s="32">
        <v>-29.6</v>
      </c>
    </row>
    <row r="14" spans="1:9" ht="15.75" customHeight="1" x14ac:dyDescent="0.25">
      <c r="A14" s="49">
        <v>15</v>
      </c>
      <c r="B14" s="160"/>
      <c r="C14" s="118" t="s">
        <v>6</v>
      </c>
      <c r="D14" s="119"/>
      <c r="E14" s="32">
        <f t="shared" si="0"/>
        <v>119.4</v>
      </c>
      <c r="F14" s="32">
        <v>9.1999999999999993</v>
      </c>
      <c r="G14" s="32"/>
      <c r="H14" s="32">
        <v>110.2</v>
      </c>
    </row>
    <row r="15" spans="1:9" ht="15.75" customHeight="1" x14ac:dyDescent="0.25">
      <c r="A15" s="49">
        <v>16</v>
      </c>
      <c r="B15" s="155"/>
      <c r="C15" s="119"/>
      <c r="D15" s="35" t="s">
        <v>84</v>
      </c>
      <c r="E15" s="32">
        <f t="shared" si="0"/>
        <v>3.3</v>
      </c>
      <c r="F15" s="32">
        <v>3.3</v>
      </c>
      <c r="G15" s="32"/>
      <c r="H15" s="32"/>
    </row>
    <row r="16" spans="1:9" ht="15.75" customHeight="1" x14ac:dyDescent="0.25">
      <c r="A16" s="49">
        <v>17</v>
      </c>
      <c r="B16" s="60" t="s">
        <v>13</v>
      </c>
      <c r="C16" s="78" t="s">
        <v>6</v>
      </c>
      <c r="D16" s="35" t="s">
        <v>22</v>
      </c>
      <c r="E16" s="32">
        <f t="shared" si="0"/>
        <v>48.8</v>
      </c>
      <c r="F16" s="32">
        <v>19.3</v>
      </c>
      <c r="G16" s="32"/>
      <c r="H16" s="32">
        <v>29.5</v>
      </c>
    </row>
    <row r="17" spans="1:8" ht="15.75" customHeight="1" x14ac:dyDescent="0.25">
      <c r="A17" s="49">
        <v>18</v>
      </c>
      <c r="B17" s="154" t="s">
        <v>11</v>
      </c>
      <c r="C17" s="5" t="s">
        <v>57</v>
      </c>
      <c r="D17" s="5" t="s">
        <v>80</v>
      </c>
      <c r="E17" s="32">
        <f t="shared" si="0"/>
        <v>2.5</v>
      </c>
      <c r="F17" s="32">
        <v>2.5</v>
      </c>
      <c r="G17" s="32"/>
      <c r="H17" s="32"/>
    </row>
    <row r="18" spans="1:8" ht="15.75" customHeight="1" x14ac:dyDescent="0.25">
      <c r="A18" s="49">
        <v>19</v>
      </c>
      <c r="B18" s="155"/>
      <c r="C18" s="65" t="s">
        <v>59</v>
      </c>
      <c r="D18" s="35" t="s">
        <v>81</v>
      </c>
      <c r="E18" s="32">
        <f t="shared" si="0"/>
        <v>1.5</v>
      </c>
      <c r="F18" s="32"/>
      <c r="G18" s="32"/>
      <c r="H18" s="32">
        <v>1.5</v>
      </c>
    </row>
    <row r="19" spans="1:8" ht="15.75" customHeight="1" x14ac:dyDescent="0.25">
      <c r="A19" s="49">
        <v>20</v>
      </c>
      <c r="B19" s="60" t="s">
        <v>68</v>
      </c>
      <c r="C19" s="35" t="s">
        <v>92</v>
      </c>
      <c r="D19" s="35" t="s">
        <v>93</v>
      </c>
      <c r="E19" s="32">
        <f t="shared" si="0"/>
        <v>2.5</v>
      </c>
      <c r="F19" s="32">
        <v>2.5</v>
      </c>
      <c r="G19" s="32"/>
      <c r="H19" s="32"/>
    </row>
    <row r="20" spans="1:8" ht="15.75" customHeight="1" x14ac:dyDescent="0.25">
      <c r="A20" s="49">
        <v>21</v>
      </c>
      <c r="B20" s="60" t="s">
        <v>72</v>
      </c>
      <c r="C20" s="35" t="s">
        <v>101</v>
      </c>
      <c r="D20" s="35" t="s">
        <v>102</v>
      </c>
      <c r="E20" s="32">
        <f t="shared" si="0"/>
        <v>6.3</v>
      </c>
      <c r="F20" s="32">
        <v>2.5</v>
      </c>
      <c r="G20" s="32"/>
      <c r="H20" s="32">
        <v>3.8</v>
      </c>
    </row>
    <row r="21" spans="1:8" ht="15.75" customHeight="1" x14ac:dyDescent="0.25">
      <c r="A21" s="152" t="s">
        <v>23</v>
      </c>
      <c r="B21" s="152"/>
      <c r="C21" s="152"/>
      <c r="D21" s="152"/>
      <c r="E21" s="32">
        <f t="shared" si="0"/>
        <v>4</v>
      </c>
      <c r="F21" s="32">
        <f t="shared" ref="F21:G21" si="1">SUM(F17:F18)</f>
        <v>2.5</v>
      </c>
      <c r="G21" s="32">
        <f t="shared" si="1"/>
        <v>0</v>
      </c>
      <c r="H21" s="32">
        <f>SUM(H17:H18)</f>
        <v>1.5</v>
      </c>
    </row>
    <row r="22" spans="1:8" ht="15.75" customHeight="1" x14ac:dyDescent="0.25">
      <c r="A22" s="152" t="s">
        <v>24</v>
      </c>
      <c r="B22" s="152"/>
      <c r="C22" s="152"/>
      <c r="D22" s="152"/>
      <c r="E22" s="32">
        <f t="shared" si="0"/>
        <v>-61.600000000000009</v>
      </c>
      <c r="F22" s="32">
        <f t="shared" ref="F22:G22" si="2">SUM(F12:F15)</f>
        <v>-125.50000000000001</v>
      </c>
      <c r="G22" s="32">
        <f t="shared" si="2"/>
        <v>0</v>
      </c>
      <c r="H22" s="32">
        <f>SUM(H12:H15)</f>
        <v>63.900000000000006</v>
      </c>
    </row>
    <row r="23" spans="1:8" ht="15.75" customHeight="1" x14ac:dyDescent="0.25">
      <c r="A23" s="152" t="s">
        <v>69</v>
      </c>
      <c r="B23" s="152"/>
      <c r="C23" s="152"/>
      <c r="D23" s="152"/>
      <c r="E23" s="32">
        <f t="shared" si="0"/>
        <v>2.5</v>
      </c>
      <c r="F23" s="32">
        <f t="shared" ref="F23:G23" si="3">SUM(F19)</f>
        <v>2.5</v>
      </c>
      <c r="G23" s="32">
        <f t="shared" si="3"/>
        <v>0</v>
      </c>
      <c r="H23" s="32">
        <f>SUM(H19)</f>
        <v>0</v>
      </c>
    </row>
    <row r="24" spans="1:8" ht="15.75" customHeight="1" x14ac:dyDescent="0.25">
      <c r="A24" s="152" t="s">
        <v>90</v>
      </c>
      <c r="B24" s="152"/>
      <c r="C24" s="152"/>
      <c r="D24" s="152"/>
      <c r="E24" s="32">
        <f t="shared" si="0"/>
        <v>6.3</v>
      </c>
      <c r="F24" s="32">
        <f t="shared" ref="F24:G24" si="4">SUM(F20)</f>
        <v>2.5</v>
      </c>
      <c r="G24" s="32">
        <f t="shared" si="4"/>
        <v>0</v>
      </c>
      <c r="H24" s="32">
        <f>SUM(H20)</f>
        <v>3.8</v>
      </c>
    </row>
    <row r="25" spans="1:8" ht="15.75" customHeight="1" x14ac:dyDescent="0.25">
      <c r="A25" s="152" t="s">
        <v>25</v>
      </c>
      <c r="B25" s="152"/>
      <c r="C25" s="152"/>
      <c r="D25" s="152"/>
      <c r="E25" s="32">
        <f t="shared" si="0"/>
        <v>48.8</v>
      </c>
      <c r="F25" s="32">
        <f t="shared" ref="F25:G25" si="5">SUM(F16)</f>
        <v>19.3</v>
      </c>
      <c r="G25" s="32">
        <f t="shared" si="5"/>
        <v>0</v>
      </c>
      <c r="H25" s="32">
        <f>SUM(H16)</f>
        <v>29.5</v>
      </c>
    </row>
    <row r="26" spans="1:8" ht="16.5" customHeight="1" x14ac:dyDescent="0.25">
      <c r="A26" s="153" t="s">
        <v>32</v>
      </c>
      <c r="B26" s="153"/>
      <c r="C26" s="153"/>
      <c r="D26" s="153"/>
      <c r="E26" s="34">
        <f t="shared" si="0"/>
        <v>0</v>
      </c>
      <c r="F26" s="34">
        <f t="shared" ref="F26:G26" si="6">SUM(F21:F25)</f>
        <v>-98.700000000000017</v>
      </c>
      <c r="G26" s="34">
        <f t="shared" si="6"/>
        <v>0</v>
      </c>
      <c r="H26" s="34">
        <f>SUM(H21:H25)</f>
        <v>98.7</v>
      </c>
    </row>
    <row r="28" spans="1:8" x14ac:dyDescent="0.25">
      <c r="E28" s="38"/>
    </row>
    <row r="36" spans="5:5" x14ac:dyDescent="0.25">
      <c r="E36" s="46"/>
    </row>
    <row r="37" spans="5:5" x14ac:dyDescent="0.25">
      <c r="E37" s="38"/>
    </row>
  </sheetData>
  <mergeCells count="26">
    <mergeCell ref="A22:D22"/>
    <mergeCell ref="A26:D26"/>
    <mergeCell ref="A8:A11"/>
    <mergeCell ref="B8:B11"/>
    <mergeCell ref="C8:C11"/>
    <mergeCell ref="D8:D11"/>
    <mergeCell ref="A23:D23"/>
    <mergeCell ref="A25:D25"/>
    <mergeCell ref="A24:D24"/>
    <mergeCell ref="E1:H1"/>
    <mergeCell ref="E2:H2"/>
    <mergeCell ref="E3:H3"/>
    <mergeCell ref="E4:H4"/>
    <mergeCell ref="A6:I6"/>
    <mergeCell ref="G7:H7"/>
    <mergeCell ref="D13:D14"/>
    <mergeCell ref="B12:B15"/>
    <mergeCell ref="B17:B18"/>
    <mergeCell ref="A21:D21"/>
    <mergeCell ref="C14:C15"/>
    <mergeCell ref="E8:E11"/>
    <mergeCell ref="F8:H8"/>
    <mergeCell ref="F9:G9"/>
    <mergeCell ref="H9:H11"/>
    <mergeCell ref="F10:F11"/>
    <mergeCell ref="G10:G11"/>
  </mergeCells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42"/>
  <sheetViews>
    <sheetView workbookViewId="0">
      <selection activeCell="D3" sqref="D3:G3"/>
    </sheetView>
  </sheetViews>
  <sheetFormatPr defaultColWidth="9.140625" defaultRowHeight="15" x14ac:dyDescent="0.2"/>
  <cols>
    <col min="1" max="1" width="7.85546875" style="6" customWidth="1"/>
    <col min="2" max="2" width="61.28515625" style="6" customWidth="1"/>
    <col min="3" max="3" width="3.7109375" style="6" customWidth="1"/>
    <col min="4" max="4" width="13.42578125" style="6" customWidth="1"/>
    <col min="5" max="5" width="12" style="6" customWidth="1"/>
    <col min="6" max="6" width="11.42578125" style="6" customWidth="1"/>
    <col min="7" max="7" width="10.42578125" style="6" customWidth="1"/>
    <col min="8" max="16384" width="9.140625" style="6"/>
  </cols>
  <sheetData>
    <row r="1" spans="1:9" ht="12.75" customHeight="1" x14ac:dyDescent="0.2">
      <c r="D1" s="122" t="s">
        <v>28</v>
      </c>
      <c r="E1" s="122"/>
      <c r="F1" s="122"/>
      <c r="G1" s="122"/>
    </row>
    <row r="2" spans="1:9" ht="12.75" customHeight="1" x14ac:dyDescent="0.2">
      <c r="D2" s="122" t="s">
        <v>49</v>
      </c>
      <c r="E2" s="122"/>
      <c r="F2" s="122"/>
      <c r="G2" s="122"/>
    </row>
    <row r="3" spans="1:9" ht="12.75" customHeight="1" x14ac:dyDescent="0.2">
      <c r="D3" s="122" t="s">
        <v>115</v>
      </c>
      <c r="E3" s="122"/>
      <c r="F3" s="122"/>
      <c r="G3" s="122"/>
    </row>
    <row r="4" spans="1:9" x14ac:dyDescent="0.25">
      <c r="D4" s="164" t="s">
        <v>37</v>
      </c>
      <c r="E4" s="164"/>
      <c r="F4" s="164"/>
      <c r="G4" s="164"/>
    </row>
    <row r="5" spans="1:9" x14ac:dyDescent="0.25">
      <c r="D5" s="28"/>
      <c r="E5" s="28"/>
      <c r="F5" s="28"/>
      <c r="G5" s="28"/>
    </row>
    <row r="6" spans="1:9" ht="32.25" customHeight="1" x14ac:dyDescent="0.2">
      <c r="A6" s="168" t="s">
        <v>45</v>
      </c>
      <c r="B6" s="168"/>
      <c r="C6" s="168"/>
      <c r="D6" s="168"/>
      <c r="E6" s="168"/>
      <c r="F6" s="168"/>
      <c r="G6" s="168"/>
    </row>
    <row r="7" spans="1:9" ht="19.5" customHeight="1" x14ac:dyDescent="0.2">
      <c r="F7" s="161" t="s">
        <v>31</v>
      </c>
      <c r="G7" s="161"/>
    </row>
    <row r="8" spans="1:9" ht="15" customHeight="1" x14ac:dyDescent="0.2">
      <c r="A8" s="120" t="s">
        <v>10</v>
      </c>
      <c r="B8" s="120" t="s">
        <v>8</v>
      </c>
      <c r="C8" s="169" t="s">
        <v>14</v>
      </c>
      <c r="D8" s="167" t="s">
        <v>0</v>
      </c>
      <c r="E8" s="167" t="s">
        <v>1</v>
      </c>
      <c r="F8" s="167"/>
      <c r="G8" s="167"/>
    </row>
    <row r="9" spans="1:9" ht="15" customHeight="1" x14ac:dyDescent="0.2">
      <c r="A9" s="120"/>
      <c r="B9" s="120"/>
      <c r="C9" s="170"/>
      <c r="D9" s="167"/>
      <c r="E9" s="167" t="s">
        <v>2</v>
      </c>
      <c r="F9" s="167"/>
      <c r="G9" s="120" t="s">
        <v>3</v>
      </c>
    </row>
    <row r="10" spans="1:9" ht="15" customHeight="1" x14ac:dyDescent="0.2">
      <c r="A10" s="120"/>
      <c r="B10" s="120"/>
      <c r="C10" s="170"/>
      <c r="D10" s="167"/>
      <c r="E10" s="167" t="s">
        <v>4</v>
      </c>
      <c r="F10" s="167" t="s">
        <v>5</v>
      </c>
      <c r="G10" s="120"/>
    </row>
    <row r="11" spans="1:9" ht="19.5" customHeight="1" x14ac:dyDescent="0.2">
      <c r="A11" s="120"/>
      <c r="B11" s="120"/>
      <c r="C11" s="171"/>
      <c r="D11" s="167"/>
      <c r="E11" s="167"/>
      <c r="F11" s="167"/>
      <c r="G11" s="120"/>
    </row>
    <row r="12" spans="1:9" ht="30.75" customHeight="1" x14ac:dyDescent="0.25">
      <c r="A12" s="29" t="s">
        <v>11</v>
      </c>
      <c r="B12" s="7" t="s">
        <v>9</v>
      </c>
      <c r="C12" s="21">
        <v>1</v>
      </c>
      <c r="D12" s="30">
        <f t="shared" ref="D12:D35" si="0">SUM(E12,G12)</f>
        <v>4</v>
      </c>
      <c r="E12" s="30">
        <f>SUM('savivaldybės funkcijos(3)'!F22,'ugdymo reikmėms(5)'!F17,'kt_ dotacijos (6)'!F17,'likutis (8)'!F21)</f>
        <v>-12.5</v>
      </c>
      <c r="F12" s="30">
        <f>SUM('savivaldybės funkcijos(3)'!G22,'ugdymo reikmėms(5)'!G17,'kt_ dotacijos (6)'!G17,'likutis (8)'!G21)</f>
        <v>-4.8</v>
      </c>
      <c r="G12" s="30">
        <f>SUM('savivaldybės funkcijos(3)'!H22,'ugdymo reikmėms(5)'!H17,'kt_ dotacijos (6)'!H17,'likutis (8)'!H21)</f>
        <v>16.5</v>
      </c>
      <c r="I12" s="11"/>
    </row>
    <row r="13" spans="1:9" ht="30.75" customHeight="1" x14ac:dyDescent="0.25">
      <c r="A13" s="19" t="s">
        <v>12</v>
      </c>
      <c r="B13" s="7" t="s">
        <v>17</v>
      </c>
      <c r="C13" s="21">
        <v>2</v>
      </c>
      <c r="D13" s="30">
        <f t="shared" si="0"/>
        <v>158.89999999999998</v>
      </c>
      <c r="E13" s="30">
        <f>SUM('savivaldybės funkcijos(3)'!F23,'kt_ dotacijos (6)'!F18,'likutis (8)'!F22)</f>
        <v>59.399999999999991</v>
      </c>
      <c r="F13" s="30">
        <f>SUM('savivaldybės funkcijos(3)'!G23,'kt_ dotacijos (6)'!G18,'likutis (8)'!G22)</f>
        <v>-0.9</v>
      </c>
      <c r="G13" s="30">
        <f>SUM('savivaldybės funkcijos(3)'!H23,'kt_ dotacijos (6)'!H18,'likutis (8)'!H22)</f>
        <v>99.5</v>
      </c>
      <c r="I13" s="11"/>
    </row>
    <row r="14" spans="1:9" ht="30.75" customHeight="1" x14ac:dyDescent="0.25">
      <c r="A14" s="19" t="s">
        <v>68</v>
      </c>
      <c r="B14" s="7" t="s">
        <v>96</v>
      </c>
      <c r="C14" s="21">
        <v>4</v>
      </c>
      <c r="D14" s="110">
        <f t="shared" si="0"/>
        <v>239.20600000000002</v>
      </c>
      <c r="E14" s="110">
        <f>SUM('savivaldybės funkcijos(3)'!F24,'v. f. (4)'!F15,'kt_ dotacijos (6)'!F19,'biudz įst paj (7)'!F13,'likutis (8)'!F23)</f>
        <v>239.20600000000002</v>
      </c>
      <c r="F14" s="110">
        <f>SUM('savivaldybės funkcijos(3)'!G24,'v. f. (4)'!G15,'kt_ dotacijos (6)'!G19,'biudz įst paj (7)'!G13,'likutis (8)'!G23)</f>
        <v>10.5</v>
      </c>
      <c r="G14" s="110">
        <f>SUM('savivaldybės funkcijos(3)'!H24,'v. f. (4)'!H15,'kt_ dotacijos (6)'!H19,'biudz įst paj (7)'!H13,'likutis (8)'!H23)</f>
        <v>0</v>
      </c>
      <c r="I14" s="11"/>
    </row>
    <row r="15" spans="1:9" ht="30.75" customHeight="1" x14ac:dyDescent="0.25">
      <c r="A15" s="19" t="s">
        <v>72</v>
      </c>
      <c r="B15" s="7" t="s">
        <v>97</v>
      </c>
      <c r="C15" s="21">
        <v>6</v>
      </c>
      <c r="D15" s="110">
        <f t="shared" si="0"/>
        <v>6.2999999999999989</v>
      </c>
      <c r="E15" s="110">
        <f>SUM('savivaldybės funkcijos(3)'!F25,'likutis (8)'!F24)</f>
        <v>0.60000000000000009</v>
      </c>
      <c r="F15" s="110">
        <f>SUM('savivaldybės funkcijos(3)'!G25,'likutis (8)'!G24)</f>
        <v>0</v>
      </c>
      <c r="G15" s="110">
        <f>SUM('savivaldybės funkcijos(3)'!H25,'likutis (8)'!H24)</f>
        <v>5.6999999999999993</v>
      </c>
      <c r="I15" s="11"/>
    </row>
    <row r="16" spans="1:9" ht="30.75" customHeight="1" x14ac:dyDescent="0.25">
      <c r="A16" s="19" t="s">
        <v>13</v>
      </c>
      <c r="B16" s="7" t="s">
        <v>26</v>
      </c>
      <c r="C16" s="21">
        <v>7</v>
      </c>
      <c r="D16" s="110">
        <f t="shared" si="0"/>
        <v>82.746000000000009</v>
      </c>
      <c r="E16" s="110">
        <f>SUM('savivaldybės funkcijos(3)'!F26,'kt_ dotacijos (6)'!F20,'likutis (8)'!F25)</f>
        <v>48.346000000000004</v>
      </c>
      <c r="F16" s="110">
        <f>SUM('savivaldybės funkcijos(3)'!G26,'kt_ dotacijos (6)'!G20,'likutis (8)'!G25)</f>
        <v>0</v>
      </c>
      <c r="G16" s="110">
        <f>SUM('savivaldybės funkcijos(3)'!H26,'kt_ dotacijos (6)'!H20,'likutis (8)'!H25)</f>
        <v>34.4</v>
      </c>
      <c r="I16" s="11"/>
    </row>
    <row r="17" spans="1:9" ht="18.75" customHeight="1" x14ac:dyDescent="0.2">
      <c r="A17" s="165" t="s">
        <v>30</v>
      </c>
      <c r="B17" s="166"/>
      <c r="C17" s="51">
        <v>9</v>
      </c>
      <c r="D17" s="95">
        <f t="shared" si="0"/>
        <v>491.15200000000004</v>
      </c>
      <c r="E17" s="95">
        <f>SUM(E12:E16)</f>
        <v>335.05200000000002</v>
      </c>
      <c r="F17" s="95">
        <f>SUM(F12:F16)</f>
        <v>4.8</v>
      </c>
      <c r="G17" s="95">
        <f>SUM(G12:G16)</f>
        <v>156.1</v>
      </c>
      <c r="H17" s="18"/>
      <c r="I17" s="18"/>
    </row>
    <row r="18" spans="1:9" hidden="1" x14ac:dyDescent="0.25">
      <c r="A18" s="8"/>
      <c r="B18" s="9"/>
      <c r="C18" s="22"/>
      <c r="D18" s="95" t="e">
        <f t="shared" si="0"/>
        <v>#REF!</v>
      </c>
      <c r="E18" s="110" t="e">
        <f>'savivaldybės funkcijos(3)'!F28+#REF!+'kt_ dotacijos (6)'!#REF!+#REF!</f>
        <v>#REF!</v>
      </c>
      <c r="F18" s="95">
        <f>SUM(F13:F17)</f>
        <v>14.399999999999999</v>
      </c>
      <c r="G18" s="95">
        <f>SUM(G13:G17)</f>
        <v>295.7</v>
      </c>
      <c r="H18" s="17"/>
      <c r="I18" s="17"/>
    </row>
    <row r="19" spans="1:9" hidden="1" x14ac:dyDescent="0.25">
      <c r="A19" s="8"/>
      <c r="B19" s="9"/>
      <c r="C19" s="22"/>
      <c r="D19" s="95" t="e">
        <f t="shared" si="0"/>
        <v>#REF!</v>
      </c>
      <c r="E19" s="110" t="e">
        <f>'savivaldybės funkcijos(3)'!F29+#REF!+'kt_ dotacijos (6)'!#REF!+#REF!</f>
        <v>#REF!</v>
      </c>
      <c r="F19" s="95">
        <f>SUM(F15:F18)</f>
        <v>19.2</v>
      </c>
      <c r="G19" s="95">
        <f>SUM(G15:G18)</f>
        <v>491.9</v>
      </c>
      <c r="H19" s="17"/>
      <c r="I19" s="17"/>
    </row>
    <row r="20" spans="1:9" hidden="1" x14ac:dyDescent="0.25">
      <c r="A20" s="8"/>
      <c r="B20" s="9"/>
      <c r="C20" s="22"/>
      <c r="D20" s="95" t="e">
        <f t="shared" si="0"/>
        <v>#REF!</v>
      </c>
      <c r="E20" s="110" t="e">
        <f>'savivaldybės funkcijos(3)'!#REF!+#REF!+'kt_ dotacijos (6)'!#REF!+#REF!</f>
        <v>#REF!</v>
      </c>
      <c r="F20" s="95">
        <f>SUM(F15:F19)</f>
        <v>38.4</v>
      </c>
      <c r="G20" s="95">
        <f>SUM(G15:G19)</f>
        <v>983.8</v>
      </c>
      <c r="H20" s="17"/>
      <c r="I20" s="17"/>
    </row>
    <row r="21" spans="1:9" hidden="1" x14ac:dyDescent="0.25">
      <c r="A21" s="8"/>
      <c r="B21" s="9"/>
      <c r="C21" s="22"/>
      <c r="D21" s="95" t="e">
        <f t="shared" si="0"/>
        <v>#REF!</v>
      </c>
      <c r="E21" s="110" t="e">
        <f>'savivaldybės funkcijos(3)'!#REF!+#REF!+'kt_ dotacijos (6)'!#REF!+#REF!</f>
        <v>#REF!</v>
      </c>
      <c r="F21" s="95">
        <f>SUM(F16:F20)</f>
        <v>76.8</v>
      </c>
      <c r="G21" s="95">
        <f>SUM(G16:G20)</f>
        <v>1961.8999999999999</v>
      </c>
      <c r="H21" s="17"/>
      <c r="I21" s="17"/>
    </row>
    <row r="22" spans="1:9" hidden="1" x14ac:dyDescent="0.25">
      <c r="A22" s="8"/>
      <c r="B22" s="9"/>
      <c r="C22" s="22"/>
      <c r="D22" s="95" t="e">
        <f t="shared" si="0"/>
        <v>#REF!</v>
      </c>
      <c r="E22" s="110" t="e">
        <f>'savivaldybės funkcijos(3)'!#REF!+#REF!+'kt_ dotacijos (6)'!#REF!+#REF!</f>
        <v>#REF!</v>
      </c>
      <c r="F22" s="95">
        <f>SUM(F16:F21)</f>
        <v>153.6</v>
      </c>
      <c r="G22" s="95">
        <f>SUM(G16:G21)</f>
        <v>3923.7999999999997</v>
      </c>
      <c r="H22" s="17"/>
      <c r="I22" s="17"/>
    </row>
    <row r="23" spans="1:9" hidden="1" x14ac:dyDescent="0.25">
      <c r="A23" s="8"/>
      <c r="B23" s="9"/>
      <c r="C23" s="22"/>
      <c r="D23" s="95" t="e">
        <f t="shared" si="0"/>
        <v>#REF!</v>
      </c>
      <c r="E23" s="110" t="e">
        <f>'savivaldybės funkcijos(3)'!#REF!+#REF!+'kt_ dotacijos (6)'!#REF!+#REF!</f>
        <v>#REF!</v>
      </c>
      <c r="F23" s="95">
        <f>SUM(F16:F22)</f>
        <v>307.2</v>
      </c>
      <c r="G23" s="95">
        <f>SUM(G16:G22)</f>
        <v>7847.5999999999995</v>
      </c>
      <c r="H23" s="17"/>
      <c r="I23" s="17"/>
    </row>
    <row r="24" spans="1:9" hidden="1" x14ac:dyDescent="0.25">
      <c r="A24" s="8"/>
      <c r="B24" s="9"/>
      <c r="C24" s="22"/>
      <c r="D24" s="95" t="e">
        <f t="shared" si="0"/>
        <v>#REF!</v>
      </c>
      <c r="E24" s="110" t="e">
        <f>'savivaldybės funkcijos(3)'!#REF!+#REF!+'kt_ dotacijos (6)'!#REF!+#REF!</f>
        <v>#REF!</v>
      </c>
      <c r="F24" s="95">
        <f>SUM(F17:F23)</f>
        <v>614.4</v>
      </c>
      <c r="G24" s="95">
        <f>SUM(G17:G23)</f>
        <v>15660.8</v>
      </c>
      <c r="H24" s="17"/>
      <c r="I24" s="17"/>
    </row>
    <row r="25" spans="1:9" hidden="1" x14ac:dyDescent="0.25">
      <c r="A25" s="8"/>
      <c r="B25" s="9"/>
      <c r="C25" s="22"/>
      <c r="D25" s="95" t="e">
        <f t="shared" si="0"/>
        <v>#REF!</v>
      </c>
      <c r="E25" s="110" t="e">
        <f>'savivaldybės funkcijos(3)'!#REF!+#REF!+'kt_ dotacijos (6)'!#REF!+#REF!</f>
        <v>#REF!</v>
      </c>
      <c r="F25" s="95">
        <f t="shared" ref="F25:F34" si="1">SUM(F17:F24)</f>
        <v>1228.8</v>
      </c>
      <c r="G25" s="95">
        <f t="shared" ref="G25:G34" si="2">SUM(G17:G24)</f>
        <v>31321.599999999999</v>
      </c>
      <c r="H25" s="17"/>
      <c r="I25" s="17"/>
    </row>
    <row r="26" spans="1:9" hidden="1" x14ac:dyDescent="0.25">
      <c r="A26" s="8"/>
      <c r="B26" s="9"/>
      <c r="C26" s="22"/>
      <c r="D26" s="95" t="e">
        <f t="shared" si="0"/>
        <v>#REF!</v>
      </c>
      <c r="E26" s="110" t="e">
        <f>'savivaldybės funkcijos(3)'!#REF!+#REF!+'kt_ dotacijos (6)'!#REF!+#REF!</f>
        <v>#REF!</v>
      </c>
      <c r="F26" s="95">
        <f t="shared" si="1"/>
        <v>2452.8000000000002</v>
      </c>
      <c r="G26" s="95">
        <f t="shared" si="2"/>
        <v>62487.1</v>
      </c>
      <c r="H26" s="17"/>
      <c r="I26" s="17"/>
    </row>
    <row r="27" spans="1:9" hidden="1" x14ac:dyDescent="0.25">
      <c r="A27" s="8"/>
      <c r="B27" s="9"/>
      <c r="C27" s="22"/>
      <c r="D27" s="95" t="e">
        <f t="shared" si="0"/>
        <v>#REF!</v>
      </c>
      <c r="E27" s="110" t="e">
        <f>'savivaldybės funkcijos(3)'!#REF!+#REF!+'kt_ dotacijos (6)'!#REF!+#REF!</f>
        <v>#REF!</v>
      </c>
      <c r="F27" s="95">
        <f t="shared" si="1"/>
        <v>4891.2</v>
      </c>
      <c r="G27" s="95">
        <f t="shared" si="2"/>
        <v>124678.5</v>
      </c>
      <c r="H27" s="17"/>
      <c r="I27" s="17"/>
    </row>
    <row r="28" spans="1:9" hidden="1" x14ac:dyDescent="0.25">
      <c r="A28" s="8"/>
      <c r="B28" s="9"/>
      <c r="C28" s="22"/>
      <c r="D28" s="95" t="e">
        <f t="shared" si="0"/>
        <v>#REF!</v>
      </c>
      <c r="E28" s="110" t="e">
        <f>'savivaldybės funkcijos(3)'!#REF!+#REF!+'kt_ dotacijos (6)'!#REF!+#REF!</f>
        <v>#REF!</v>
      </c>
      <c r="F28" s="95">
        <f t="shared" si="1"/>
        <v>9763.2000000000007</v>
      </c>
      <c r="G28" s="95">
        <f t="shared" si="2"/>
        <v>248865.1</v>
      </c>
      <c r="H28" s="17"/>
      <c r="I28" s="17"/>
    </row>
    <row r="29" spans="1:9" hidden="1" x14ac:dyDescent="0.25">
      <c r="A29" s="8"/>
      <c r="B29" s="9"/>
      <c r="C29" s="22"/>
      <c r="D29" s="95" t="e">
        <f t="shared" si="0"/>
        <v>#REF!</v>
      </c>
      <c r="E29" s="110" t="e">
        <f>'savivaldybės funkcijos(3)'!#REF!+#REF!+'kt_ dotacijos (6)'!#REF!+#REF!</f>
        <v>#REF!</v>
      </c>
      <c r="F29" s="95">
        <f t="shared" si="1"/>
        <v>19488</v>
      </c>
      <c r="G29" s="95">
        <f t="shared" si="2"/>
        <v>496746.4</v>
      </c>
      <c r="H29" s="17"/>
      <c r="I29" s="17"/>
    </row>
    <row r="30" spans="1:9" hidden="1" x14ac:dyDescent="0.25">
      <c r="A30" s="8"/>
      <c r="B30" s="9"/>
      <c r="C30" s="22"/>
      <c r="D30" s="95" t="e">
        <f t="shared" si="0"/>
        <v>#REF!</v>
      </c>
      <c r="E30" s="110" t="e">
        <f>'savivaldybės funkcijos(3)'!#REF!+#REF!+'kt_ dotacijos (6)'!#REF!+#REF!</f>
        <v>#REF!</v>
      </c>
      <c r="F30" s="95">
        <f t="shared" si="1"/>
        <v>38899.199999999997</v>
      </c>
      <c r="G30" s="95">
        <f t="shared" si="2"/>
        <v>991530.9</v>
      </c>
      <c r="H30" s="17"/>
      <c r="I30" s="17"/>
    </row>
    <row r="31" spans="1:9" hidden="1" x14ac:dyDescent="0.25">
      <c r="A31" s="8"/>
      <c r="B31" s="9"/>
      <c r="C31" s="22"/>
      <c r="D31" s="95" t="e">
        <f t="shared" si="0"/>
        <v>#REF!</v>
      </c>
      <c r="E31" s="110" t="e">
        <f>'savivaldybės funkcijos(3)'!#REF!+#REF!+'kt_ dotacijos (6)'!#REF!+#REF!</f>
        <v>#REF!</v>
      </c>
      <c r="F31" s="95">
        <f t="shared" si="1"/>
        <v>77644.799999999988</v>
      </c>
      <c r="G31" s="95">
        <f t="shared" si="2"/>
        <v>1979138</v>
      </c>
      <c r="H31" s="17"/>
      <c r="I31" s="17"/>
    </row>
    <row r="32" spans="1:9" hidden="1" x14ac:dyDescent="0.25">
      <c r="A32" s="8"/>
      <c r="B32" s="9"/>
      <c r="C32" s="22"/>
      <c r="D32" s="95" t="e">
        <f t="shared" si="0"/>
        <v>#REF!</v>
      </c>
      <c r="E32" s="110" t="e">
        <f>'savivaldybės funkcijos(3)'!#REF!+#REF!+'kt_ dotacijos (6)'!#REF!+#REF!</f>
        <v>#REF!</v>
      </c>
      <c r="F32" s="95">
        <f t="shared" si="1"/>
        <v>154982.39999999999</v>
      </c>
      <c r="G32" s="95">
        <f t="shared" si="2"/>
        <v>3950428.4</v>
      </c>
      <c r="H32" s="17"/>
      <c r="I32" s="17"/>
    </row>
    <row r="33" spans="1:9" hidden="1" x14ac:dyDescent="0.25">
      <c r="A33" s="8"/>
      <c r="B33" s="9"/>
      <c r="C33" s="22"/>
      <c r="D33" s="95" t="e">
        <f t="shared" si="0"/>
        <v>#REF!</v>
      </c>
      <c r="E33" s="110" t="e">
        <f>'savivaldybės funkcijos(3)'!#REF!+#REF!+'kt_ dotacijos (6)'!#REF!+#REF!</f>
        <v>#REF!</v>
      </c>
      <c r="F33" s="95">
        <f t="shared" si="1"/>
        <v>309350.40000000002</v>
      </c>
      <c r="G33" s="95">
        <f t="shared" si="2"/>
        <v>7885196</v>
      </c>
      <c r="H33" s="17"/>
      <c r="I33" s="17"/>
    </row>
    <row r="34" spans="1:9" hidden="1" x14ac:dyDescent="0.25">
      <c r="A34" s="8"/>
      <c r="B34" s="9"/>
      <c r="C34" s="22"/>
      <c r="D34" s="95" t="e">
        <f t="shared" si="0"/>
        <v>#REF!</v>
      </c>
      <c r="E34" s="111" t="e">
        <f>'savivaldybės funkcijos(3)'!#REF!+#REF!+'kt_ dotacijos (6)'!#REF!+#REF!</f>
        <v>#REF!</v>
      </c>
      <c r="F34" s="112">
        <f t="shared" si="1"/>
        <v>617472</v>
      </c>
      <c r="G34" s="112">
        <f t="shared" si="2"/>
        <v>15739070.4</v>
      </c>
      <c r="H34" s="17"/>
      <c r="I34" s="17"/>
    </row>
    <row r="35" spans="1:9" ht="18.75" customHeight="1" x14ac:dyDescent="0.25">
      <c r="A35" s="162" t="s">
        <v>40</v>
      </c>
      <c r="B35" s="162"/>
      <c r="C35" s="52">
        <v>10</v>
      </c>
      <c r="D35" s="95">
        <f t="shared" si="0"/>
        <v>0</v>
      </c>
      <c r="E35" s="110">
        <f>'savivaldybės funkcijos(3)'!F28</f>
        <v>0</v>
      </c>
      <c r="F35" s="110">
        <f>'savivaldybės funkcijos(3)'!G28</f>
        <v>0</v>
      </c>
      <c r="G35" s="110">
        <f>'savivaldybės funkcijos(3)'!H28</f>
        <v>0</v>
      </c>
    </row>
    <row r="36" spans="1:9" ht="15.75" customHeight="1" x14ac:dyDescent="0.2">
      <c r="A36" s="163" t="s">
        <v>39</v>
      </c>
      <c r="B36" s="163"/>
      <c r="C36" s="26">
        <v>11</v>
      </c>
      <c r="D36" s="95">
        <f>D17-D35</f>
        <v>491.15200000000004</v>
      </c>
      <c r="E36" s="95">
        <f>E17-E35</f>
        <v>335.05200000000002</v>
      </c>
      <c r="F36" s="95">
        <f>F17-F35</f>
        <v>4.8</v>
      </c>
      <c r="G36" s="95">
        <f>G17-G35</f>
        <v>156.1</v>
      </c>
    </row>
    <row r="37" spans="1:9" x14ac:dyDescent="0.2">
      <c r="B37" s="25"/>
      <c r="D37" s="11"/>
      <c r="F37" s="12"/>
    </row>
    <row r="38" spans="1:9" x14ac:dyDescent="0.2">
      <c r="B38" s="25"/>
      <c r="D38" s="11"/>
    </row>
    <row r="39" spans="1:9" x14ac:dyDescent="0.2">
      <c r="B39" s="25"/>
      <c r="D39" s="11"/>
    </row>
    <row r="40" spans="1:9" x14ac:dyDescent="0.2">
      <c r="D40" s="11"/>
    </row>
    <row r="42" spans="1:9" x14ac:dyDescent="0.2">
      <c r="D42" s="11"/>
    </row>
  </sheetData>
  <mergeCells count="18">
    <mergeCell ref="B8:B11"/>
    <mergeCell ref="A8:A11"/>
    <mergeCell ref="F7:G7"/>
    <mergeCell ref="A35:B35"/>
    <mergeCell ref="A36:B36"/>
    <mergeCell ref="D1:G1"/>
    <mergeCell ref="D2:G2"/>
    <mergeCell ref="D3:G3"/>
    <mergeCell ref="D4:G4"/>
    <mergeCell ref="A17:B17"/>
    <mergeCell ref="F10:F11"/>
    <mergeCell ref="E10:E11"/>
    <mergeCell ref="G9:G11"/>
    <mergeCell ref="E9:F9"/>
    <mergeCell ref="D8:D11"/>
    <mergeCell ref="E8:G8"/>
    <mergeCell ref="A6:G6"/>
    <mergeCell ref="C8:C1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7</vt:i4>
      </vt:variant>
    </vt:vector>
  </HeadingPairs>
  <TitlesOfParts>
    <vt:vector size="16" baseType="lpstr">
      <vt:lpstr>pajamos (1)</vt:lpstr>
      <vt:lpstr>įmokos (2)</vt:lpstr>
      <vt:lpstr>savivaldybės funkcijos(3)</vt:lpstr>
      <vt:lpstr>v. f. (4)</vt:lpstr>
      <vt:lpstr>ugdymo reikmėms(5)</vt:lpstr>
      <vt:lpstr>kt_ dotacijos (6)</vt:lpstr>
      <vt:lpstr>biudz įst paj (7)</vt:lpstr>
      <vt:lpstr>likutis (8)</vt:lpstr>
      <vt:lpstr>programos(9)</vt:lpstr>
      <vt:lpstr>'biudz įst paj (7)'!Print_Titles</vt:lpstr>
      <vt:lpstr>'įmokos (2)'!Print_Titles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'ugdymo reikmėms(5)'!Print_Titles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Ina Petrauskienė</cp:lastModifiedBy>
  <cp:lastPrinted>2021-06-25T05:38:22Z</cp:lastPrinted>
  <dcterms:created xsi:type="dcterms:W3CDTF">2002-11-07T10:01:21Z</dcterms:created>
  <dcterms:modified xsi:type="dcterms:W3CDTF">2021-06-25T05:39:49Z</dcterms:modified>
</cp:coreProperties>
</file>