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815" yWindow="990" windowWidth="11340" windowHeight="8295"/>
  </bookViews>
  <sheets>
    <sheet name="pajamos (1)" sheetId="11" r:id="rId1"/>
    <sheet name=" v-f (4)" sheetId="22" r:id="rId2"/>
    <sheet name=" dotacijos ir kt(6)" sheetId="21" r:id="rId3"/>
    <sheet name="programos(9)" sheetId="6" r:id="rId4"/>
  </sheets>
  <definedNames>
    <definedName name="_xlnm.Print_Titles" localSheetId="2">' dotacijos ir kt(6)'!$8:$11</definedName>
    <definedName name="_xlnm.Print_Titles" localSheetId="1">' v-f (4)'!$9:$12</definedName>
    <definedName name="_xlnm.Print_Titles" localSheetId="0">'pajamos (1)'!$9:$9</definedName>
  </definedNames>
  <calcPr calcId="145621"/>
</workbook>
</file>

<file path=xl/calcChain.xml><?xml version="1.0" encoding="utf-8"?>
<calcChain xmlns="http://schemas.openxmlformats.org/spreadsheetml/2006/main">
  <c r="E18" i="6" l="1"/>
  <c r="G18" i="6"/>
  <c r="E71" i="21"/>
  <c r="F71" i="21"/>
  <c r="G71" i="21"/>
  <c r="F18" i="6" s="1"/>
  <c r="H71" i="21"/>
  <c r="E65" i="21"/>
  <c r="C10" i="11"/>
  <c r="C18" i="11" s="1"/>
  <c r="F16" i="22"/>
  <c r="E17" i="6" s="1"/>
  <c r="G16" i="22"/>
  <c r="E13" i="22"/>
  <c r="E14" i="22"/>
  <c r="H16" i="22"/>
  <c r="G17" i="6" s="1"/>
  <c r="G17" i="22"/>
  <c r="E15" i="22"/>
  <c r="H36" i="21"/>
  <c r="E38" i="21"/>
  <c r="G15" i="6"/>
  <c r="F68" i="21"/>
  <c r="E15" i="6" s="1"/>
  <c r="D15" i="6" s="1"/>
  <c r="G68" i="21"/>
  <c r="F15" i="6" s="1"/>
  <c r="H68" i="21"/>
  <c r="F66" i="21"/>
  <c r="E13" i="6" s="1"/>
  <c r="G66" i="21"/>
  <c r="H66" i="21"/>
  <c r="H72" i="21" s="1"/>
  <c r="H67" i="21"/>
  <c r="G14" i="6" s="1"/>
  <c r="F36" i="21"/>
  <c r="F67" i="21" s="1"/>
  <c r="G36" i="21"/>
  <c r="G67" i="21" s="1"/>
  <c r="F14" i="6" s="1"/>
  <c r="F70" i="21"/>
  <c r="E70" i="21" s="1"/>
  <c r="G70" i="21"/>
  <c r="F17" i="6" s="1"/>
  <c r="H70" i="21"/>
  <c r="F69" i="21"/>
  <c r="E69" i="21" s="1"/>
  <c r="G69" i="21"/>
  <c r="F16" i="6" s="1"/>
  <c r="H69" i="21"/>
  <c r="G16" i="6" s="1"/>
  <c r="E59" i="21"/>
  <c r="E60" i="21"/>
  <c r="E61" i="21"/>
  <c r="E62" i="21"/>
  <c r="E63" i="21"/>
  <c r="E64" i="21"/>
  <c r="E58" i="21"/>
  <c r="E57" i="21"/>
  <c r="E56" i="21"/>
  <c r="E55" i="21"/>
  <c r="E40" i="21"/>
  <c r="E41" i="21"/>
  <c r="E42" i="21"/>
  <c r="E43" i="21"/>
  <c r="E44" i="21"/>
  <c r="E45" i="21"/>
  <c r="E46" i="21"/>
  <c r="E47" i="21"/>
  <c r="E48" i="21"/>
  <c r="E49" i="21"/>
  <c r="E50" i="21"/>
  <c r="E51" i="21"/>
  <c r="E52" i="21"/>
  <c r="E53" i="21"/>
  <c r="E54" i="21"/>
  <c r="E37" i="21"/>
  <c r="I66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12" i="21"/>
  <c r="E22" i="6"/>
  <c r="D22" i="6" s="1"/>
  <c r="E23" i="6"/>
  <c r="D23" i="6" s="1"/>
  <c r="E24" i="6"/>
  <c r="D24" i="6" s="1"/>
  <c r="E25" i="6"/>
  <c r="D25" i="6" s="1"/>
  <c r="E26" i="6"/>
  <c r="D26" i="6" s="1"/>
  <c r="E27" i="6"/>
  <c r="D27" i="6" s="1"/>
  <c r="E28" i="6"/>
  <c r="D28" i="6" s="1"/>
  <c r="E29" i="6"/>
  <c r="D29" i="6" s="1"/>
  <c r="E30" i="6"/>
  <c r="D30" i="6" s="1"/>
  <c r="E31" i="6"/>
  <c r="D31" i="6" s="1"/>
  <c r="E32" i="6"/>
  <c r="D32" i="6" s="1"/>
  <c r="E33" i="6"/>
  <c r="D33" i="6" s="1"/>
  <c r="E34" i="6"/>
  <c r="D34" i="6" s="1"/>
  <c r="E35" i="6"/>
  <c r="D35" i="6" s="1"/>
  <c r="E36" i="6"/>
  <c r="D36" i="6" s="1"/>
  <c r="E39" i="21"/>
  <c r="D37" i="6"/>
  <c r="E21" i="6"/>
  <c r="D21" i="6" s="1"/>
  <c r="E20" i="6"/>
  <c r="D20" i="6" s="1"/>
  <c r="E68" i="21"/>
  <c r="E66" i="21"/>
  <c r="E16" i="22"/>
  <c r="F17" i="22"/>
  <c r="E17" i="22" s="1"/>
  <c r="H17" i="22"/>
  <c r="D18" i="6" l="1"/>
  <c r="G72" i="21"/>
  <c r="E67" i="21"/>
  <c r="E14" i="6"/>
  <c r="D14" i="6" s="1"/>
  <c r="F20" i="6"/>
  <c r="D17" i="6"/>
  <c r="F72" i="21"/>
  <c r="E72" i="21" s="1"/>
  <c r="G13" i="6"/>
  <c r="G19" i="6" s="1"/>
  <c r="E16" i="6"/>
  <c r="D16" i="6" s="1"/>
  <c r="E36" i="21"/>
  <c r="F13" i="6"/>
  <c r="F19" i="6" s="1"/>
  <c r="E19" i="6" l="1"/>
  <c r="G38" i="6"/>
  <c r="F38" i="6"/>
  <c r="F21" i="6"/>
  <c r="G20" i="6"/>
  <c r="D19" i="6"/>
  <c r="E38" i="6"/>
  <c r="D38" i="6" s="1"/>
  <c r="D13" i="6"/>
  <c r="F22" i="6" l="1"/>
  <c r="G21" i="6"/>
  <c r="F23" i="6" l="1"/>
  <c r="G22" i="6"/>
  <c r="F24" i="6"/>
  <c r="F25" i="6" l="1"/>
  <c r="F26" i="6" s="1"/>
  <c r="F27" i="6" s="1"/>
  <c r="G23" i="6"/>
  <c r="F28" i="6" l="1"/>
  <c r="F29" i="6" s="1"/>
  <c r="G24" i="6"/>
  <c r="F30" i="6" l="1"/>
  <c r="F32" i="6" s="1"/>
  <c r="F31" i="6"/>
  <c r="G25" i="6"/>
  <c r="F33" i="6" l="1"/>
  <c r="F34" i="6" s="1"/>
  <c r="F35" i="6" s="1"/>
  <c r="G26" i="6"/>
  <c r="F36" i="6" l="1"/>
  <c r="G27" i="6"/>
  <c r="G28" i="6" l="1"/>
  <c r="G29" i="6" l="1"/>
  <c r="G30" i="6"/>
  <c r="G31" i="6" s="1"/>
  <c r="G32" i="6" s="1"/>
  <c r="G33" i="6" l="1"/>
  <c r="G34" i="6" s="1"/>
  <c r="G35" i="6" s="1"/>
  <c r="G36" i="6" s="1"/>
</calcChain>
</file>

<file path=xl/sharedStrings.xml><?xml version="1.0" encoding="utf-8"?>
<sst xmlns="http://schemas.openxmlformats.org/spreadsheetml/2006/main" count="213" uniqueCount="161">
  <si>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</si>
  <si>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</si>
  <si>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</si>
  <si>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</si>
  <si>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</si>
  <si>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</si>
  <si>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</si>
  <si>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„Babrungo“ pagrindinė mokykla</t>
  </si>
  <si>
    <t>Akademiko Adolfo Jucio pagrindinė mokykla</t>
  </si>
  <si>
    <t>„Ryto“ pagrindinė mokykla</t>
  </si>
  <si>
    <t>„Saulės“  gimnazija</t>
  </si>
  <si>
    <t>Šateikių pagrindinė mokykla</t>
  </si>
  <si>
    <t xml:space="preserve">Alsėdžių lopšelis-darželis </t>
  </si>
  <si>
    <t>Žemaičių Kalvarijos lopšelis-darželis</t>
  </si>
  <si>
    <t>Didvyčių  mokykla darželis</t>
  </si>
  <si>
    <t>Prūsalių mokykla darželis</t>
  </si>
  <si>
    <t>Pedagoginė psichologinė tarnyba</t>
  </si>
  <si>
    <t>M.Oginskio meno mokykla</t>
  </si>
  <si>
    <t>Platelių meno mokykla</t>
  </si>
  <si>
    <t>Plungės rajono savivaldybės viešoji biblioteka</t>
  </si>
  <si>
    <t>Plungės rajono savivaldybės kultūros centras</t>
  </si>
  <si>
    <t>Žemaičių Kalvarijos kultūros centras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</si>
  <si>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</si>
  <si>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</si>
  <si>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</si>
  <si>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</si>
  <si>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</si>
  <si>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</si>
  <si>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</si>
  <si>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Ugdymo kokybės ir modernios aplinkos užtikrinimo programa</t>
  </si>
  <si>
    <t>Platelių gimnazija</t>
  </si>
  <si>
    <t>Suaugusiųjų švietimo centras</t>
  </si>
  <si>
    <t>Programos kodas</t>
  </si>
  <si>
    <t>Kulių kultūros centras</t>
  </si>
  <si>
    <t>01</t>
  </si>
  <si>
    <t>02</t>
  </si>
  <si>
    <t>04</t>
  </si>
  <si>
    <t>07</t>
  </si>
  <si>
    <t>06</t>
  </si>
  <si>
    <t>Eil.Nr.</t>
  </si>
  <si>
    <t>Pajamų pavadinimas</t>
  </si>
  <si>
    <t>IŠ VISO</t>
  </si>
  <si>
    <t>Plungės socialinių paslaugų centras</t>
  </si>
  <si>
    <t>Ekonominės ir projektinės veiklos programa</t>
  </si>
  <si>
    <t>Šateikių kultūros centras</t>
  </si>
  <si>
    <t>Plungės priešgaisrinės apsaugos tarnyba</t>
  </si>
  <si>
    <t xml:space="preserve">Žemaičių dailės muziejus </t>
  </si>
  <si>
    <t>Žlibinų kultūros centras</t>
  </si>
  <si>
    <t>Vyskupo M.Valančiaus pradinė mokykla</t>
  </si>
  <si>
    <t>Transporto lengvatoms kompensuoti</t>
  </si>
  <si>
    <t>Plungės vaikų globos namai</t>
  </si>
  <si>
    <t>Programos kodas, pavadinimas</t>
  </si>
  <si>
    <t>Priešgaisrinei saugai</t>
  </si>
  <si>
    <t xml:space="preserve">Asignavimų valdytojo pavadinimas </t>
  </si>
  <si>
    <t>„Babrungo“ pagrindinės mokyklos veikla</t>
  </si>
  <si>
    <t>Akademiko Adolfo Jucio pagrindinės mokyklos veikla</t>
  </si>
  <si>
    <t>Vyskupo M.Valančiaus pradinės mokyklos veikla</t>
  </si>
  <si>
    <t>Platelių gimnazijos veikla</t>
  </si>
  <si>
    <t>„Ryto“ pagrindinės mokyklos veikla</t>
  </si>
  <si>
    <t>„Saulės“  gimnazijos veikla</t>
  </si>
  <si>
    <t>Suaugusiųjų švietimo centro veikla</t>
  </si>
  <si>
    <t>Šateikių pagrindinės mokyklos veikla</t>
  </si>
  <si>
    <t>Priemonės pavadinimas</t>
  </si>
  <si>
    <t>Plungės socialinių paslaugų centro veikla</t>
  </si>
  <si>
    <t>Plungės vaikų globos namų veikla</t>
  </si>
  <si>
    <t>Žemaičių dailės muziejaus veikla</t>
  </si>
  <si>
    <t>Plungės rajono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</si>
  <si>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</si>
  <si>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</si>
  <si>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</si>
  <si>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</si>
  <si>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Savivaldybės administracijos veikla</t>
  </si>
  <si>
    <t>Didvyčių  mokyklos darželio veikla</t>
  </si>
  <si>
    <t>Prūsalių mokyklos darželio veikla</t>
  </si>
  <si>
    <t>Lopšelio-darželio „Nykštukas“ veikla</t>
  </si>
  <si>
    <t>Lopšelio-darželio „Pasaka“ veikla</t>
  </si>
  <si>
    <t>Lopšelio-darželio „Raudonkepuraitė“ veikla</t>
  </si>
  <si>
    <t>Lopšelio-darželio „Rūtelė“ veikla</t>
  </si>
  <si>
    <t>Lopšelio-darželio „Saulutė“ veikla</t>
  </si>
  <si>
    <t>Lopšelio-darželio „Vyturėlis“ veikla</t>
  </si>
  <si>
    <t xml:space="preserve">Alsėdžių lopšelio-darželio veikla </t>
  </si>
  <si>
    <t>M.Oginskio meno mokyklos veikla</t>
  </si>
  <si>
    <t>Platelių meno mokyklos veikla</t>
  </si>
  <si>
    <t>Pedagoginės psichologinės tarnybos veikla</t>
  </si>
  <si>
    <t>Iš viso 01 programai</t>
  </si>
  <si>
    <t>Iš viso 02 programai</t>
  </si>
  <si>
    <t>Iš viso 04 programai</t>
  </si>
  <si>
    <t>Iš viso 06 programai</t>
  </si>
  <si>
    <t>Iš viso 07 programai</t>
  </si>
  <si>
    <t>Plungės rajono savivaldybės viešosios bibliotekos veikla</t>
  </si>
  <si>
    <t>Socialiai saugios ir sveikos aplinkos kūrimo programa</t>
  </si>
  <si>
    <t>Kultūros ir sporto programa</t>
  </si>
  <si>
    <t>Savivaldybės veiklos valdymo programa</t>
  </si>
  <si>
    <t>Žemaičių Kalvarijos lopšelio-darželio veikla</t>
  </si>
  <si>
    <t>Plungės sporto ir rekreacijos centro veikla</t>
  </si>
  <si>
    <t>Senamiesčio mokykla</t>
  </si>
  <si>
    <t>Senamiesčio mokyklos veikla</t>
  </si>
  <si>
    <t>Platelių universalus daugiafunkcis centras</t>
  </si>
  <si>
    <t>Platelių universalaus daugiafunkcio centro veikla</t>
  </si>
  <si>
    <t>Plungės sporto ir rekreacijos centras</t>
  </si>
  <si>
    <t>Plungės rajono savivaldybės visuomenės sveikatos biuras</t>
  </si>
  <si>
    <t xml:space="preserve">                  Plungės rajono savivaldybės </t>
  </si>
  <si>
    <t xml:space="preserve">Specialiojo ugdymo centras </t>
  </si>
  <si>
    <t>Kulių gimnazija</t>
  </si>
  <si>
    <t>Kulių gimnazijos veikla</t>
  </si>
  <si>
    <t>Žemaičių Kalvarijos M.Valančiaus gimnazija</t>
  </si>
  <si>
    <t>Žemaičių Kalvarijos M.Valančiaus gimnazijos veikla</t>
  </si>
  <si>
    <t>Investicijų ir kiti projektai</t>
  </si>
  <si>
    <t>Plungės turizmo informacijos centras</t>
  </si>
  <si>
    <t>Plungės turizmo informacijos centro veiklos programa</t>
  </si>
  <si>
    <t>Plungės krizių centro veikla</t>
  </si>
  <si>
    <t>Plungės krizių centras</t>
  </si>
  <si>
    <t xml:space="preserve">              IŠ VISO:</t>
  </si>
  <si>
    <t>Plungės rajono savivaldybės visuomenės sveikatos biuro veikla</t>
  </si>
  <si>
    <t>tūkst. Eur</t>
  </si>
  <si>
    <t xml:space="preserve">IŠ VISO ASIGNAVIMŲ </t>
  </si>
  <si>
    <t>Alsėdžių Stanislovo Narutavičiaus gimnazija</t>
  </si>
  <si>
    <t xml:space="preserve"> Alsėdžių Stanislovo Narutavičiaus gimnazijos veikla</t>
  </si>
  <si>
    <t>Dotacijos:</t>
  </si>
  <si>
    <t xml:space="preserve">  Plungės rajono savivaldybės </t>
  </si>
  <si>
    <t xml:space="preserve">  6 priedas</t>
  </si>
  <si>
    <t xml:space="preserve">                  9 priedas</t>
  </si>
  <si>
    <t>iš jų: paskolų grąžinimas</t>
  </si>
  <si>
    <t>IŠ VISO ASIGNAVIMŲ (9eil.-10eil.)</t>
  </si>
  <si>
    <t>tūkst.eurų</t>
  </si>
  <si>
    <t>10.36.</t>
  </si>
  <si>
    <t>projektui  Plungės rajono savivaldybės kultūros centro pastato Plungėje, Senamiesčio a.3, rekonstravimas</t>
  </si>
  <si>
    <t>36.7.</t>
  </si>
  <si>
    <t xml:space="preserve">  tarybos 2017 m. balandžio 27 d. </t>
  </si>
  <si>
    <t>10.37.</t>
  </si>
  <si>
    <t>valstybės ir savivaldybių įstaigų darbuotojų darbo apmokėjimo įstatymui įgyvendinti</t>
  </si>
  <si>
    <t>PLUNGĖS RAJONO SAVIVALDYBĖS 2017 METŲ BIUDŽETO PAJAMŲ PAKEITIMAI (PADIDINTA+, SUMAŽINTA -)</t>
  </si>
  <si>
    <t>PLUNGĖS RAJONO SAVIVALDYBĖS 2017 METŲ BIUDŽETO ASIGNAVIMŲ PASKIRSTYMO PAGAL 2017-2019 METŲ STRATEGINIO VEIKLOS PLANO PROGRAMAS PAKEITIMAI (PADIDINTA+, SUMAŽINTA -)</t>
  </si>
  <si>
    <t>36.8.</t>
  </si>
  <si>
    <t>10.38.</t>
  </si>
  <si>
    <t>projektui "Plungės rajono savivaldybės viešosios bibliotekos pastato rekonstrukcija ir M. Oginskio dvaro ansamblio laikrodinės – oranžerijos restauravimas ir pritaikymas bibliotekos reikmėms"</t>
  </si>
  <si>
    <t>10.17.</t>
  </si>
  <si>
    <t>10.18.</t>
  </si>
  <si>
    <t>gyventojų registrui tvarkyti ir duomenims valstybės registrui teikti</t>
  </si>
  <si>
    <t>gyvenamosios vietos deklaravimo duomenų ir gyvenamosios vietos neturinčių asmenų apskaitos duomenims tvarkyti</t>
  </si>
  <si>
    <t>civilinės būklės aktams registruoti</t>
  </si>
  <si>
    <t>10.20.</t>
  </si>
  <si>
    <t xml:space="preserve">  4 priedas</t>
  </si>
  <si>
    <t>Gyventojų registrui tvarkyti ir duomenims valstybės registrams teikti</t>
  </si>
  <si>
    <t>Gyvenamosios vietos deklaravimo duomenų ir gyvenamosios vietos neturinčių asmenų apskaitos duomenims tvarkyti</t>
  </si>
  <si>
    <t>Civilinės būklės aktams registruoti</t>
  </si>
  <si>
    <t>2017 METŲ VALSTYBĖS BIUDŽETO SPECIALIOSIOS TIKSLINĖS DOTACIJOS  SKIRIAMOS VALSTYBINĖMS (VALSTYBĖS PERDUOTOMS SAVIVALDYBĖMS) FUNKCIJOMS ATLIKTI PASKIRSTYMO PAKEITIMAI (PADIDINTA+, SUMAŽINTA -)</t>
  </si>
  <si>
    <t>10.39.</t>
  </si>
  <si>
    <t>Savivaldybės vietinės reikšmės keliams (gatvėms) tiesti, taisyti, prižiūrėti ir saugaus eismo sąlygoms užtikrinti</t>
  </si>
  <si>
    <t>Savivaldybės vietinės reikšmės keliams (gatvėms) tiesti, rekonstruoti, taisyti (remontuoti), prižiūrėti ir saugaus eismo sąlygoms užtikrinti</t>
  </si>
  <si>
    <t>08</t>
  </si>
  <si>
    <t>Iš viso 08 programai</t>
  </si>
  <si>
    <t>Infrastruktūros objektų priežiūros ir ūkinių subjektų rėmimo programa</t>
  </si>
  <si>
    <t xml:space="preserve">                  tarybos 2017 m. balandžio 27 d. </t>
  </si>
  <si>
    <t>2017 METŲ KITŲ  DOTACIJŲ PASKIRSTYMO PAKEITIMAI (PADIDINTA+, SUMAŽINTA -)</t>
  </si>
  <si>
    <t xml:space="preserve">                                                                                                                                                  Plungės  rajono savivaldybės </t>
  </si>
  <si>
    <t xml:space="preserve">                                                                                                                                                  tarybos 2017 m. balandžio 27 d. </t>
  </si>
  <si>
    <t xml:space="preserve">                                                                                                                                                  1 priedas</t>
  </si>
  <si>
    <t xml:space="preserve">                  sprendimo Nr. T1-90</t>
  </si>
  <si>
    <t xml:space="preserve">  sprendimo Nr. T1-90</t>
  </si>
  <si>
    <t xml:space="preserve">                                                                                                                                                  sprendimu Nr. T1-90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</si>
</sst>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1" fillId="0" borderId="0" xfId="0" applyNumberFormat="1" applyFont="1" applyFill="1" applyAlignment="1">
      <alignment horizontal="left" vertical="justify"/>
    </xf>
    <xf numFmtId="0" fontId="1" fillId="0" borderId="0" xfId="0" applyNumberFormat="1" applyFont="1" applyFill="1" applyAlignment="1">
      <alignment horizontal="left" vertical="justify" wrapText="1"/>
    </xf>
    <xf numFmtId="164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vertical="justify"/>
    </xf>
    <xf numFmtId="164" fontId="3" fillId="0" borderId="0" xfId="0" applyNumberFormat="1" applyFont="1" applyFill="1" applyAlignment="1">
      <alignment vertical="justify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4" fontId="2" fillId="0" borderId="0" xfId="0" applyNumberFormat="1" applyFont="1" applyFill="1" applyBorder="1" applyAlignment="1">
      <alignment vertical="justify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vertical="justify" wrapText="1"/>
    </xf>
    <xf numFmtId="0" fontId="1" fillId="0" borderId="0" xfId="0" applyNumberFormat="1" applyFont="1" applyFill="1" applyAlignment="1">
      <alignment horizontal="center" vertical="justify" wrapText="1"/>
    </xf>
    <xf numFmtId="164" fontId="1" fillId="0" borderId="1" xfId="0" applyNumberFormat="1" applyFont="1" applyFill="1" applyBorder="1" applyAlignment="1">
      <alignment vertical="justify"/>
    </xf>
    <xf numFmtId="164" fontId="2" fillId="0" borderId="1" xfId="0" applyNumberFormat="1" applyFont="1" applyFill="1" applyBorder="1" applyAlignment="1">
      <alignment vertical="justify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/>
    <xf numFmtId="164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justify"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/>
    <xf numFmtId="164" fontId="2" fillId="0" borderId="4" xfId="0" applyNumberFormat="1" applyFont="1" applyFill="1" applyBorder="1" applyAlignment="1">
      <alignment vertical="justify"/>
    </xf>
    <xf numFmtId="164" fontId="1" fillId="0" borderId="4" xfId="0" applyNumberFormat="1" applyFont="1" applyFill="1" applyBorder="1" applyAlignment="1">
      <alignment vertical="justify"/>
    </xf>
    <xf numFmtId="0" fontId="1" fillId="0" borderId="1" xfId="0" applyNumberFormat="1" applyFont="1" applyFill="1" applyBorder="1" applyAlignment="1">
      <alignment vertical="justify"/>
    </xf>
    <xf numFmtId="0" fontId="2" fillId="0" borderId="1" xfId="0" applyNumberFormat="1" applyFont="1" applyFill="1" applyBorder="1" applyAlignment="1">
      <alignment vertical="justify"/>
    </xf>
    <xf numFmtId="0" fontId="1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vertical="justify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justify" wrapText="1"/>
    </xf>
    <xf numFmtId="16" fontId="1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/>
    <xf numFmtId="49" fontId="1" fillId="0" borderId="1" xfId="0" quotePrefix="1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5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right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7" xfId="0" quotePrefix="1" applyFont="1" applyFill="1" applyBorder="1" applyAlignment="1">
      <alignment horizontal="center" vertical="center" wrapText="1"/>
    </xf>
    <xf numFmtId="0" fontId="1" fillId="0" borderId="3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2" fillId="0" borderId="5" xfId="0" applyNumberFormat="1" applyFont="1" applyFill="1" applyBorder="1" applyAlignment="1">
      <alignment horizontal="center" vertical="justify" wrapText="1"/>
    </xf>
    <xf numFmtId="0" fontId="2" fillId="0" borderId="2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justify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right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8"/>
  <sheetViews>
    <sheetView tabSelected="1" workbookViewId="0">
      <selection activeCell="H13" sqref="H13"/>
    </sheetView>
  </sheetViews>
  <sheetFormatPr defaultRowHeight="15" x14ac:dyDescent="0.25"/>
  <cols>
    <col min="1" max="1" width="7.140625" style="17" customWidth="1"/>
    <col min="2" max="2" width="98.7109375" style="4" customWidth="1"/>
    <col min="3" max="3" width="12.42578125" style="4" customWidth="1"/>
    <col min="4" max="16384" width="9.140625" style="4"/>
  </cols>
  <sheetData>
    <row r="1" spans="1:8" x14ac:dyDescent="0.25">
      <c r="B1" s="68" t="s">
        <v>155</v>
      </c>
      <c r="C1" s="68"/>
    </row>
    <row r="2" spans="1:8" x14ac:dyDescent="0.25">
      <c r="B2" s="68" t="s">
        <v>156</v>
      </c>
      <c r="C2" s="68"/>
    </row>
    <row r="3" spans="1:8" x14ac:dyDescent="0.25">
      <c r="B3" s="68" t="s">
        <v>160</v>
      </c>
      <c r="C3" s="68"/>
    </row>
    <row r="4" spans="1:8" x14ac:dyDescent="0.25">
      <c r="B4" s="68" t="s">
        <v>157</v>
      </c>
      <c r="C4" s="68"/>
    </row>
    <row r="5" spans="1:8" ht="16.5" customHeight="1" x14ac:dyDescent="0.25">
      <c r="B5" s="16"/>
      <c r="C5" s="2"/>
    </row>
    <row r="6" spans="1:8" ht="17.25" customHeight="1" x14ac:dyDescent="0.25">
      <c r="A6" s="67" t="s">
        <v>131</v>
      </c>
      <c r="B6" s="67"/>
      <c r="C6" s="67"/>
    </row>
    <row r="7" spans="1:8" ht="17.25" customHeight="1" x14ac:dyDescent="0.25">
      <c r="B7" s="18"/>
      <c r="C7" s="2"/>
    </row>
    <row r="8" spans="1:8" ht="15" customHeight="1" x14ac:dyDescent="0.25">
      <c r="B8" s="18"/>
      <c r="C8" s="55" t="s">
        <v>124</v>
      </c>
    </row>
    <row r="9" spans="1:8" ht="24.75" customHeight="1" x14ac:dyDescent="0.25">
      <c r="A9" s="19" t="s">
        <v>39</v>
      </c>
      <c r="B9" s="3" t="s">
        <v>40</v>
      </c>
      <c r="C9" s="3" t="s">
        <v>0</v>
      </c>
    </row>
    <row r="10" spans="1:8" ht="18.75" customHeight="1" x14ac:dyDescent="0.25">
      <c r="A10" s="40">
        <v>10</v>
      </c>
      <c r="B10" s="6" t="s">
        <v>118</v>
      </c>
      <c r="C10" s="63">
        <f>SUM(C11:C17)</f>
        <v>2191</v>
      </c>
      <c r="H10" s="11"/>
    </row>
    <row r="11" spans="1:8" ht="18.75" customHeight="1" x14ac:dyDescent="0.25">
      <c r="A11" s="40" t="s">
        <v>136</v>
      </c>
      <c r="B11" s="12" t="s">
        <v>138</v>
      </c>
      <c r="C11" s="36">
        <v>0.1</v>
      </c>
      <c r="H11" s="11"/>
    </row>
    <row r="12" spans="1:8" ht="18.75" customHeight="1" x14ac:dyDescent="0.25">
      <c r="A12" s="62" t="s">
        <v>137</v>
      </c>
      <c r="B12" s="59" t="s">
        <v>139</v>
      </c>
      <c r="C12" s="36">
        <v>0.1</v>
      </c>
      <c r="H12" s="11"/>
    </row>
    <row r="13" spans="1:8" ht="18.75" customHeight="1" x14ac:dyDescent="0.25">
      <c r="A13" s="62" t="s">
        <v>141</v>
      </c>
      <c r="B13" s="60" t="s">
        <v>140</v>
      </c>
      <c r="C13" s="36">
        <v>0.2</v>
      </c>
      <c r="H13" s="11"/>
    </row>
    <row r="14" spans="1:8" ht="18" customHeight="1" x14ac:dyDescent="0.25">
      <c r="A14" s="40" t="s">
        <v>125</v>
      </c>
      <c r="B14" s="5" t="s">
        <v>126</v>
      </c>
      <c r="C14" s="36">
        <v>220</v>
      </c>
    </row>
    <row r="15" spans="1:8" ht="18" customHeight="1" x14ac:dyDescent="0.25">
      <c r="A15" s="40" t="s">
        <v>129</v>
      </c>
      <c r="B15" s="5" t="s">
        <v>130</v>
      </c>
      <c r="C15" s="36">
        <v>116.8</v>
      </c>
    </row>
    <row r="16" spans="1:8" ht="30.75" customHeight="1" x14ac:dyDescent="0.25">
      <c r="A16" s="57" t="s">
        <v>134</v>
      </c>
      <c r="B16" s="12" t="s">
        <v>135</v>
      </c>
      <c r="C16" s="36">
        <v>551</v>
      </c>
    </row>
    <row r="17" spans="1:3" ht="30" customHeight="1" x14ac:dyDescent="0.25">
      <c r="A17" s="57" t="s">
        <v>147</v>
      </c>
      <c r="B17" s="12" t="s">
        <v>149</v>
      </c>
      <c r="C17" s="36">
        <v>1302.8</v>
      </c>
    </row>
    <row r="18" spans="1:3" ht="17.25" customHeight="1" x14ac:dyDescent="0.25">
      <c r="A18" s="69" t="s">
        <v>41</v>
      </c>
      <c r="B18" s="70"/>
      <c r="C18" s="63">
        <f>SUM(C10)</f>
        <v>2191</v>
      </c>
    </row>
  </sheetData>
  <mergeCells count="6">
    <mergeCell ref="A18:B18"/>
    <mergeCell ref="A6:C6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N14" sqref="N14"/>
    </sheetView>
  </sheetViews>
  <sheetFormatPr defaultRowHeight="15" x14ac:dyDescent="0.25"/>
  <cols>
    <col min="1" max="1" width="6.28515625" style="29" customWidth="1"/>
    <col min="2" max="2" width="16" style="29" customWidth="1"/>
    <col min="3" max="3" width="31.85546875" style="29" customWidth="1"/>
    <col min="4" max="4" width="45.28515625" style="29" customWidth="1"/>
    <col min="5" max="6" width="7.42578125" style="29" customWidth="1"/>
    <col min="7" max="7" width="11.140625" style="29" customWidth="1"/>
    <col min="8" max="8" width="7.140625" style="29" customWidth="1"/>
    <col min="9" max="9" width="9.140625" style="29" hidden="1" customWidth="1"/>
    <col min="10" max="16384" width="9.140625" style="29"/>
  </cols>
  <sheetData>
    <row r="1" spans="1:9" ht="15" customHeight="1" x14ac:dyDescent="0.25">
      <c r="E1" s="83" t="s">
        <v>119</v>
      </c>
      <c r="F1" s="83"/>
      <c r="G1" s="83"/>
      <c r="H1" s="83"/>
    </row>
    <row r="2" spans="1:9" ht="15" customHeight="1" x14ac:dyDescent="0.25">
      <c r="E2" s="83" t="s">
        <v>128</v>
      </c>
      <c r="F2" s="83"/>
      <c r="G2" s="83"/>
      <c r="H2" s="83"/>
    </row>
    <row r="3" spans="1:9" ht="15" customHeight="1" x14ac:dyDescent="0.25">
      <c r="E3" s="83" t="s">
        <v>159</v>
      </c>
      <c r="F3" s="83"/>
      <c r="G3" s="83"/>
      <c r="H3" s="83"/>
    </row>
    <row r="4" spans="1:9" ht="15" customHeight="1" x14ac:dyDescent="0.25">
      <c r="E4" s="83" t="s">
        <v>142</v>
      </c>
      <c r="F4" s="83"/>
      <c r="G4" s="83"/>
      <c r="H4" s="83"/>
    </row>
    <row r="5" spans="1:9" ht="15" customHeight="1" x14ac:dyDescent="0.25">
      <c r="E5" s="58"/>
      <c r="F5" s="58"/>
      <c r="G5" s="58"/>
      <c r="H5" s="58"/>
    </row>
    <row r="6" spans="1:9" ht="27.75" customHeight="1" x14ac:dyDescent="0.25">
      <c r="A6" s="81" t="s">
        <v>146</v>
      </c>
      <c r="B6" s="81"/>
      <c r="C6" s="81"/>
      <c r="D6" s="81"/>
      <c r="E6" s="81"/>
      <c r="F6" s="81"/>
      <c r="G6" s="81"/>
      <c r="H6" s="81"/>
    </row>
    <row r="7" spans="1:9" ht="13.5" customHeight="1" x14ac:dyDescent="0.25">
      <c r="A7" s="30"/>
      <c r="B7" s="30"/>
      <c r="C7" s="30"/>
      <c r="D7" s="30"/>
      <c r="E7" s="30"/>
      <c r="F7" s="30"/>
      <c r="G7" s="30"/>
      <c r="H7" s="30"/>
      <c r="I7" s="30"/>
    </row>
    <row r="8" spans="1:9" ht="14.25" customHeight="1" x14ac:dyDescent="0.25">
      <c r="G8" s="84" t="s">
        <v>114</v>
      </c>
      <c r="H8" s="84"/>
    </row>
    <row r="9" spans="1:9" ht="15.75" customHeight="1" x14ac:dyDescent="0.25">
      <c r="A9" s="82" t="s">
        <v>39</v>
      </c>
      <c r="B9" s="82" t="s">
        <v>51</v>
      </c>
      <c r="C9" s="82" t="s">
        <v>53</v>
      </c>
      <c r="D9" s="82" t="s">
        <v>62</v>
      </c>
      <c r="E9" s="82" t="s">
        <v>0</v>
      </c>
      <c r="F9" s="71" t="s">
        <v>1</v>
      </c>
      <c r="G9" s="72"/>
      <c r="H9" s="73"/>
    </row>
    <row r="10" spans="1:9" ht="12.75" customHeight="1" x14ac:dyDescent="0.25">
      <c r="A10" s="82"/>
      <c r="B10" s="82"/>
      <c r="C10" s="82"/>
      <c r="D10" s="82"/>
      <c r="E10" s="82"/>
      <c r="F10" s="71" t="s">
        <v>2</v>
      </c>
      <c r="G10" s="73"/>
      <c r="H10" s="82" t="s">
        <v>3</v>
      </c>
    </row>
    <row r="11" spans="1:9" ht="15" customHeight="1" x14ac:dyDescent="0.25">
      <c r="A11" s="82"/>
      <c r="B11" s="82"/>
      <c r="C11" s="82"/>
      <c r="D11" s="82"/>
      <c r="E11" s="82"/>
      <c r="F11" s="82" t="s">
        <v>4</v>
      </c>
      <c r="G11" s="82" t="s">
        <v>5</v>
      </c>
      <c r="H11" s="82"/>
    </row>
    <row r="12" spans="1:9" ht="15" customHeight="1" x14ac:dyDescent="0.25">
      <c r="A12" s="82"/>
      <c r="B12" s="82"/>
      <c r="C12" s="82"/>
      <c r="D12" s="82"/>
      <c r="E12" s="82"/>
      <c r="F12" s="82"/>
      <c r="G12" s="82"/>
      <c r="H12" s="82"/>
    </row>
    <row r="13" spans="1:9" ht="28.5" customHeight="1" x14ac:dyDescent="0.25">
      <c r="A13" s="42">
        <v>20</v>
      </c>
      <c r="B13" s="75" t="s">
        <v>37</v>
      </c>
      <c r="C13" s="78" t="s">
        <v>6</v>
      </c>
      <c r="D13" s="12" t="s">
        <v>143</v>
      </c>
      <c r="E13" s="31">
        <f>SUM(F13,H13)</f>
        <v>0.1</v>
      </c>
      <c r="F13" s="31">
        <v>0.1</v>
      </c>
      <c r="G13" s="31">
        <v>0.1</v>
      </c>
      <c r="H13" s="42"/>
    </row>
    <row r="14" spans="1:9" ht="45" customHeight="1" x14ac:dyDescent="0.25">
      <c r="A14" s="42">
        <v>22</v>
      </c>
      <c r="B14" s="76"/>
      <c r="C14" s="79"/>
      <c r="D14" s="59" t="s">
        <v>144</v>
      </c>
      <c r="E14" s="31">
        <f>SUM(F14,H14)</f>
        <v>0.1</v>
      </c>
      <c r="F14" s="31">
        <v>0.1</v>
      </c>
      <c r="G14" s="31">
        <v>0.1</v>
      </c>
      <c r="H14" s="42"/>
    </row>
    <row r="15" spans="1:9" ht="18.75" customHeight="1" x14ac:dyDescent="0.25">
      <c r="A15" s="42">
        <v>32</v>
      </c>
      <c r="B15" s="77"/>
      <c r="C15" s="80"/>
      <c r="D15" s="60" t="s">
        <v>145</v>
      </c>
      <c r="E15" s="31">
        <f>SUM(F15,H15)</f>
        <v>0.2</v>
      </c>
      <c r="F15" s="31">
        <v>0.2</v>
      </c>
      <c r="G15" s="31">
        <v>0.2</v>
      </c>
      <c r="H15" s="31"/>
      <c r="I15" s="32"/>
    </row>
    <row r="16" spans="1:9" ht="15" customHeight="1" x14ac:dyDescent="0.25">
      <c r="A16" s="71" t="s">
        <v>88</v>
      </c>
      <c r="B16" s="72"/>
      <c r="C16" s="72"/>
      <c r="D16" s="73"/>
      <c r="E16" s="31">
        <f>SUM(F16,H16)</f>
        <v>0.4</v>
      </c>
      <c r="F16" s="31">
        <f>SUM(F13:F15)</f>
        <v>0.4</v>
      </c>
      <c r="G16" s="31">
        <f>SUM(G13:G15)</f>
        <v>0.4</v>
      </c>
      <c r="H16" s="31">
        <f>SUM(H15:H15)</f>
        <v>0</v>
      </c>
      <c r="I16" s="32"/>
    </row>
    <row r="17" spans="1:9" ht="15" customHeight="1" x14ac:dyDescent="0.25">
      <c r="A17" s="69" t="s">
        <v>115</v>
      </c>
      <c r="B17" s="74"/>
      <c r="C17" s="74"/>
      <c r="D17" s="70"/>
      <c r="E17" s="33">
        <f>SUM(F17,H17)</f>
        <v>0.4</v>
      </c>
      <c r="F17" s="33">
        <f>SUM(F16:F16)</f>
        <v>0.4</v>
      </c>
      <c r="G17" s="33">
        <f>SUM(G16:G16)</f>
        <v>0.4</v>
      </c>
      <c r="H17" s="33">
        <f>SUM(H16:H16)</f>
        <v>0</v>
      </c>
    </row>
    <row r="18" spans="1:9" ht="15" customHeight="1" x14ac:dyDescent="0.25">
      <c r="A18" s="30"/>
      <c r="B18" s="30"/>
      <c r="C18" s="30"/>
      <c r="D18" s="30"/>
      <c r="E18" s="34"/>
      <c r="F18" s="34"/>
      <c r="G18" s="34"/>
      <c r="H18" s="34"/>
    </row>
    <row r="19" spans="1:9" ht="15" customHeight="1" x14ac:dyDescent="0.25">
      <c r="A19" s="30"/>
      <c r="B19" s="30"/>
      <c r="C19" s="30"/>
      <c r="D19" s="54"/>
      <c r="E19" s="32"/>
      <c r="F19" s="34"/>
      <c r="G19" s="34"/>
      <c r="H19" s="34"/>
      <c r="I19" s="34"/>
    </row>
    <row r="20" spans="1:9" x14ac:dyDescent="0.25">
      <c r="D20" s="54"/>
      <c r="E20" s="32"/>
    </row>
    <row r="21" spans="1:9" x14ac:dyDescent="0.25">
      <c r="E21" s="32"/>
    </row>
  </sheetData>
  <mergeCells count="20">
    <mergeCell ref="E1:H1"/>
    <mergeCell ref="E2:H2"/>
    <mergeCell ref="E3:H3"/>
    <mergeCell ref="E4:H4"/>
    <mergeCell ref="G8:H8"/>
    <mergeCell ref="A16:D16"/>
    <mergeCell ref="A17:D17"/>
    <mergeCell ref="B13:B15"/>
    <mergeCell ref="C13:C15"/>
    <mergeCell ref="A6:H6"/>
    <mergeCell ref="A9:A12"/>
    <mergeCell ref="B9:B12"/>
    <mergeCell ref="C9:C12"/>
    <mergeCell ref="D9:D12"/>
    <mergeCell ref="E9:E12"/>
    <mergeCell ref="F9:H9"/>
    <mergeCell ref="F10:G10"/>
    <mergeCell ref="H10:H12"/>
    <mergeCell ref="F11:F12"/>
    <mergeCell ref="G11:G12"/>
  </mergeCells>
  <pageMargins left="1.1417322834645669" right="0.35433070866141736" top="0.78740157480314965" bottom="0.59055118110236227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workbookViewId="0">
      <selection activeCell="O13" sqref="O13"/>
    </sheetView>
  </sheetViews>
  <sheetFormatPr defaultRowHeight="15" x14ac:dyDescent="0.25"/>
  <cols>
    <col min="1" max="1" width="6.28515625" style="29" customWidth="1"/>
    <col min="2" max="2" width="16" style="29" customWidth="1"/>
    <col min="3" max="3" width="31.85546875" style="29" customWidth="1"/>
    <col min="4" max="4" width="45.28515625" style="29" customWidth="1"/>
    <col min="5" max="6" width="7.42578125" style="29" customWidth="1"/>
    <col min="7" max="7" width="11.140625" style="29" customWidth="1"/>
    <col min="8" max="8" width="7.140625" style="29" customWidth="1"/>
    <col min="9" max="9" width="9.140625" style="29" hidden="1" customWidth="1"/>
    <col min="10" max="16384" width="9.140625" style="29"/>
  </cols>
  <sheetData>
    <row r="1" spans="1:10" ht="15" customHeight="1" x14ac:dyDescent="0.25">
      <c r="E1" s="83" t="s">
        <v>119</v>
      </c>
      <c r="F1" s="83"/>
      <c r="G1" s="83"/>
      <c r="H1" s="83"/>
    </row>
    <row r="2" spans="1:10" ht="15" customHeight="1" x14ac:dyDescent="0.25">
      <c r="E2" s="83" t="s">
        <v>128</v>
      </c>
      <c r="F2" s="83"/>
      <c r="G2" s="83"/>
      <c r="H2" s="83"/>
    </row>
    <row r="3" spans="1:10" ht="15" customHeight="1" x14ac:dyDescent="0.25">
      <c r="E3" s="83" t="s">
        <v>159</v>
      </c>
      <c r="F3" s="83"/>
      <c r="G3" s="83"/>
      <c r="H3" s="83"/>
    </row>
    <row r="4" spans="1:10" ht="15" customHeight="1" x14ac:dyDescent="0.25">
      <c r="E4" s="83" t="s">
        <v>120</v>
      </c>
      <c r="F4" s="83"/>
      <c r="G4" s="83"/>
      <c r="H4" s="83"/>
    </row>
    <row r="5" spans="1:10" ht="15" customHeight="1" x14ac:dyDescent="0.25">
      <c r="E5" s="65"/>
      <c r="F5" s="65"/>
      <c r="G5" s="65"/>
      <c r="H5" s="65"/>
    </row>
    <row r="6" spans="1:10" ht="13.5" customHeight="1" x14ac:dyDescent="0.25">
      <c r="A6" s="88" t="s">
        <v>154</v>
      </c>
      <c r="B6" s="88"/>
      <c r="C6" s="88"/>
      <c r="D6" s="88"/>
      <c r="E6" s="88"/>
      <c r="F6" s="88"/>
      <c r="G6" s="88"/>
      <c r="H6" s="88"/>
      <c r="I6" s="88"/>
    </row>
    <row r="7" spans="1:10" ht="14.25" customHeight="1" x14ac:dyDescent="0.25">
      <c r="G7" s="84" t="s">
        <v>114</v>
      </c>
      <c r="H7" s="84"/>
    </row>
    <row r="8" spans="1:10" ht="15.75" customHeight="1" x14ac:dyDescent="0.25">
      <c r="A8" s="82" t="s">
        <v>39</v>
      </c>
      <c r="B8" s="82" t="s">
        <v>51</v>
      </c>
      <c r="C8" s="82" t="s">
        <v>53</v>
      </c>
      <c r="D8" s="82" t="s">
        <v>62</v>
      </c>
      <c r="E8" s="82" t="s">
        <v>0</v>
      </c>
      <c r="F8" s="71" t="s">
        <v>1</v>
      </c>
      <c r="G8" s="72"/>
      <c r="H8" s="73"/>
    </row>
    <row r="9" spans="1:10" ht="12.75" customHeight="1" x14ac:dyDescent="0.25">
      <c r="A9" s="82"/>
      <c r="B9" s="82"/>
      <c r="C9" s="82"/>
      <c r="D9" s="82"/>
      <c r="E9" s="82"/>
      <c r="F9" s="71" t="s">
        <v>2</v>
      </c>
      <c r="G9" s="73"/>
      <c r="H9" s="82" t="s">
        <v>3</v>
      </c>
    </row>
    <row r="10" spans="1:10" ht="15" customHeight="1" x14ac:dyDescent="0.25">
      <c r="A10" s="82"/>
      <c r="B10" s="82"/>
      <c r="C10" s="82"/>
      <c r="D10" s="82"/>
      <c r="E10" s="82"/>
      <c r="F10" s="82" t="s">
        <v>4</v>
      </c>
      <c r="G10" s="82" t="s">
        <v>5</v>
      </c>
      <c r="H10" s="82"/>
    </row>
    <row r="11" spans="1:10" ht="15" customHeight="1" x14ac:dyDescent="0.25">
      <c r="A11" s="82"/>
      <c r="B11" s="82"/>
      <c r="C11" s="82"/>
      <c r="D11" s="82"/>
      <c r="E11" s="82"/>
      <c r="F11" s="82"/>
      <c r="G11" s="82"/>
      <c r="H11" s="82"/>
    </row>
    <row r="12" spans="1:10" ht="31.5" customHeight="1" x14ac:dyDescent="0.25">
      <c r="A12" s="41">
        <v>1</v>
      </c>
      <c r="B12" s="85" t="s">
        <v>34</v>
      </c>
      <c r="C12" s="48" t="s">
        <v>116</v>
      </c>
      <c r="D12" s="48" t="s">
        <v>117</v>
      </c>
      <c r="E12" s="49">
        <f t="shared" ref="E12:E35" si="0">SUM(F12,H12)</f>
        <v>0.9</v>
      </c>
      <c r="F12" s="50">
        <v>0.9</v>
      </c>
      <c r="G12" s="50">
        <v>0.7</v>
      </c>
      <c r="H12" s="50"/>
      <c r="I12" s="51"/>
      <c r="J12" s="51"/>
    </row>
    <row r="13" spans="1:10" ht="15" customHeight="1" x14ac:dyDescent="0.25">
      <c r="A13" s="41">
        <v>2</v>
      </c>
      <c r="B13" s="86"/>
      <c r="C13" s="48" t="s">
        <v>7</v>
      </c>
      <c r="D13" s="48" t="s">
        <v>54</v>
      </c>
      <c r="E13" s="49">
        <f t="shared" si="0"/>
        <v>0.8</v>
      </c>
      <c r="F13" s="50">
        <v>0.8</v>
      </c>
      <c r="G13" s="50">
        <v>0.6</v>
      </c>
      <c r="H13" s="50"/>
      <c r="I13" s="51"/>
      <c r="J13" s="51"/>
    </row>
    <row r="14" spans="1:10" ht="31.5" customHeight="1" x14ac:dyDescent="0.25">
      <c r="A14" s="41">
        <v>3</v>
      </c>
      <c r="B14" s="86"/>
      <c r="C14" s="48" t="s">
        <v>8</v>
      </c>
      <c r="D14" s="48" t="s">
        <v>55</v>
      </c>
      <c r="E14" s="49">
        <f t="shared" si="0"/>
        <v>1.4</v>
      </c>
      <c r="F14" s="50">
        <v>1.4</v>
      </c>
      <c r="G14" s="50">
        <v>1.1000000000000001</v>
      </c>
      <c r="H14" s="50"/>
      <c r="I14" s="51"/>
      <c r="J14" s="51"/>
    </row>
    <row r="15" spans="1:10" ht="30" customHeight="1" x14ac:dyDescent="0.25">
      <c r="A15" s="41">
        <v>4</v>
      </c>
      <c r="B15" s="86"/>
      <c r="C15" s="48" t="s">
        <v>48</v>
      </c>
      <c r="D15" s="48" t="s">
        <v>56</v>
      </c>
      <c r="E15" s="49">
        <f t="shared" si="0"/>
        <v>0.7</v>
      </c>
      <c r="F15" s="50">
        <v>0.7</v>
      </c>
      <c r="G15" s="50">
        <v>0.5</v>
      </c>
      <c r="H15" s="50"/>
      <c r="I15" s="51"/>
      <c r="J15" s="51"/>
    </row>
    <row r="16" spans="1:10" ht="15" customHeight="1" x14ac:dyDescent="0.25">
      <c r="A16" s="41">
        <v>5</v>
      </c>
      <c r="B16" s="86"/>
      <c r="C16" s="48" t="s">
        <v>103</v>
      </c>
      <c r="D16" s="48" t="s">
        <v>104</v>
      </c>
      <c r="E16" s="49">
        <f t="shared" si="0"/>
        <v>2.5</v>
      </c>
      <c r="F16" s="50">
        <v>2.5</v>
      </c>
      <c r="G16" s="50">
        <v>1.9</v>
      </c>
      <c r="H16" s="50"/>
      <c r="I16" s="51"/>
      <c r="J16" s="51"/>
    </row>
    <row r="17" spans="1:10" ht="15" customHeight="1" x14ac:dyDescent="0.25">
      <c r="A17" s="41">
        <v>6</v>
      </c>
      <c r="B17" s="86"/>
      <c r="C17" s="48" t="s">
        <v>30</v>
      </c>
      <c r="D17" s="48" t="s">
        <v>57</v>
      </c>
      <c r="E17" s="49">
        <f t="shared" si="0"/>
        <v>0.8</v>
      </c>
      <c r="F17" s="50">
        <v>0.8</v>
      </c>
      <c r="G17" s="50">
        <v>0.6</v>
      </c>
      <c r="H17" s="50"/>
      <c r="I17" s="51"/>
      <c r="J17" s="51"/>
    </row>
    <row r="18" spans="1:10" ht="15" customHeight="1" x14ac:dyDescent="0.25">
      <c r="A18" s="41">
        <v>7</v>
      </c>
      <c r="B18" s="86"/>
      <c r="C18" s="48" t="s">
        <v>9</v>
      </c>
      <c r="D18" s="48" t="s">
        <v>58</v>
      </c>
      <c r="E18" s="49">
        <f t="shared" si="0"/>
        <v>1.3</v>
      </c>
      <c r="F18" s="50">
        <v>1.3</v>
      </c>
      <c r="G18" s="50">
        <v>1</v>
      </c>
      <c r="H18" s="50"/>
      <c r="I18" s="51"/>
      <c r="J18" s="51"/>
    </row>
    <row r="19" spans="1:10" ht="15" customHeight="1" x14ac:dyDescent="0.25">
      <c r="A19" s="41">
        <v>8</v>
      </c>
      <c r="B19" s="86"/>
      <c r="C19" s="48" t="s">
        <v>10</v>
      </c>
      <c r="D19" s="48" t="s">
        <v>59</v>
      </c>
      <c r="E19" s="49">
        <f t="shared" si="0"/>
        <v>0.9</v>
      </c>
      <c r="F19" s="50">
        <v>0.9</v>
      </c>
      <c r="G19" s="50">
        <v>0.7</v>
      </c>
      <c r="H19" s="50"/>
      <c r="I19" s="51"/>
      <c r="J19" s="51"/>
    </row>
    <row r="20" spans="1:10" ht="15" customHeight="1" x14ac:dyDescent="0.25">
      <c r="A20" s="41">
        <v>9</v>
      </c>
      <c r="B20" s="86"/>
      <c r="C20" s="48" t="s">
        <v>95</v>
      </c>
      <c r="D20" s="48" t="s">
        <v>96</v>
      </c>
      <c r="E20" s="49">
        <f t="shared" si="0"/>
        <v>1.6</v>
      </c>
      <c r="F20" s="50">
        <v>1.6</v>
      </c>
      <c r="G20" s="50">
        <v>1.2</v>
      </c>
      <c r="H20" s="50"/>
      <c r="I20" s="51"/>
      <c r="J20" s="51"/>
    </row>
    <row r="21" spans="1:10" ht="15" customHeight="1" x14ac:dyDescent="0.25">
      <c r="A21" s="41">
        <v>11</v>
      </c>
      <c r="B21" s="86"/>
      <c r="C21" s="48" t="s">
        <v>31</v>
      </c>
      <c r="D21" s="48" t="s">
        <v>60</v>
      </c>
      <c r="E21" s="49">
        <f t="shared" si="0"/>
        <v>0.7</v>
      </c>
      <c r="F21" s="50">
        <v>0.7</v>
      </c>
      <c r="G21" s="50">
        <v>0.5</v>
      </c>
      <c r="H21" s="50"/>
      <c r="I21" s="51"/>
      <c r="J21" s="51"/>
    </row>
    <row r="22" spans="1:10" ht="15" customHeight="1" x14ac:dyDescent="0.25">
      <c r="A22" s="41">
        <v>12</v>
      </c>
      <c r="B22" s="86"/>
      <c r="C22" s="48" t="s">
        <v>11</v>
      </c>
      <c r="D22" s="48" t="s">
        <v>61</v>
      </c>
      <c r="E22" s="49">
        <f t="shared" si="0"/>
        <v>0.7</v>
      </c>
      <c r="F22" s="50">
        <v>0.7</v>
      </c>
      <c r="G22" s="50">
        <v>0.5</v>
      </c>
      <c r="H22" s="50"/>
      <c r="I22" s="51"/>
      <c r="J22" s="51"/>
    </row>
    <row r="23" spans="1:10" ht="29.25" customHeight="1" x14ac:dyDescent="0.25">
      <c r="A23" s="41">
        <v>13</v>
      </c>
      <c r="B23" s="86"/>
      <c r="C23" s="48" t="s">
        <v>105</v>
      </c>
      <c r="D23" s="48" t="s">
        <v>106</v>
      </c>
      <c r="E23" s="49">
        <f t="shared" si="0"/>
        <v>0.8</v>
      </c>
      <c r="F23" s="50">
        <v>0.8</v>
      </c>
      <c r="G23" s="50">
        <v>0.6</v>
      </c>
      <c r="H23" s="50"/>
      <c r="I23" s="51"/>
      <c r="J23" s="51"/>
    </row>
    <row r="24" spans="1:10" ht="15" customHeight="1" x14ac:dyDescent="0.25">
      <c r="A24" s="41">
        <v>14</v>
      </c>
      <c r="B24" s="86"/>
      <c r="C24" s="48" t="s">
        <v>14</v>
      </c>
      <c r="D24" s="48" t="s">
        <v>72</v>
      </c>
      <c r="E24" s="49">
        <f t="shared" si="0"/>
        <v>1.6</v>
      </c>
      <c r="F24" s="50">
        <v>1.6</v>
      </c>
      <c r="G24" s="50">
        <v>1.2</v>
      </c>
      <c r="H24" s="50"/>
      <c r="I24" s="51"/>
      <c r="J24" s="51"/>
    </row>
    <row r="25" spans="1:10" ht="15" customHeight="1" x14ac:dyDescent="0.25">
      <c r="A25" s="41">
        <v>15</v>
      </c>
      <c r="B25" s="86"/>
      <c r="C25" s="48" t="s">
        <v>15</v>
      </c>
      <c r="D25" s="48" t="s">
        <v>73</v>
      </c>
      <c r="E25" s="49">
        <f t="shared" si="0"/>
        <v>2.2000000000000002</v>
      </c>
      <c r="F25" s="52">
        <v>2.2000000000000002</v>
      </c>
      <c r="G25" s="50">
        <v>1.7</v>
      </c>
      <c r="H25" s="50"/>
      <c r="I25" s="51"/>
      <c r="J25" s="51"/>
    </row>
    <row r="26" spans="1:10" ht="15" customHeight="1" x14ac:dyDescent="0.25">
      <c r="A26" s="41">
        <v>16</v>
      </c>
      <c r="B26" s="86"/>
      <c r="C26" s="48" t="s">
        <v>23</v>
      </c>
      <c r="D26" s="48" t="s">
        <v>74</v>
      </c>
      <c r="E26" s="49">
        <f t="shared" si="0"/>
        <v>5.9</v>
      </c>
      <c r="F26" s="52">
        <v>5.9</v>
      </c>
      <c r="G26" s="50">
        <v>4.5</v>
      </c>
      <c r="H26" s="50"/>
      <c r="I26" s="51"/>
      <c r="J26" s="51"/>
    </row>
    <row r="27" spans="1:10" ht="15" customHeight="1" x14ac:dyDescent="0.25">
      <c r="A27" s="41">
        <v>17</v>
      </c>
      <c r="B27" s="86"/>
      <c r="C27" s="48" t="s">
        <v>24</v>
      </c>
      <c r="D27" s="48" t="s">
        <v>75</v>
      </c>
      <c r="E27" s="49">
        <f t="shared" si="0"/>
        <v>11</v>
      </c>
      <c r="F27" s="50">
        <v>11</v>
      </c>
      <c r="G27" s="50">
        <v>8.4</v>
      </c>
      <c r="H27" s="50"/>
      <c r="I27" s="51"/>
      <c r="J27" s="51"/>
    </row>
    <row r="28" spans="1:10" ht="15" customHeight="1" x14ac:dyDescent="0.25">
      <c r="A28" s="41">
        <v>18</v>
      </c>
      <c r="B28" s="86"/>
      <c r="C28" s="48" t="s">
        <v>25</v>
      </c>
      <c r="D28" s="48" t="s">
        <v>76</v>
      </c>
      <c r="E28" s="49">
        <f t="shared" si="0"/>
        <v>8.1999999999999993</v>
      </c>
      <c r="F28" s="50">
        <v>8.1999999999999993</v>
      </c>
      <c r="G28" s="50">
        <v>6.3</v>
      </c>
      <c r="H28" s="50"/>
      <c r="I28" s="51"/>
      <c r="J28" s="51"/>
    </row>
    <row r="29" spans="1:10" ht="15" customHeight="1" x14ac:dyDescent="0.25">
      <c r="A29" s="41">
        <v>19</v>
      </c>
      <c r="B29" s="86"/>
      <c r="C29" s="48" t="s">
        <v>26</v>
      </c>
      <c r="D29" s="48" t="s">
        <v>77</v>
      </c>
      <c r="E29" s="49">
        <f t="shared" si="0"/>
        <v>9.3000000000000007</v>
      </c>
      <c r="F29" s="52">
        <v>9.3000000000000007</v>
      </c>
      <c r="G29" s="50">
        <v>7.1</v>
      </c>
      <c r="H29" s="50"/>
      <c r="I29" s="51"/>
      <c r="J29" s="51"/>
    </row>
    <row r="30" spans="1:10" ht="15" customHeight="1" x14ac:dyDescent="0.25">
      <c r="A30" s="41">
        <v>20</v>
      </c>
      <c r="B30" s="86"/>
      <c r="C30" s="48" t="s">
        <v>27</v>
      </c>
      <c r="D30" s="48" t="s">
        <v>78</v>
      </c>
      <c r="E30" s="49">
        <f t="shared" si="0"/>
        <v>8.8000000000000007</v>
      </c>
      <c r="F30" s="50">
        <v>8.8000000000000007</v>
      </c>
      <c r="G30" s="50">
        <v>6.7</v>
      </c>
      <c r="H30" s="50"/>
      <c r="I30" s="51"/>
      <c r="J30" s="51"/>
    </row>
    <row r="31" spans="1:10" ht="15" customHeight="1" x14ac:dyDescent="0.25">
      <c r="A31" s="41">
        <v>21</v>
      </c>
      <c r="B31" s="87"/>
      <c r="C31" s="48" t="s">
        <v>28</v>
      </c>
      <c r="D31" s="48" t="s">
        <v>79</v>
      </c>
      <c r="E31" s="49">
        <f t="shared" si="0"/>
        <v>8.4</v>
      </c>
      <c r="F31" s="50">
        <v>8.4</v>
      </c>
      <c r="G31" s="50">
        <v>6.4</v>
      </c>
      <c r="H31" s="50"/>
      <c r="I31" s="51"/>
      <c r="J31" s="51"/>
    </row>
    <row r="32" spans="1:10" ht="15" customHeight="1" x14ac:dyDescent="0.25">
      <c r="A32" s="41">
        <v>22</v>
      </c>
      <c r="B32" s="86" t="s">
        <v>34</v>
      </c>
      <c r="C32" s="48" t="s">
        <v>12</v>
      </c>
      <c r="D32" s="48" t="s">
        <v>80</v>
      </c>
      <c r="E32" s="49">
        <f t="shared" si="0"/>
        <v>2.6</v>
      </c>
      <c r="F32" s="50">
        <v>2.6</v>
      </c>
      <c r="G32" s="50">
        <v>2</v>
      </c>
      <c r="H32" s="50"/>
      <c r="I32" s="51"/>
      <c r="J32" s="51"/>
    </row>
    <row r="33" spans="1:14" ht="30" customHeight="1" x14ac:dyDescent="0.25">
      <c r="A33" s="41">
        <v>23</v>
      </c>
      <c r="B33" s="86"/>
      <c r="C33" s="48" t="s">
        <v>97</v>
      </c>
      <c r="D33" s="48" t="s">
        <v>98</v>
      </c>
      <c r="E33" s="49">
        <f t="shared" si="0"/>
        <v>2.9</v>
      </c>
      <c r="F33" s="50">
        <v>2.9</v>
      </c>
      <c r="G33" s="50">
        <v>2.2000000000000002</v>
      </c>
      <c r="H33" s="50"/>
      <c r="I33" s="51"/>
      <c r="J33" s="51"/>
    </row>
    <row r="34" spans="1:14" ht="15" customHeight="1" x14ac:dyDescent="0.25">
      <c r="A34" s="41">
        <v>24</v>
      </c>
      <c r="B34" s="86"/>
      <c r="C34" s="48" t="s">
        <v>13</v>
      </c>
      <c r="D34" s="48" t="s">
        <v>93</v>
      </c>
      <c r="E34" s="49">
        <f t="shared" si="0"/>
        <v>2.6</v>
      </c>
      <c r="F34" s="50">
        <v>2.6</v>
      </c>
      <c r="G34" s="50">
        <v>2</v>
      </c>
      <c r="H34" s="50"/>
      <c r="I34" s="51"/>
      <c r="J34" s="51"/>
    </row>
    <row r="35" spans="1:14" ht="17.25" customHeight="1" x14ac:dyDescent="0.25">
      <c r="A35" s="41">
        <v>25</v>
      </c>
      <c r="B35" s="86"/>
      <c r="C35" s="48" t="s">
        <v>16</v>
      </c>
      <c r="D35" s="48" t="s">
        <v>83</v>
      </c>
      <c r="E35" s="49">
        <f t="shared" si="0"/>
        <v>0.2</v>
      </c>
      <c r="F35" s="50">
        <v>0.2</v>
      </c>
      <c r="G35" s="50">
        <v>0.1</v>
      </c>
      <c r="H35" s="50"/>
      <c r="I35" s="51"/>
      <c r="J35" s="51"/>
    </row>
    <row r="36" spans="1:14" ht="15" customHeight="1" x14ac:dyDescent="0.25">
      <c r="A36" s="41">
        <v>36</v>
      </c>
      <c r="B36" s="85" t="s">
        <v>35</v>
      </c>
      <c r="C36" s="75" t="s">
        <v>6</v>
      </c>
      <c r="D36" s="48" t="s">
        <v>107</v>
      </c>
      <c r="E36" s="31">
        <f>SUM(F36,H36)</f>
        <v>771</v>
      </c>
      <c r="F36" s="52">
        <f>SUM(F37)</f>
        <v>0</v>
      </c>
      <c r="G36" s="52">
        <f>SUM(G37)</f>
        <v>0</v>
      </c>
      <c r="H36" s="31">
        <f>SUM(H37:H38)</f>
        <v>771</v>
      </c>
      <c r="I36" s="51"/>
      <c r="J36" s="51"/>
    </row>
    <row r="37" spans="1:14" ht="43.5" customHeight="1" x14ac:dyDescent="0.25">
      <c r="A37" s="41" t="s">
        <v>127</v>
      </c>
      <c r="B37" s="86"/>
      <c r="C37" s="76"/>
      <c r="D37" s="5" t="s">
        <v>126</v>
      </c>
      <c r="E37" s="31">
        <f>SUM(F37,H37)</f>
        <v>220</v>
      </c>
      <c r="F37" s="43"/>
      <c r="G37" s="31"/>
      <c r="H37" s="31">
        <v>220</v>
      </c>
      <c r="M37" s="32"/>
      <c r="N37" s="35"/>
    </row>
    <row r="38" spans="1:14" ht="63" customHeight="1" x14ac:dyDescent="0.25">
      <c r="A38" s="41" t="s">
        <v>133</v>
      </c>
      <c r="B38" s="87"/>
      <c r="C38" s="77"/>
      <c r="D38" s="12" t="s">
        <v>135</v>
      </c>
      <c r="E38" s="31">
        <f>SUM(F38,H38)</f>
        <v>551</v>
      </c>
      <c r="F38" s="43"/>
      <c r="G38" s="31"/>
      <c r="H38" s="31">
        <v>551</v>
      </c>
      <c r="M38" s="32"/>
      <c r="N38" s="35"/>
    </row>
    <row r="39" spans="1:14" ht="18.75" customHeight="1" x14ac:dyDescent="0.25">
      <c r="A39" s="42">
        <v>37</v>
      </c>
      <c r="B39" s="56" t="s">
        <v>36</v>
      </c>
      <c r="C39" s="22" t="s">
        <v>50</v>
      </c>
      <c r="D39" s="12" t="s">
        <v>64</v>
      </c>
      <c r="E39" s="31">
        <f t="shared" ref="E39:E72" si="1">SUM(F39,H39)</f>
        <v>2.4</v>
      </c>
      <c r="F39" s="31">
        <v>2.4</v>
      </c>
      <c r="G39" s="31">
        <v>1.8</v>
      </c>
      <c r="H39" s="31"/>
      <c r="I39" s="32"/>
    </row>
    <row r="40" spans="1:14" ht="15.75" customHeight="1" x14ac:dyDescent="0.25">
      <c r="A40" s="42">
        <v>39</v>
      </c>
      <c r="B40" s="85" t="s">
        <v>34</v>
      </c>
      <c r="C40" s="13" t="s">
        <v>17</v>
      </c>
      <c r="D40" s="13" t="s">
        <v>81</v>
      </c>
      <c r="E40" s="31">
        <f t="shared" si="1"/>
        <v>2.5</v>
      </c>
      <c r="F40" s="31">
        <v>2.5</v>
      </c>
      <c r="G40" s="31">
        <v>1.9</v>
      </c>
      <c r="H40" s="31"/>
      <c r="I40" s="32"/>
    </row>
    <row r="41" spans="1:14" ht="15.75" customHeight="1" x14ac:dyDescent="0.25">
      <c r="A41" s="42">
        <v>40</v>
      </c>
      <c r="B41" s="86"/>
      <c r="C41" s="13" t="s">
        <v>18</v>
      </c>
      <c r="D41" s="13" t="s">
        <v>82</v>
      </c>
      <c r="E41" s="31">
        <f t="shared" si="1"/>
        <v>0.4</v>
      </c>
      <c r="F41" s="31">
        <v>0.4</v>
      </c>
      <c r="G41" s="31">
        <v>0.3</v>
      </c>
      <c r="H41" s="31"/>
      <c r="I41" s="32"/>
    </row>
    <row r="42" spans="1:14" ht="15.75" customHeight="1" x14ac:dyDescent="0.25">
      <c r="A42" s="42">
        <v>41</v>
      </c>
      <c r="B42" s="87"/>
      <c r="C42" s="22" t="s">
        <v>99</v>
      </c>
      <c r="D42" s="22" t="s">
        <v>94</v>
      </c>
      <c r="E42" s="31">
        <f t="shared" si="1"/>
        <v>1.3</v>
      </c>
      <c r="F42" s="31">
        <v>1.3</v>
      </c>
      <c r="G42" s="31">
        <v>1</v>
      </c>
      <c r="H42" s="31"/>
      <c r="I42" s="32"/>
    </row>
    <row r="43" spans="1:14" ht="15.75" customHeight="1" x14ac:dyDescent="0.25">
      <c r="A43" s="42">
        <v>42</v>
      </c>
      <c r="B43" s="85" t="s">
        <v>36</v>
      </c>
      <c r="C43" s="13" t="s">
        <v>111</v>
      </c>
      <c r="D43" s="13" t="s">
        <v>110</v>
      </c>
      <c r="E43" s="31">
        <f t="shared" si="1"/>
        <v>2</v>
      </c>
      <c r="F43" s="31">
        <v>2</v>
      </c>
      <c r="G43" s="31">
        <v>1.5</v>
      </c>
      <c r="H43" s="31"/>
      <c r="I43" s="32"/>
    </row>
    <row r="44" spans="1:14" ht="15.75" customHeight="1" x14ac:dyDescent="0.25">
      <c r="A44" s="42">
        <v>43</v>
      </c>
      <c r="B44" s="86"/>
      <c r="C44" s="13" t="s">
        <v>42</v>
      </c>
      <c r="D44" s="13" t="s">
        <v>63</v>
      </c>
      <c r="E44" s="31">
        <f t="shared" si="1"/>
        <v>8.3000000000000007</v>
      </c>
      <c r="F44" s="31">
        <v>8.3000000000000007</v>
      </c>
      <c r="G44" s="31">
        <v>6.3</v>
      </c>
      <c r="H44" s="31"/>
      <c r="I44" s="32"/>
    </row>
    <row r="45" spans="1:14" ht="25.5" customHeight="1" x14ac:dyDescent="0.25">
      <c r="A45" s="42">
        <v>44</v>
      </c>
      <c r="B45" s="87"/>
      <c r="C45" s="13" t="s">
        <v>100</v>
      </c>
      <c r="D45" s="13" t="s">
        <v>113</v>
      </c>
      <c r="E45" s="31">
        <f t="shared" si="1"/>
        <v>0.3</v>
      </c>
      <c r="F45" s="31">
        <v>0.3</v>
      </c>
      <c r="G45" s="31">
        <v>0.2</v>
      </c>
      <c r="H45" s="31"/>
      <c r="I45" s="32"/>
    </row>
    <row r="46" spans="1:14" ht="25.5" customHeight="1" x14ac:dyDescent="0.25">
      <c r="A46" s="42">
        <v>45</v>
      </c>
      <c r="B46" s="85" t="s">
        <v>38</v>
      </c>
      <c r="C46" s="13" t="s">
        <v>19</v>
      </c>
      <c r="D46" s="13" t="s">
        <v>89</v>
      </c>
      <c r="E46" s="31">
        <f t="shared" si="1"/>
        <v>1.2</v>
      </c>
      <c r="F46" s="31">
        <v>1.2</v>
      </c>
      <c r="G46" s="31">
        <v>0.9</v>
      </c>
      <c r="H46" s="31"/>
      <c r="I46" s="32"/>
    </row>
    <row r="47" spans="1:14" ht="28.5" customHeight="1" x14ac:dyDescent="0.25">
      <c r="A47" s="42">
        <v>46</v>
      </c>
      <c r="B47" s="86"/>
      <c r="C47" s="13" t="s">
        <v>108</v>
      </c>
      <c r="D47" s="13" t="s">
        <v>109</v>
      </c>
      <c r="E47" s="31">
        <f t="shared" si="1"/>
        <v>0.8</v>
      </c>
      <c r="F47" s="31">
        <v>0.8</v>
      </c>
      <c r="G47" s="31">
        <v>0.6</v>
      </c>
      <c r="H47" s="31"/>
      <c r="I47" s="32"/>
    </row>
    <row r="48" spans="1:14" ht="15.75" customHeight="1" x14ac:dyDescent="0.25">
      <c r="A48" s="42">
        <v>47</v>
      </c>
      <c r="B48" s="86"/>
      <c r="C48" s="37" t="s">
        <v>46</v>
      </c>
      <c r="D48" s="13" t="s">
        <v>65</v>
      </c>
      <c r="E48" s="31">
        <f t="shared" si="1"/>
        <v>1.6</v>
      </c>
      <c r="F48" s="31">
        <v>1.6</v>
      </c>
      <c r="G48" s="31">
        <v>1.2</v>
      </c>
      <c r="H48" s="31"/>
      <c r="I48" s="32"/>
    </row>
    <row r="49" spans="1:11" ht="30.75" customHeight="1" x14ac:dyDescent="0.25">
      <c r="A49" s="42">
        <v>48</v>
      </c>
      <c r="B49" s="86"/>
      <c r="C49" s="13" t="s">
        <v>20</v>
      </c>
      <c r="D49" s="13" t="s">
        <v>66</v>
      </c>
      <c r="E49" s="31">
        <f t="shared" si="1"/>
        <v>1.3</v>
      </c>
      <c r="F49" s="31">
        <v>1.3</v>
      </c>
      <c r="G49" s="31">
        <v>1</v>
      </c>
      <c r="H49" s="31"/>
      <c r="I49" s="32"/>
    </row>
    <row r="50" spans="1:11" ht="15.75" customHeight="1" x14ac:dyDescent="0.25">
      <c r="A50" s="42">
        <v>49</v>
      </c>
      <c r="B50" s="87"/>
      <c r="C50" s="13" t="s">
        <v>33</v>
      </c>
      <c r="D50" s="13" t="s">
        <v>67</v>
      </c>
      <c r="E50" s="31">
        <f t="shared" si="1"/>
        <v>0.3</v>
      </c>
      <c r="F50" s="31">
        <v>0.3</v>
      </c>
      <c r="G50" s="31">
        <v>0.2</v>
      </c>
      <c r="H50" s="31"/>
      <c r="I50" s="32"/>
    </row>
    <row r="51" spans="1:11" ht="15.75" customHeight="1" x14ac:dyDescent="0.25">
      <c r="A51" s="42">
        <v>50</v>
      </c>
      <c r="B51" s="85" t="s">
        <v>38</v>
      </c>
      <c r="C51" s="13" t="s">
        <v>44</v>
      </c>
      <c r="D51" s="13" t="s">
        <v>68</v>
      </c>
      <c r="E51" s="31">
        <f t="shared" si="1"/>
        <v>0.3</v>
      </c>
      <c r="F51" s="31">
        <v>0.3</v>
      </c>
      <c r="G51" s="31">
        <v>0.2</v>
      </c>
      <c r="H51" s="31"/>
      <c r="I51" s="32"/>
    </row>
    <row r="52" spans="1:11" ht="15.75" customHeight="1" x14ac:dyDescent="0.25">
      <c r="A52" s="42">
        <v>51</v>
      </c>
      <c r="B52" s="86"/>
      <c r="C52" s="13" t="s">
        <v>21</v>
      </c>
      <c r="D52" s="13" t="s">
        <v>69</v>
      </c>
      <c r="E52" s="31">
        <f t="shared" si="1"/>
        <v>0.3</v>
      </c>
      <c r="F52" s="31">
        <v>0.3</v>
      </c>
      <c r="G52" s="31">
        <v>0.2</v>
      </c>
      <c r="H52" s="31"/>
      <c r="I52" s="32"/>
    </row>
    <row r="53" spans="1:11" ht="15.75" customHeight="1" x14ac:dyDescent="0.25">
      <c r="A53" s="42">
        <v>52</v>
      </c>
      <c r="B53" s="87"/>
      <c r="C53" s="13" t="s">
        <v>47</v>
      </c>
      <c r="D53" s="13" t="s">
        <v>70</v>
      </c>
      <c r="E53" s="31">
        <f t="shared" si="1"/>
        <v>0.6</v>
      </c>
      <c r="F53" s="31">
        <v>0.6</v>
      </c>
      <c r="G53" s="31">
        <v>0.5</v>
      </c>
      <c r="H53" s="31"/>
      <c r="I53" s="32"/>
    </row>
    <row r="54" spans="1:11" ht="30" customHeight="1" x14ac:dyDescent="0.25">
      <c r="A54" s="42">
        <v>53</v>
      </c>
      <c r="B54" s="56" t="s">
        <v>37</v>
      </c>
      <c r="C54" s="13" t="s">
        <v>45</v>
      </c>
      <c r="D54" s="13" t="s">
        <v>52</v>
      </c>
      <c r="E54" s="31">
        <f t="shared" si="1"/>
        <v>0.3</v>
      </c>
      <c r="F54" s="31">
        <v>0.3</v>
      </c>
      <c r="G54" s="31">
        <v>0.2</v>
      </c>
      <c r="H54" s="31"/>
      <c r="I54" s="32"/>
    </row>
    <row r="55" spans="1:11" ht="18.75" customHeight="1" x14ac:dyDescent="0.25">
      <c r="A55" s="42">
        <v>54</v>
      </c>
      <c r="B55" s="56" t="s">
        <v>37</v>
      </c>
      <c r="C55" s="22" t="s">
        <v>6</v>
      </c>
      <c r="D55" s="13" t="s">
        <v>71</v>
      </c>
      <c r="E55" s="31">
        <f t="shared" si="1"/>
        <v>14</v>
      </c>
      <c r="F55" s="31">
        <v>14</v>
      </c>
      <c r="G55" s="31">
        <v>10.7</v>
      </c>
      <c r="H55" s="31"/>
      <c r="I55" s="32"/>
    </row>
    <row r="56" spans="1:11" ht="27.75" customHeight="1" x14ac:dyDescent="0.25">
      <c r="A56" s="42">
        <v>55</v>
      </c>
      <c r="B56" s="85" t="s">
        <v>36</v>
      </c>
      <c r="C56" s="13" t="s">
        <v>116</v>
      </c>
      <c r="D56" s="92" t="s">
        <v>49</v>
      </c>
      <c r="E56" s="31">
        <f t="shared" si="1"/>
        <v>0.2</v>
      </c>
      <c r="F56" s="31">
        <v>0.2</v>
      </c>
      <c r="G56" s="31">
        <v>0.2</v>
      </c>
      <c r="H56" s="31"/>
      <c r="I56" s="32"/>
    </row>
    <row r="57" spans="1:11" ht="16.5" customHeight="1" x14ac:dyDescent="0.25">
      <c r="A57" s="42">
        <v>56</v>
      </c>
      <c r="B57" s="86"/>
      <c r="C57" s="13" t="s">
        <v>7</v>
      </c>
      <c r="D57" s="92"/>
      <c r="E57" s="31">
        <f t="shared" si="1"/>
        <v>0.2</v>
      </c>
      <c r="F57" s="31">
        <v>0.2</v>
      </c>
      <c r="G57" s="31">
        <v>0.2</v>
      </c>
      <c r="H57" s="31"/>
      <c r="I57" s="32"/>
    </row>
    <row r="58" spans="1:11" ht="16.5" customHeight="1" x14ac:dyDescent="0.25">
      <c r="A58" s="42">
        <v>57</v>
      </c>
      <c r="B58" s="86"/>
      <c r="C58" s="13" t="s">
        <v>103</v>
      </c>
      <c r="D58" s="92"/>
      <c r="E58" s="31">
        <f t="shared" si="1"/>
        <v>0.2</v>
      </c>
      <c r="F58" s="31">
        <v>0.2</v>
      </c>
      <c r="G58" s="31">
        <v>0.2</v>
      </c>
      <c r="H58" s="31"/>
      <c r="I58" s="32"/>
    </row>
    <row r="59" spans="1:11" ht="16.5" customHeight="1" x14ac:dyDescent="0.25">
      <c r="A59" s="42">
        <v>58</v>
      </c>
      <c r="B59" s="86"/>
      <c r="C59" s="13" t="s">
        <v>30</v>
      </c>
      <c r="D59" s="92"/>
      <c r="E59" s="31">
        <f t="shared" si="1"/>
        <v>0.2</v>
      </c>
      <c r="F59" s="31">
        <v>0.2</v>
      </c>
      <c r="G59" s="31">
        <v>0.2</v>
      </c>
      <c r="H59" s="31"/>
      <c r="I59" s="32"/>
    </row>
    <row r="60" spans="1:11" ht="16.5" customHeight="1" x14ac:dyDescent="0.25">
      <c r="A60" s="42">
        <v>59</v>
      </c>
      <c r="B60" s="86"/>
      <c r="C60" s="13" t="s">
        <v>9</v>
      </c>
      <c r="D60" s="92"/>
      <c r="E60" s="31">
        <f t="shared" si="1"/>
        <v>0.2</v>
      </c>
      <c r="F60" s="31">
        <v>0.2</v>
      </c>
      <c r="G60" s="31">
        <v>0.2</v>
      </c>
      <c r="H60" s="31"/>
      <c r="I60" s="32"/>
    </row>
    <row r="61" spans="1:11" ht="16.5" customHeight="1" x14ac:dyDescent="0.25">
      <c r="A61" s="42">
        <v>60</v>
      </c>
      <c r="B61" s="86"/>
      <c r="C61" s="1" t="s">
        <v>95</v>
      </c>
      <c r="D61" s="92"/>
      <c r="E61" s="31">
        <f t="shared" si="1"/>
        <v>0.2</v>
      </c>
      <c r="F61" s="31">
        <v>0.2</v>
      </c>
      <c r="G61" s="31">
        <v>0.2</v>
      </c>
      <c r="H61" s="31"/>
      <c r="I61" s="32"/>
    </row>
    <row r="62" spans="1:11" ht="16.5" customHeight="1" x14ac:dyDescent="0.25">
      <c r="A62" s="42">
        <v>61</v>
      </c>
      <c r="B62" s="86"/>
      <c r="C62" s="13" t="s">
        <v>102</v>
      </c>
      <c r="D62" s="92"/>
      <c r="E62" s="31">
        <f t="shared" si="1"/>
        <v>0.2</v>
      </c>
      <c r="F62" s="31">
        <v>0.2</v>
      </c>
      <c r="G62" s="31">
        <v>0.2</v>
      </c>
      <c r="H62" s="31"/>
      <c r="I62" s="32"/>
    </row>
    <row r="63" spans="1:11" ht="16.5" customHeight="1" x14ac:dyDescent="0.25">
      <c r="A63" s="42">
        <v>62</v>
      </c>
      <c r="B63" s="86"/>
      <c r="C63" s="13" t="s">
        <v>11</v>
      </c>
      <c r="D63" s="92"/>
      <c r="E63" s="31">
        <f t="shared" si="1"/>
        <v>0.2</v>
      </c>
      <c r="F63" s="31">
        <v>0.2</v>
      </c>
      <c r="G63" s="31">
        <v>0.2</v>
      </c>
      <c r="H63" s="31"/>
      <c r="I63" s="32"/>
    </row>
    <row r="64" spans="1:11" ht="27" customHeight="1" x14ac:dyDescent="0.25">
      <c r="A64" s="42">
        <v>63</v>
      </c>
      <c r="B64" s="87"/>
      <c r="C64" s="13" t="s">
        <v>105</v>
      </c>
      <c r="D64" s="92"/>
      <c r="E64" s="31">
        <f t="shared" si="1"/>
        <v>0.5</v>
      </c>
      <c r="F64" s="31">
        <v>0.5</v>
      </c>
      <c r="G64" s="31">
        <v>0.4</v>
      </c>
      <c r="H64" s="31"/>
      <c r="I64" s="32"/>
      <c r="J64" s="32"/>
      <c r="K64" s="32"/>
    </row>
    <row r="65" spans="1:11" ht="45" customHeight="1" x14ac:dyDescent="0.25">
      <c r="A65" s="42">
        <v>64</v>
      </c>
      <c r="B65" s="56" t="s">
        <v>150</v>
      </c>
      <c r="C65" s="22" t="s">
        <v>6</v>
      </c>
      <c r="D65" s="37" t="s">
        <v>148</v>
      </c>
      <c r="E65" s="31">
        <f t="shared" si="1"/>
        <v>1302.8</v>
      </c>
      <c r="F65" s="31">
        <v>514.79999999999995</v>
      </c>
      <c r="G65" s="31"/>
      <c r="H65" s="31">
        <v>788</v>
      </c>
      <c r="I65" s="32"/>
      <c r="J65" s="32"/>
      <c r="K65" s="32"/>
    </row>
    <row r="66" spans="1:11" ht="18" customHeight="1" x14ac:dyDescent="0.25">
      <c r="A66" s="89" t="s">
        <v>84</v>
      </c>
      <c r="B66" s="90"/>
      <c r="C66" s="90"/>
      <c r="D66" s="91"/>
      <c r="E66" s="31">
        <f t="shared" si="1"/>
        <v>81</v>
      </c>
      <c r="F66" s="31">
        <f>SUM(F12:F35,F40:F42)</f>
        <v>81</v>
      </c>
      <c r="G66" s="31">
        <f>SUM(G12:G35,G40:G42)</f>
        <v>61.699999999999996</v>
      </c>
      <c r="H66" s="31">
        <f>SUM(H12:H35,H40:H42)</f>
        <v>0</v>
      </c>
      <c r="I66" s="31">
        <f>SUM(I12:I35)</f>
        <v>0</v>
      </c>
    </row>
    <row r="67" spans="1:11" ht="15" customHeight="1" x14ac:dyDescent="0.25">
      <c r="A67" s="89" t="s">
        <v>85</v>
      </c>
      <c r="B67" s="90"/>
      <c r="C67" s="90"/>
      <c r="D67" s="91"/>
      <c r="E67" s="31">
        <f t="shared" si="1"/>
        <v>771</v>
      </c>
      <c r="F67" s="31">
        <f>SUM(F36)</f>
        <v>0</v>
      </c>
      <c r="G67" s="31">
        <f>SUM(G36)</f>
        <v>0</v>
      </c>
      <c r="H67" s="31">
        <f>SUM(H36)</f>
        <v>771</v>
      </c>
      <c r="I67" s="32"/>
    </row>
    <row r="68" spans="1:11" ht="15" customHeight="1" x14ac:dyDescent="0.25">
      <c r="A68" s="71" t="s">
        <v>86</v>
      </c>
      <c r="B68" s="72"/>
      <c r="C68" s="72"/>
      <c r="D68" s="73"/>
      <c r="E68" s="31">
        <f t="shared" si="1"/>
        <v>15.099999999999996</v>
      </c>
      <c r="F68" s="31">
        <f>SUM(F39,F43:F45,F56:F64)</f>
        <v>15.099999999999996</v>
      </c>
      <c r="G68" s="31">
        <f>SUM(G39,G43:G45,G56:G64)</f>
        <v>11.799999999999994</v>
      </c>
      <c r="H68" s="31">
        <f>SUM(H39,H43:H45,H56:H64)</f>
        <v>0</v>
      </c>
      <c r="I68" s="32"/>
    </row>
    <row r="69" spans="1:11" ht="15" customHeight="1" x14ac:dyDescent="0.25">
      <c r="A69" s="71" t="s">
        <v>87</v>
      </c>
      <c r="B69" s="72"/>
      <c r="C69" s="72"/>
      <c r="D69" s="73"/>
      <c r="E69" s="31">
        <f t="shared" si="1"/>
        <v>6.3999999999999995</v>
      </c>
      <c r="F69" s="31">
        <f>SUM(F46:F53)</f>
        <v>6.3999999999999995</v>
      </c>
      <c r="G69" s="31">
        <f>SUM(G46:G53)</f>
        <v>4.8000000000000007</v>
      </c>
      <c r="H69" s="31">
        <f>SUM(H46:H53)</f>
        <v>0</v>
      </c>
      <c r="I69" s="32"/>
    </row>
    <row r="70" spans="1:11" ht="15" customHeight="1" x14ac:dyDescent="0.25">
      <c r="A70" s="71" t="s">
        <v>88</v>
      </c>
      <c r="B70" s="72"/>
      <c r="C70" s="72"/>
      <c r="D70" s="73"/>
      <c r="E70" s="31">
        <f t="shared" si="1"/>
        <v>14.3</v>
      </c>
      <c r="F70" s="31">
        <f>SUM(F54:F55)</f>
        <v>14.3</v>
      </c>
      <c r="G70" s="31">
        <f>SUM(G54:G55)</f>
        <v>10.899999999999999</v>
      </c>
      <c r="H70" s="31">
        <f>SUM(H54:H55)</f>
        <v>0</v>
      </c>
      <c r="I70" s="32"/>
    </row>
    <row r="71" spans="1:11" ht="15" customHeight="1" x14ac:dyDescent="0.25">
      <c r="A71" s="71" t="s">
        <v>151</v>
      </c>
      <c r="B71" s="72"/>
      <c r="C71" s="72"/>
      <c r="D71" s="73"/>
      <c r="E71" s="31">
        <f t="shared" si="1"/>
        <v>1302.8</v>
      </c>
      <c r="F71" s="31">
        <f>SUM(F65)</f>
        <v>514.79999999999995</v>
      </c>
      <c r="G71" s="31">
        <f>SUM(G65)</f>
        <v>0</v>
      </c>
      <c r="H71" s="31">
        <f>SUM(H65)</f>
        <v>788</v>
      </c>
      <c r="I71" s="32"/>
    </row>
    <row r="72" spans="1:11" ht="15" customHeight="1" x14ac:dyDescent="0.25">
      <c r="A72" s="69" t="s">
        <v>115</v>
      </c>
      <c r="B72" s="74"/>
      <c r="C72" s="74"/>
      <c r="D72" s="70"/>
      <c r="E72" s="33">
        <f t="shared" si="1"/>
        <v>2190.6</v>
      </c>
      <c r="F72" s="33">
        <f>SUM(F66:F71)</f>
        <v>631.59999999999991</v>
      </c>
      <c r="G72" s="33">
        <f>SUM(G66:G71)</f>
        <v>89.199999999999989</v>
      </c>
      <c r="H72" s="33">
        <f>SUM(H66:H71)</f>
        <v>1559</v>
      </c>
      <c r="J72" s="32"/>
    </row>
    <row r="73" spans="1:11" ht="15" customHeight="1" x14ac:dyDescent="0.25">
      <c r="A73" s="30"/>
      <c r="B73" s="30"/>
      <c r="C73" s="30"/>
      <c r="D73" s="30"/>
      <c r="E73" s="34"/>
      <c r="F73" s="34"/>
      <c r="G73" s="34"/>
      <c r="H73" s="34"/>
    </row>
    <row r="74" spans="1:11" ht="15" customHeight="1" x14ac:dyDescent="0.25">
      <c r="A74" s="30"/>
      <c r="B74" s="30"/>
      <c r="C74" s="30"/>
      <c r="D74" s="54"/>
      <c r="E74" s="32"/>
      <c r="F74" s="34"/>
      <c r="G74" s="34"/>
      <c r="H74" s="34"/>
      <c r="I74" s="34"/>
    </row>
    <row r="75" spans="1:11" x14ac:dyDescent="0.25">
      <c r="D75" s="54"/>
      <c r="E75" s="32"/>
    </row>
    <row r="76" spans="1:11" x14ac:dyDescent="0.25">
      <c r="E76" s="32"/>
    </row>
  </sheetData>
  <mergeCells count="33">
    <mergeCell ref="A72:D72"/>
    <mergeCell ref="A67:D67"/>
    <mergeCell ref="A68:D68"/>
    <mergeCell ref="A66:D66"/>
    <mergeCell ref="B56:B64"/>
    <mergeCell ref="A70:D70"/>
    <mergeCell ref="A71:D71"/>
    <mergeCell ref="D56:D64"/>
    <mergeCell ref="A69:D69"/>
    <mergeCell ref="E1:H1"/>
    <mergeCell ref="E2:H2"/>
    <mergeCell ref="E3:H3"/>
    <mergeCell ref="E4:H4"/>
    <mergeCell ref="B8:B11"/>
    <mergeCell ref="A6:I6"/>
    <mergeCell ref="G7:H7"/>
    <mergeCell ref="F8:H8"/>
    <mergeCell ref="F9:G9"/>
    <mergeCell ref="F10:F11"/>
    <mergeCell ref="A8:A11"/>
    <mergeCell ref="D8:D11"/>
    <mergeCell ref="E8:E11"/>
    <mergeCell ref="C8:C11"/>
    <mergeCell ref="H9:H11"/>
    <mergeCell ref="G10:G11"/>
    <mergeCell ref="B51:B53"/>
    <mergeCell ref="B46:B50"/>
    <mergeCell ref="C36:C38"/>
    <mergeCell ref="B12:B31"/>
    <mergeCell ref="B32:B35"/>
    <mergeCell ref="B40:B42"/>
    <mergeCell ref="B43:B45"/>
    <mergeCell ref="B36:B38"/>
  </mergeCells>
  <phoneticPr fontId="0" type="noConversion"/>
  <pageMargins left="1.1417322834645669" right="0.35433070866141736" top="0.78740157480314965" bottom="0.59055118110236227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41"/>
  <sheetViews>
    <sheetView workbookViewId="0">
      <selection activeCell="O10" sqref="O10"/>
    </sheetView>
  </sheetViews>
  <sheetFormatPr defaultRowHeight="15" x14ac:dyDescent="0.2"/>
  <cols>
    <col min="1" max="1" width="7.85546875" style="7" customWidth="1"/>
    <col min="2" max="2" width="61.28515625" style="7" customWidth="1"/>
    <col min="3" max="3" width="3.7109375" style="7" customWidth="1"/>
    <col min="4" max="4" width="13.42578125" style="7" customWidth="1"/>
    <col min="5" max="5" width="12" style="7" customWidth="1"/>
    <col min="6" max="6" width="11.42578125" style="7" customWidth="1"/>
    <col min="7" max="7" width="10.42578125" style="7" customWidth="1"/>
    <col min="8" max="16384" width="9.140625" style="7"/>
  </cols>
  <sheetData>
    <row r="1" spans="1:9" ht="12.75" customHeight="1" x14ac:dyDescent="0.2">
      <c r="D1" s="93" t="s">
        <v>101</v>
      </c>
      <c r="E1" s="93"/>
      <c r="F1" s="93"/>
      <c r="G1" s="93"/>
    </row>
    <row r="2" spans="1:9" ht="12.75" customHeight="1" x14ac:dyDescent="0.2">
      <c r="D2" s="93" t="s">
        <v>153</v>
      </c>
      <c r="E2" s="93"/>
      <c r="F2" s="93"/>
      <c r="G2" s="93"/>
    </row>
    <row r="3" spans="1:9" ht="12.75" customHeight="1" x14ac:dyDescent="0.2">
      <c r="D3" s="93" t="s">
        <v>158</v>
      </c>
      <c r="E3" s="93"/>
      <c r="F3" s="93"/>
      <c r="G3" s="93"/>
    </row>
    <row r="4" spans="1:9" x14ac:dyDescent="0.25">
      <c r="D4" s="94" t="s">
        <v>121</v>
      </c>
      <c r="E4" s="94"/>
      <c r="F4" s="94"/>
      <c r="G4" s="94"/>
    </row>
    <row r="5" spans="1:9" x14ac:dyDescent="0.25">
      <c r="D5" s="66"/>
      <c r="E5" s="66"/>
      <c r="F5" s="66"/>
      <c r="G5" s="66"/>
    </row>
    <row r="6" spans="1:9" ht="32.25" customHeight="1" x14ac:dyDescent="0.2">
      <c r="A6" s="99" t="s">
        <v>132</v>
      </c>
      <c r="B6" s="99"/>
      <c r="C6" s="99"/>
      <c r="D6" s="99"/>
      <c r="E6" s="99"/>
      <c r="F6" s="99"/>
      <c r="G6" s="99"/>
    </row>
    <row r="7" spans="1:9" ht="15" customHeight="1" x14ac:dyDescent="0.2">
      <c r="A7" s="99"/>
      <c r="B7" s="99"/>
      <c r="C7" s="99"/>
      <c r="D7" s="99"/>
      <c r="E7" s="99"/>
      <c r="F7" s="99"/>
      <c r="G7" s="99"/>
    </row>
    <row r="8" spans="1:9" x14ac:dyDescent="0.2">
      <c r="F8" s="103" t="s">
        <v>114</v>
      </c>
      <c r="G8" s="103"/>
    </row>
    <row r="9" spans="1:9" ht="15" customHeight="1" x14ac:dyDescent="0.2">
      <c r="A9" s="98" t="s">
        <v>32</v>
      </c>
      <c r="B9" s="98" t="s">
        <v>22</v>
      </c>
      <c r="C9" s="100" t="s">
        <v>39</v>
      </c>
      <c r="D9" s="97" t="s">
        <v>0</v>
      </c>
      <c r="E9" s="97" t="s">
        <v>1</v>
      </c>
      <c r="F9" s="97"/>
      <c r="G9" s="97"/>
    </row>
    <row r="10" spans="1:9" ht="15" customHeight="1" x14ac:dyDescent="0.2">
      <c r="A10" s="98"/>
      <c r="B10" s="98"/>
      <c r="C10" s="101"/>
      <c r="D10" s="97"/>
      <c r="E10" s="97" t="s">
        <v>2</v>
      </c>
      <c r="F10" s="97"/>
      <c r="G10" s="98" t="s">
        <v>3</v>
      </c>
    </row>
    <row r="11" spans="1:9" ht="15" customHeight="1" x14ac:dyDescent="0.2">
      <c r="A11" s="98"/>
      <c r="B11" s="98"/>
      <c r="C11" s="101"/>
      <c r="D11" s="97"/>
      <c r="E11" s="97" t="s">
        <v>4</v>
      </c>
      <c r="F11" s="97" t="s">
        <v>5</v>
      </c>
      <c r="G11" s="98"/>
    </row>
    <row r="12" spans="1:9" ht="19.5" customHeight="1" x14ac:dyDescent="0.2">
      <c r="A12" s="98"/>
      <c r="B12" s="98"/>
      <c r="C12" s="102"/>
      <c r="D12" s="97"/>
      <c r="E12" s="97"/>
      <c r="F12" s="97"/>
      <c r="G12" s="98"/>
    </row>
    <row r="13" spans="1:9" ht="30.75" customHeight="1" x14ac:dyDescent="0.2">
      <c r="A13" s="23" t="s">
        <v>34</v>
      </c>
      <c r="B13" s="8" t="s">
        <v>29</v>
      </c>
      <c r="C13" s="25">
        <v>1</v>
      </c>
      <c r="D13" s="53">
        <f t="shared" ref="D13:D19" si="0">SUM(E13,G13)</f>
        <v>81</v>
      </c>
      <c r="E13" s="53">
        <f>SUM(' dotacijos ir kt(6)'!F66)</f>
        <v>81</v>
      </c>
      <c r="F13" s="53">
        <f>SUM(' dotacijos ir kt(6)'!G66)</f>
        <v>61.699999999999996</v>
      </c>
      <c r="G13" s="53">
        <f>SUM(' dotacijos ir kt(6)'!H66)</f>
        <v>0</v>
      </c>
      <c r="I13" s="14"/>
    </row>
    <row r="14" spans="1:9" ht="30.75" customHeight="1" x14ac:dyDescent="0.2">
      <c r="A14" s="24" t="s">
        <v>35</v>
      </c>
      <c r="B14" s="8" t="s">
        <v>43</v>
      </c>
      <c r="C14" s="25">
        <v>2</v>
      </c>
      <c r="D14" s="27">
        <f t="shared" si="0"/>
        <v>771</v>
      </c>
      <c r="E14" s="27">
        <f>SUM(' dotacijos ir kt(6)'!F67)</f>
        <v>0</v>
      </c>
      <c r="F14" s="27">
        <f>SUM(' dotacijos ir kt(6)'!G67)</f>
        <v>0</v>
      </c>
      <c r="G14" s="27">
        <f>SUM(' dotacijos ir kt(6)'!H67)</f>
        <v>771</v>
      </c>
      <c r="I14" s="14"/>
    </row>
    <row r="15" spans="1:9" ht="30.75" customHeight="1" x14ac:dyDescent="0.2">
      <c r="A15" s="24" t="s">
        <v>36</v>
      </c>
      <c r="B15" s="8" t="s">
        <v>90</v>
      </c>
      <c r="C15" s="25">
        <v>4</v>
      </c>
      <c r="D15" s="27">
        <f t="shared" si="0"/>
        <v>15.099999999999996</v>
      </c>
      <c r="E15" s="27">
        <f>SUM(' dotacijos ir kt(6)'!F68)</f>
        <v>15.099999999999996</v>
      </c>
      <c r="F15" s="27">
        <f>SUM(' dotacijos ir kt(6)'!G68)</f>
        <v>11.799999999999994</v>
      </c>
      <c r="G15" s="27">
        <f>SUM(' dotacijos ir kt(6)'!H68)</f>
        <v>0</v>
      </c>
      <c r="I15" s="14"/>
    </row>
    <row r="16" spans="1:9" ht="30.75" customHeight="1" x14ac:dyDescent="0.2">
      <c r="A16" s="24" t="s">
        <v>38</v>
      </c>
      <c r="B16" s="8" t="s">
        <v>91</v>
      </c>
      <c r="C16" s="25">
        <v>6</v>
      </c>
      <c r="D16" s="27">
        <f t="shared" si="0"/>
        <v>6.3999999999999995</v>
      </c>
      <c r="E16" s="27">
        <f>SUM(' dotacijos ir kt(6)'!F69)</f>
        <v>6.3999999999999995</v>
      </c>
      <c r="F16" s="27">
        <f>SUM(' dotacijos ir kt(6)'!G69)</f>
        <v>4.8000000000000007</v>
      </c>
      <c r="G16" s="27">
        <f>SUM(' dotacijos ir kt(6)'!H69)</f>
        <v>0</v>
      </c>
      <c r="I16" s="14"/>
    </row>
    <row r="17" spans="1:9" ht="30.75" customHeight="1" x14ac:dyDescent="0.2">
      <c r="A17" s="24" t="s">
        <v>37</v>
      </c>
      <c r="B17" s="8" t="s">
        <v>92</v>
      </c>
      <c r="C17" s="25">
        <v>7</v>
      </c>
      <c r="D17" s="27">
        <f t="shared" si="0"/>
        <v>14.700000000000001</v>
      </c>
      <c r="E17" s="27">
        <f>SUM(' v-f (4)'!F16,' dotacijos ir kt(6)'!F70)</f>
        <v>14.700000000000001</v>
      </c>
      <c r="F17" s="27">
        <f>SUM(' v-f (4)'!G16,' dotacijos ir kt(6)'!G70)</f>
        <v>11.299999999999999</v>
      </c>
      <c r="G17" s="27">
        <f>SUM(' v-f (4)'!H16,' dotacijos ir kt(6)'!H70)</f>
        <v>0</v>
      </c>
      <c r="I17" s="14"/>
    </row>
    <row r="18" spans="1:9" ht="30.75" customHeight="1" x14ac:dyDescent="0.2">
      <c r="A18" s="64" t="s">
        <v>150</v>
      </c>
      <c r="B18" s="8" t="s">
        <v>152</v>
      </c>
      <c r="C18" s="61">
        <v>8</v>
      </c>
      <c r="D18" s="27">
        <f t="shared" si="0"/>
        <v>1302.8</v>
      </c>
      <c r="E18" s="27">
        <f>SUM(' dotacijos ir kt(6)'!F71)</f>
        <v>514.79999999999995</v>
      </c>
      <c r="F18" s="27">
        <f>SUM(' dotacijos ir kt(6)'!G71)</f>
        <v>0</v>
      </c>
      <c r="G18" s="27">
        <f>SUM(' dotacijos ir kt(6)'!H71)</f>
        <v>788</v>
      </c>
      <c r="I18" s="14"/>
    </row>
    <row r="19" spans="1:9" ht="18.75" customHeight="1" x14ac:dyDescent="0.2">
      <c r="A19" s="95" t="s">
        <v>112</v>
      </c>
      <c r="B19" s="96"/>
      <c r="C19" s="38">
        <v>9</v>
      </c>
      <c r="D19" s="28">
        <f t="shared" si="0"/>
        <v>2191</v>
      </c>
      <c r="E19" s="28">
        <f>SUM(E13:E18)</f>
        <v>632</v>
      </c>
      <c r="F19" s="28">
        <f>SUM(F13:F18)</f>
        <v>89.59999999999998</v>
      </c>
      <c r="G19" s="28">
        <f>SUM(G13:G18)</f>
        <v>1559</v>
      </c>
      <c r="H19" s="21"/>
      <c r="I19" s="21"/>
    </row>
    <row r="20" spans="1:9" hidden="1" x14ac:dyDescent="0.2">
      <c r="A20" s="9"/>
      <c r="B20" s="10"/>
      <c r="C20" s="26"/>
      <c r="D20" s="28" t="e">
        <f t="shared" ref="D20:D38" si="1">SUM(E20,G20)</f>
        <v>#REF!</v>
      </c>
      <c r="E20" s="27" t="e">
        <f>#REF!+#REF!+' dotacijos ir kt(6)'!F75+#REF!</f>
        <v>#REF!</v>
      </c>
      <c r="F20" s="28">
        <f>SUM(F14:F19)</f>
        <v>117.49999999999997</v>
      </c>
      <c r="G20" s="28">
        <f>SUM(G14:G19)</f>
        <v>3118</v>
      </c>
      <c r="H20" s="20"/>
      <c r="I20" s="20"/>
    </row>
    <row r="21" spans="1:9" hidden="1" x14ac:dyDescent="0.2">
      <c r="A21" s="9"/>
      <c r="B21" s="10"/>
      <c r="C21" s="26"/>
      <c r="D21" s="28" t="e">
        <f t="shared" si="1"/>
        <v>#REF!</v>
      </c>
      <c r="E21" s="27" t="e">
        <f>#REF!+#REF!+' dotacijos ir kt(6)'!F76+#REF!</f>
        <v>#REF!</v>
      </c>
      <c r="F21" s="28">
        <f>SUM(F15:F20)</f>
        <v>234.99999999999994</v>
      </c>
      <c r="G21" s="28">
        <f>SUM(G15:G20)</f>
        <v>5465</v>
      </c>
      <c r="H21" s="20"/>
      <c r="I21" s="20"/>
    </row>
    <row r="22" spans="1:9" hidden="1" x14ac:dyDescent="0.2">
      <c r="A22" s="9"/>
      <c r="B22" s="10"/>
      <c r="C22" s="26"/>
      <c r="D22" s="28" t="e">
        <f t="shared" si="1"/>
        <v>#REF!</v>
      </c>
      <c r="E22" s="27" t="e">
        <f>#REF!+#REF!+' dotacijos ir kt(6)'!F77+#REF!</f>
        <v>#REF!</v>
      </c>
      <c r="F22" s="28">
        <f>SUM(F15:F21)</f>
        <v>469.99999999999989</v>
      </c>
      <c r="G22" s="28">
        <f>SUM(G15:G21)</f>
        <v>10930</v>
      </c>
      <c r="H22" s="20"/>
      <c r="I22" s="20"/>
    </row>
    <row r="23" spans="1:9" hidden="1" x14ac:dyDescent="0.2">
      <c r="A23" s="9"/>
      <c r="B23" s="10"/>
      <c r="C23" s="26"/>
      <c r="D23" s="28" t="e">
        <f t="shared" si="1"/>
        <v>#REF!</v>
      </c>
      <c r="E23" s="27" t="e">
        <f>#REF!+#REF!+' dotacijos ir kt(6)'!F78+#REF!</f>
        <v>#REF!</v>
      </c>
      <c r="F23" s="28">
        <f>SUM(F16:F22)</f>
        <v>928.19999999999982</v>
      </c>
      <c r="G23" s="28">
        <f>SUM(G16:G22)</f>
        <v>21860</v>
      </c>
      <c r="H23" s="20"/>
      <c r="I23" s="20"/>
    </row>
    <row r="24" spans="1:9" hidden="1" x14ac:dyDescent="0.2">
      <c r="A24" s="9"/>
      <c r="B24" s="10"/>
      <c r="C24" s="26"/>
      <c r="D24" s="28" t="e">
        <f t="shared" si="1"/>
        <v>#REF!</v>
      </c>
      <c r="E24" s="27" t="e">
        <f>#REF!+#REF!+' dotacijos ir kt(6)'!F79+#REF!</f>
        <v>#REF!</v>
      </c>
      <c r="F24" s="28">
        <f>SUM(F16:F23)</f>
        <v>1856.3999999999996</v>
      </c>
      <c r="G24" s="28">
        <f>SUM(G16:G23)</f>
        <v>43720</v>
      </c>
      <c r="H24" s="20"/>
      <c r="I24" s="20"/>
    </row>
    <row r="25" spans="1:9" hidden="1" x14ac:dyDescent="0.2">
      <c r="A25" s="9"/>
      <c r="B25" s="10"/>
      <c r="C25" s="26"/>
      <c r="D25" s="28" t="e">
        <f t="shared" si="1"/>
        <v>#REF!</v>
      </c>
      <c r="E25" s="27" t="e">
        <f>#REF!+#REF!+' dotacijos ir kt(6)'!F80+#REF!</f>
        <v>#REF!</v>
      </c>
      <c r="F25" s="28">
        <f>SUM(F17:F24)</f>
        <v>3707.9999999999991</v>
      </c>
      <c r="G25" s="28">
        <f>SUM(G17:G24)</f>
        <v>87440</v>
      </c>
      <c r="H25" s="20"/>
      <c r="I25" s="20"/>
    </row>
    <row r="26" spans="1:9" hidden="1" x14ac:dyDescent="0.2">
      <c r="A26" s="9"/>
      <c r="B26" s="10"/>
      <c r="C26" s="26"/>
      <c r="D26" s="28" t="e">
        <f t="shared" si="1"/>
        <v>#REF!</v>
      </c>
      <c r="E26" s="27" t="e">
        <f>#REF!+#REF!+' dotacijos ir kt(6)'!F81+#REF!</f>
        <v>#REF!</v>
      </c>
      <c r="F26" s="28">
        <f>SUM(F19:F25)</f>
        <v>7404.6999999999989</v>
      </c>
      <c r="G26" s="28">
        <f>SUM(G19:G25)</f>
        <v>174092</v>
      </c>
      <c r="H26" s="20"/>
      <c r="I26" s="20"/>
    </row>
    <row r="27" spans="1:9" hidden="1" x14ac:dyDescent="0.2">
      <c r="A27" s="9"/>
      <c r="B27" s="10"/>
      <c r="C27" s="26"/>
      <c r="D27" s="28" t="e">
        <f t="shared" si="1"/>
        <v>#REF!</v>
      </c>
      <c r="E27" s="27" t="e">
        <f>#REF!+#REF!+' dotacijos ir kt(6)'!F82+#REF!</f>
        <v>#REF!</v>
      </c>
      <c r="F27" s="28">
        <f t="shared" ref="F27:F36" si="2">SUM(F19:F26)</f>
        <v>14809.399999999998</v>
      </c>
      <c r="G27" s="28">
        <f t="shared" ref="G27:G36" si="3">SUM(G19:G26)</f>
        <v>348184</v>
      </c>
      <c r="H27" s="20"/>
      <c r="I27" s="20"/>
    </row>
    <row r="28" spans="1:9" hidden="1" x14ac:dyDescent="0.2">
      <c r="A28" s="9"/>
      <c r="B28" s="10"/>
      <c r="C28" s="26"/>
      <c r="D28" s="28" t="e">
        <f t="shared" si="1"/>
        <v>#REF!</v>
      </c>
      <c r="E28" s="27" t="e">
        <f>#REF!+#REF!+' dotacijos ir kt(6)'!F83+#REF!</f>
        <v>#REF!</v>
      </c>
      <c r="F28" s="28">
        <f t="shared" si="2"/>
        <v>29529.199999999997</v>
      </c>
      <c r="G28" s="28">
        <f t="shared" si="3"/>
        <v>694809</v>
      </c>
      <c r="H28" s="20"/>
      <c r="I28" s="20"/>
    </row>
    <row r="29" spans="1:9" hidden="1" x14ac:dyDescent="0.2">
      <c r="A29" s="9"/>
      <c r="B29" s="10"/>
      <c r="C29" s="26"/>
      <c r="D29" s="28" t="e">
        <f t="shared" si="1"/>
        <v>#REF!</v>
      </c>
      <c r="E29" s="27" t="e">
        <f>#REF!+#REF!+' dotacijos ir kt(6)'!F84+#REF!</f>
        <v>#REF!</v>
      </c>
      <c r="F29" s="28">
        <f t="shared" si="2"/>
        <v>58940.899999999994</v>
      </c>
      <c r="G29" s="28">
        <f t="shared" si="3"/>
        <v>1386500</v>
      </c>
      <c r="H29" s="20"/>
      <c r="I29" s="20"/>
    </row>
    <row r="30" spans="1:9" hidden="1" x14ac:dyDescent="0.2">
      <c r="A30" s="9"/>
      <c r="B30" s="10"/>
      <c r="C30" s="26"/>
      <c r="D30" s="28" t="e">
        <f t="shared" si="1"/>
        <v>#REF!</v>
      </c>
      <c r="E30" s="27" t="e">
        <f>#REF!+#REF!+' dotacijos ir kt(6)'!F85+#REF!</f>
        <v>#REF!</v>
      </c>
      <c r="F30" s="28">
        <f t="shared" si="2"/>
        <v>117646.79999999999</v>
      </c>
      <c r="G30" s="28">
        <f t="shared" si="3"/>
        <v>2767535</v>
      </c>
      <c r="H30" s="20"/>
      <c r="I30" s="20"/>
    </row>
    <row r="31" spans="1:9" hidden="1" x14ac:dyDescent="0.2">
      <c r="A31" s="9"/>
      <c r="B31" s="10"/>
      <c r="C31" s="26"/>
      <c r="D31" s="28" t="e">
        <f t="shared" si="1"/>
        <v>#REF!</v>
      </c>
      <c r="E31" s="27" t="e">
        <f>#REF!+#REF!+' dotacijos ir kt(6)'!F86+#REF!</f>
        <v>#REF!</v>
      </c>
      <c r="F31" s="28">
        <f t="shared" si="2"/>
        <v>234823.59999999998</v>
      </c>
      <c r="G31" s="28">
        <f t="shared" si="3"/>
        <v>5524140</v>
      </c>
      <c r="H31" s="20"/>
      <c r="I31" s="20"/>
    </row>
    <row r="32" spans="1:9" hidden="1" x14ac:dyDescent="0.2">
      <c r="A32" s="9"/>
      <c r="B32" s="10"/>
      <c r="C32" s="26"/>
      <c r="D32" s="28" t="e">
        <f t="shared" si="1"/>
        <v>#REF!</v>
      </c>
      <c r="E32" s="27" t="e">
        <f>#REF!+#REF!+' dotacijos ir kt(6)'!F87+#REF!</f>
        <v>#REF!</v>
      </c>
      <c r="F32" s="28">
        <f t="shared" si="2"/>
        <v>468718.99999999994</v>
      </c>
      <c r="G32" s="28">
        <f t="shared" si="3"/>
        <v>11026420</v>
      </c>
      <c r="H32" s="20"/>
      <c r="I32" s="20"/>
    </row>
    <row r="33" spans="1:9" hidden="1" x14ac:dyDescent="0.2">
      <c r="A33" s="9"/>
      <c r="B33" s="10"/>
      <c r="C33" s="26"/>
      <c r="D33" s="28" t="e">
        <f t="shared" si="1"/>
        <v>#REF!</v>
      </c>
      <c r="E33" s="27" t="e">
        <f>#REF!+#REF!+' dotacijos ir kt(6)'!F88+#REF!</f>
        <v>#REF!</v>
      </c>
      <c r="F33" s="28">
        <f t="shared" si="2"/>
        <v>935581.59999999986</v>
      </c>
      <c r="G33" s="28">
        <f t="shared" si="3"/>
        <v>22009120</v>
      </c>
      <c r="H33" s="20"/>
      <c r="I33" s="20"/>
    </row>
    <row r="34" spans="1:9" hidden="1" x14ac:dyDescent="0.2">
      <c r="A34" s="9"/>
      <c r="B34" s="10"/>
      <c r="C34" s="26"/>
      <c r="D34" s="28" t="e">
        <f t="shared" si="1"/>
        <v>#REF!</v>
      </c>
      <c r="E34" s="27" t="e">
        <f>#REF!+#REF!+' dotacijos ir kt(6)'!F89+#REF!</f>
        <v>#REF!</v>
      </c>
      <c r="F34" s="28">
        <f t="shared" si="2"/>
        <v>1867455.1999999997</v>
      </c>
      <c r="G34" s="28">
        <f t="shared" si="3"/>
        <v>43930800</v>
      </c>
      <c r="H34" s="20"/>
      <c r="I34" s="20"/>
    </row>
    <row r="35" spans="1:9" hidden="1" x14ac:dyDescent="0.2">
      <c r="A35" s="9"/>
      <c r="B35" s="10"/>
      <c r="C35" s="26"/>
      <c r="D35" s="28" t="e">
        <f t="shared" si="1"/>
        <v>#REF!</v>
      </c>
      <c r="E35" s="27" t="e">
        <f>#REF!+#REF!+' dotacijos ir kt(6)'!F90+#REF!</f>
        <v>#REF!</v>
      </c>
      <c r="F35" s="28">
        <f t="shared" si="2"/>
        <v>3727505.6999999993</v>
      </c>
      <c r="G35" s="28">
        <f t="shared" si="3"/>
        <v>87687508</v>
      </c>
      <c r="H35" s="20"/>
      <c r="I35" s="20"/>
    </row>
    <row r="36" spans="1:9" hidden="1" x14ac:dyDescent="0.2">
      <c r="A36" s="9"/>
      <c r="B36" s="10"/>
      <c r="C36" s="26"/>
      <c r="D36" s="44" t="e">
        <f t="shared" si="1"/>
        <v>#REF!</v>
      </c>
      <c r="E36" s="45" t="e">
        <f>#REF!+#REF!+' dotacijos ir kt(6)'!F91+#REF!</f>
        <v>#REF!</v>
      </c>
      <c r="F36" s="44">
        <f t="shared" si="2"/>
        <v>7440201.9999999981</v>
      </c>
      <c r="G36" s="44">
        <f t="shared" si="3"/>
        <v>175026832</v>
      </c>
      <c r="H36" s="20"/>
      <c r="I36" s="20"/>
    </row>
    <row r="37" spans="1:9" ht="18.75" customHeight="1" x14ac:dyDescent="0.2">
      <c r="A37" s="104" t="s">
        <v>122</v>
      </c>
      <c r="B37" s="104"/>
      <c r="C37" s="46">
        <v>10</v>
      </c>
      <c r="D37" s="27">
        <f t="shared" si="1"/>
        <v>0</v>
      </c>
      <c r="E37" s="27"/>
      <c r="F37" s="27"/>
      <c r="G37" s="27"/>
    </row>
    <row r="38" spans="1:9" ht="18.75" customHeight="1" x14ac:dyDescent="0.2">
      <c r="A38" s="105" t="s">
        <v>123</v>
      </c>
      <c r="B38" s="105"/>
      <c r="C38" s="47">
        <v>11</v>
      </c>
      <c r="D38" s="28">
        <f t="shared" si="1"/>
        <v>2191</v>
      </c>
      <c r="E38" s="28">
        <f>E19-E37</f>
        <v>632</v>
      </c>
      <c r="F38" s="28">
        <f>F19-F37</f>
        <v>89.59999999999998</v>
      </c>
      <c r="G38" s="28">
        <f>G19-G37</f>
        <v>1559</v>
      </c>
    </row>
    <row r="39" spans="1:9" x14ac:dyDescent="0.2">
      <c r="B39" s="39"/>
      <c r="D39" s="14"/>
      <c r="F39" s="15"/>
    </row>
    <row r="40" spans="1:9" x14ac:dyDescent="0.2">
      <c r="D40" s="14"/>
    </row>
    <row r="41" spans="1:9" x14ac:dyDescent="0.2">
      <c r="D41" s="14"/>
    </row>
  </sheetData>
  <mergeCells count="19">
    <mergeCell ref="F8:G8"/>
    <mergeCell ref="A37:B37"/>
    <mergeCell ref="A38:B38"/>
    <mergeCell ref="D1:G1"/>
    <mergeCell ref="D2:G2"/>
    <mergeCell ref="D3:G3"/>
    <mergeCell ref="D4:G4"/>
    <mergeCell ref="A19:B19"/>
    <mergeCell ref="F11:F12"/>
    <mergeCell ref="E11:E12"/>
    <mergeCell ref="G10:G12"/>
    <mergeCell ref="E10:F10"/>
    <mergeCell ref="D9:D12"/>
    <mergeCell ref="E9:G9"/>
    <mergeCell ref="A6:G6"/>
    <mergeCell ref="C9:C12"/>
    <mergeCell ref="A7:G7"/>
    <mergeCell ref="B9:B12"/>
    <mergeCell ref="A9:A12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3</vt:i4>
      </vt:variant>
    </vt:vector>
  </HeadingPairs>
  <TitlesOfParts>
    <vt:vector size="7" baseType="lpstr">
      <vt:lpstr>pajamos (1)</vt:lpstr>
      <vt:lpstr> v-f (4)</vt:lpstr>
      <vt:lpstr> dotacijos ir kt(6)</vt:lpstr>
      <vt:lpstr>programos(9)</vt:lpstr>
      <vt:lpstr>' dotacijos ir kt(6)'!Print_Titles</vt:lpstr>
      <vt:lpstr>' v-f (4)'!Print_Titles</vt:lpstr>
      <vt:lpstr>'pajamos (1)'!Print_Titles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2017-04-21T12:13:01Z</cp:lastPrinted>
  <dcterms:created xsi:type="dcterms:W3CDTF">2002-11-07T10:01:21Z</dcterms:created>
  <dcterms:modified xsi:type="dcterms:W3CDTF">2017-04-27T14:07:46Z</dcterms:modified>
</cp:coreProperties>
</file>